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charts/chart18.xml" ContentType="application/vnd.openxmlformats-officedocument.drawingml.chart+xml"/>
  <Override PartName="/xl/charts/style11.xml" ContentType="application/vnd.ms-office.chartstyle+xml"/>
  <Override PartName="/xl/charts/colors11.xml" ContentType="application/vnd.ms-office.chartcolorstyle+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charts/chart20.xml" ContentType="application/vnd.openxmlformats-officedocument.drawingml.chart+xml"/>
  <Override PartName="/xl/charts/style13.xml" ContentType="application/vnd.ms-office.chartstyle+xml"/>
  <Override PartName="/xl/charts/colors13.xml" ContentType="application/vnd.ms-office.chartcolorstyle+xml"/>
  <Override PartName="/xl/charts/chart21.xml" ContentType="application/vnd.openxmlformats-officedocument.drawingml.chart+xml"/>
  <Override PartName="/xl/charts/style14.xml" ContentType="application/vnd.ms-office.chartstyle+xml"/>
  <Override PartName="/xl/charts/colors14.xml" ContentType="application/vnd.ms-office.chartcolorstyle+xml"/>
  <Override PartName="/xl/charts/chart22.xml" ContentType="application/vnd.openxmlformats-officedocument.drawingml.chart+xml"/>
  <Override PartName="/xl/charts/style15.xml" ContentType="application/vnd.ms-office.chartstyle+xml"/>
  <Override PartName="/xl/charts/colors15.xml" ContentType="application/vnd.ms-office.chartcolorstyle+xml"/>
  <Override PartName="/xl/charts/chart23.xml" ContentType="application/vnd.openxmlformats-officedocument.drawingml.chart+xml"/>
  <Override PartName="/xl/charts/style16.xml" ContentType="application/vnd.ms-office.chartstyle+xml"/>
  <Override PartName="/xl/charts/colors16.xml" ContentType="application/vnd.ms-office.chartcolorstyle+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charts/chart25.xml" ContentType="application/vnd.openxmlformats-officedocument.drawingml.chart+xml"/>
  <Override PartName="/xl/charts/style18.xml" ContentType="application/vnd.ms-office.chartstyle+xml"/>
  <Override PartName="/xl/charts/colors18.xml" ContentType="application/vnd.ms-office.chartcolorstyle+xml"/>
  <Override PartName="/xl/charts/chart26.xml" ContentType="application/vnd.openxmlformats-officedocument.drawingml.chart+xml"/>
  <Override PartName="/xl/charts/style19.xml" ContentType="application/vnd.ms-office.chartstyle+xml"/>
  <Override PartName="/xl/charts/colors19.xml" ContentType="application/vnd.ms-office.chartcolorstyle+xml"/>
  <Override PartName="/xl/charts/chart27.xml" ContentType="application/vnd.openxmlformats-officedocument.drawingml.chart+xml"/>
  <Override PartName="/xl/charts/style20.xml" ContentType="application/vnd.ms-office.chartstyle+xml"/>
  <Override PartName="/xl/charts/colors20.xml" ContentType="application/vnd.ms-office.chartcolorstyle+xml"/>
  <Override PartName="/xl/charts/chart28.xml" ContentType="application/vnd.openxmlformats-officedocument.drawingml.chart+xml"/>
  <Override PartName="/xl/charts/style21.xml" ContentType="application/vnd.ms-office.chartstyle+xml"/>
  <Override PartName="/xl/charts/colors21.xml" ContentType="application/vnd.ms-office.chartcolorstyle+xml"/>
  <Override PartName="/xl/charts/chart29.xml" ContentType="application/vnd.openxmlformats-officedocument.drawingml.chart+xml"/>
  <Override PartName="/xl/charts/style22.xml" ContentType="application/vnd.ms-office.chartstyle+xml"/>
  <Override PartName="/xl/charts/colors22.xml" ContentType="application/vnd.ms-office.chartcolorstyle+xml"/>
  <Override PartName="/xl/charts/chart30.xml" ContentType="application/vnd.openxmlformats-officedocument.drawingml.chart+xml"/>
  <Override PartName="/xl/charts/style23.xml" ContentType="application/vnd.ms-office.chartstyle+xml"/>
  <Override PartName="/xl/charts/colors2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javerianacaliedu-my.sharepoint.com/personal/juan23_javerianacali_edu_co/Documents/Observatorio Económico y  Social/2022/Ficha Estadística/"/>
    </mc:Choice>
  </mc:AlternateContent>
  <xr:revisionPtr revIDLastSave="243" documentId="13_ncr:1_{1E75E701-723C-46DB-9761-438A58B4F575}" xr6:coauthVersionLast="47" xr6:coauthVersionMax="47" xr10:uidLastSave="{1F8215C3-694D-4EAE-9FFE-426681FBCCD1}"/>
  <bookViews>
    <workbookView xWindow="-120" yWindow="-120" windowWidth="20730" windowHeight="11040" tabRatio="701" xr2:uid="{00000000-000D-0000-FFFF-FFFF00000000}"/>
  </bookViews>
  <sheets>
    <sheet name="FBM" sheetId="1" r:id="rId1"/>
  </sheets>
  <definedNames>
    <definedName name="_xlnm.Print_Area" localSheetId="0">FBM!$A$1:$CS$1289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406" i="1" l="1"/>
  <c r="AN407" i="1"/>
  <c r="AN408" i="1"/>
  <c r="AN409" i="1"/>
  <c r="AN410" i="1"/>
  <c r="AN411" i="1"/>
  <c r="AN412" i="1"/>
  <c r="Z406" i="1"/>
  <c r="Z407" i="1"/>
  <c r="Z408" i="1"/>
  <c r="Z409" i="1"/>
  <c r="Z410" i="1"/>
  <c r="Z411" i="1"/>
  <c r="Z412" i="1"/>
  <c r="Z405" i="1"/>
  <c r="AN405" i="1"/>
  <c r="BT492" i="1"/>
  <c r="CG486" i="1" s="1"/>
  <c r="AV1001" i="1"/>
  <c r="AV990" i="1"/>
  <c r="CG485" i="1" l="1"/>
  <c r="CG492" i="1"/>
  <c r="CG491" i="1"/>
  <c r="CG490" i="1"/>
  <c r="CG489" i="1"/>
  <c r="CG488" i="1"/>
  <c r="CG487" i="1"/>
  <c r="BW375" i="1"/>
  <c r="CC375" i="1"/>
  <c r="BW373" i="1"/>
  <c r="BW380" i="1"/>
  <c r="BW382" i="1"/>
  <c r="BW384" i="1"/>
  <c r="CC380" i="1"/>
  <c r="CC382" i="1"/>
  <c r="CC384" i="1"/>
  <c r="CC378" i="1"/>
  <c r="BW378" i="1"/>
  <c r="BW369" i="1"/>
  <c r="BW371" i="1"/>
  <c r="CC369" i="1"/>
  <c r="CC371" i="1"/>
  <c r="CC373" i="1"/>
  <c r="BQ380" i="1"/>
  <c r="BQ382" i="1"/>
  <c r="BQ384" i="1"/>
  <c r="BQ378" i="1"/>
  <c r="BQ369" i="1"/>
  <c r="BQ371" i="1"/>
  <c r="BQ373" i="1"/>
  <c r="BQ375" i="1"/>
  <c r="AG375" i="1"/>
  <c r="AY375" i="1"/>
  <c r="AY380" i="1"/>
  <c r="AY382" i="1"/>
  <c r="AY384" i="1"/>
  <c r="AY378" i="1"/>
  <c r="AY369" i="1"/>
  <c r="AY371" i="1"/>
  <c r="AY373" i="1"/>
  <c r="AG380" i="1"/>
  <c r="AG382" i="1"/>
  <c r="AG384" i="1"/>
  <c r="AG378" i="1"/>
  <c r="AG369" i="1"/>
  <c r="AG371" i="1"/>
  <c r="CI371" i="1" s="1"/>
  <c r="AG373" i="1"/>
  <c r="BQ367" i="1"/>
  <c r="AY367" i="1"/>
  <c r="AG367" i="1"/>
  <c r="BW367" i="1"/>
  <c r="CC367" i="1"/>
  <c r="AO532" i="1"/>
  <c r="AO533" i="1"/>
  <c r="AO534" i="1"/>
  <c r="AD532" i="1"/>
  <c r="AD533" i="1"/>
  <c r="AD534" i="1"/>
  <c r="AO531" i="1"/>
  <c r="AD531" i="1"/>
  <c r="T531" i="1"/>
  <c r="T532" i="1"/>
  <c r="T533" i="1"/>
  <c r="T534" i="1"/>
  <c r="AK524" i="1"/>
  <c r="AK525" i="1"/>
  <c r="AK526" i="1"/>
  <c r="AR524" i="1"/>
  <c r="AR525" i="1"/>
  <c r="AR526" i="1"/>
  <c r="AR523" i="1"/>
  <c r="AK523" i="1"/>
  <c r="AC523" i="1"/>
  <c r="AC524" i="1"/>
  <c r="AC525" i="1"/>
  <c r="AC526" i="1"/>
  <c r="V524" i="1"/>
  <c r="V525" i="1"/>
  <c r="V526" i="1"/>
  <c r="V523" i="1"/>
  <c r="R524" i="1"/>
  <c r="R525" i="1"/>
  <c r="R526" i="1"/>
  <c r="R523" i="1"/>
  <c r="N523" i="1"/>
  <c r="N524" i="1"/>
  <c r="N525" i="1"/>
  <c r="N526" i="1"/>
  <c r="AD780" i="1"/>
  <c r="W780" i="1"/>
  <c r="W752" i="1"/>
  <c r="CF664" i="1"/>
  <c r="BT664" i="1"/>
  <c r="AA544" i="1"/>
  <c r="DM329" i="1"/>
  <c r="AE330" i="1" s="1"/>
  <c r="DN329" i="1"/>
  <c r="AM330" i="1" s="1"/>
  <c r="DL329" i="1"/>
  <c r="DN328" i="1"/>
  <c r="AM329" i="1" s="1"/>
  <c r="DM328" i="1"/>
  <c r="AE329" i="1" s="1"/>
  <c r="DL328" i="1"/>
  <c r="DN327" i="1"/>
  <c r="AM328" i="1" s="1"/>
  <c r="DM327" i="1"/>
  <c r="AE328" i="1" s="1"/>
  <c r="DL327" i="1"/>
  <c r="DM326" i="1"/>
  <c r="DN326" i="1"/>
  <c r="AM327" i="1" s="1"/>
  <c r="DL326" i="1"/>
  <c r="DL325" i="1"/>
  <c r="DM325" i="1"/>
  <c r="AE326" i="1" s="1"/>
  <c r="DN325" i="1"/>
  <c r="AM326" i="1" s="1"/>
  <c r="DN322" i="1"/>
  <c r="AM323" i="1" s="1"/>
  <c r="DN323" i="1"/>
  <c r="AM324" i="1" s="1"/>
  <c r="DM324" i="1"/>
  <c r="AE325" i="1" s="1"/>
  <c r="DN324" i="1"/>
  <c r="AM325" i="1" s="1"/>
  <c r="DL324" i="1"/>
  <c r="DM323" i="1"/>
  <c r="AE324" i="1" s="1"/>
  <c r="DL323" i="1"/>
  <c r="AE323" i="1"/>
  <c r="AE327" i="1"/>
  <c r="DM322" i="1"/>
  <c r="DL322" i="1"/>
  <c r="DN321" i="1"/>
  <c r="AM322" i="1" s="1"/>
  <c r="DM321" i="1"/>
  <c r="AE322" i="1" s="1"/>
  <c r="DL321" i="1"/>
  <c r="CI373" i="1" l="1"/>
  <c r="CI384" i="1"/>
  <c r="CI382" i="1"/>
  <c r="CI380" i="1"/>
  <c r="CI378" i="1"/>
  <c r="CI375" i="1"/>
  <c r="CI369" i="1"/>
  <c r="CI367" i="1"/>
  <c r="AB286" i="1"/>
  <c r="DN269" i="1"/>
  <c r="DM269" i="1"/>
  <c r="DL269" i="1"/>
  <c r="DN268" i="1"/>
  <c r="DM268" i="1"/>
  <c r="DL268" i="1"/>
  <c r="DN267" i="1"/>
  <c r="DM267" i="1"/>
  <c r="DL267" i="1"/>
  <c r="DN266" i="1"/>
  <c r="DM266" i="1"/>
  <c r="DL266" i="1"/>
  <c r="DN265" i="1"/>
  <c r="DM265" i="1"/>
  <c r="DL265" i="1"/>
  <c r="DN264" i="1"/>
  <c r="DM264" i="1"/>
  <c r="DL264" i="1"/>
  <c r="P278" i="1"/>
  <c r="AA923" i="1"/>
  <c r="DU1241" i="1"/>
  <c r="DI574" i="1" l="1"/>
  <c r="DH574" i="1"/>
  <c r="BP664" i="1"/>
  <c r="CD601" i="1"/>
  <c r="AV1069" i="1"/>
  <c r="DJ574" i="1" l="1"/>
  <c r="DH575" i="1" s="1"/>
  <c r="AK1080" i="1"/>
  <c r="BD1069" i="1" s="1"/>
  <c r="CB1069" i="1" s="1"/>
  <c r="AM354" i="1"/>
  <c r="AM355" i="1"/>
  <c r="AM356" i="1"/>
  <c r="AM357" i="1"/>
  <c r="AM358" i="1"/>
  <c r="AM359" i="1"/>
  <c r="BP601" i="1"/>
  <c r="BX664" i="1"/>
  <c r="CG601" i="1"/>
  <c r="CK601" i="1"/>
  <c r="D1012" i="1"/>
  <c r="CD337" i="1"/>
  <c r="BL337" i="1" s="1"/>
  <c r="CB664" i="1"/>
  <c r="DG541" i="1"/>
  <c r="DH541" i="1"/>
  <c r="DH540" i="1"/>
  <c r="DG540" i="1"/>
  <c r="AK544" i="1"/>
  <c r="BP315" i="1"/>
  <c r="AL478" i="1"/>
  <c r="AL477" i="1"/>
  <c r="DO1270" i="1"/>
  <c r="DL1270" i="1"/>
  <c r="DO1269" i="1"/>
  <c r="DL1269" i="1"/>
  <c r="DO1268" i="1"/>
  <c r="DL1268" i="1"/>
  <c r="DO1267" i="1"/>
  <c r="DL1267" i="1"/>
  <c r="CE1106" i="1"/>
  <c r="CE1105" i="1"/>
  <c r="CE1104" i="1"/>
  <c r="CE1103" i="1"/>
  <c r="CE1102" i="1"/>
  <c r="CE1101" i="1"/>
  <c r="CE1100" i="1"/>
  <c r="CE1099" i="1"/>
  <c r="CE1098" i="1"/>
  <c r="CE1097" i="1"/>
  <c r="CE1096" i="1"/>
  <c r="CE1095" i="1"/>
  <c r="CE1094" i="1"/>
  <c r="CE1093" i="1"/>
  <c r="CE1092" i="1"/>
  <c r="CE1091" i="1"/>
  <c r="CE1090" i="1"/>
  <c r="CE1089" i="1"/>
  <c r="CE1088" i="1"/>
  <c r="CB1070" i="1"/>
  <c r="DM939" i="1"/>
  <c r="DM938" i="1"/>
  <c r="DM937" i="1"/>
  <c r="DL921" i="1"/>
  <c r="DL920" i="1"/>
  <c r="DL919" i="1"/>
  <c r="CE794" i="1"/>
  <c r="BW794" i="1"/>
  <c r="BO794" i="1"/>
  <c r="BO780" i="1"/>
  <c r="AC752" i="1"/>
  <c r="AO752" i="1" s="1"/>
  <c r="AI749" i="1"/>
  <c r="CJ664" i="1"/>
  <c r="DI569" i="1"/>
  <c r="CA601" i="1"/>
  <c r="DH569" i="1" s="1"/>
  <c r="BX601" i="1"/>
  <c r="DG569" i="1" s="1"/>
  <c r="BT601" i="1"/>
  <c r="BL601" i="1"/>
  <c r="DF574" i="1" s="1"/>
  <c r="AJ593" i="1"/>
  <c r="AD593" i="1"/>
  <c r="Z593" i="1"/>
  <c r="V593" i="1"/>
  <c r="DM519" i="1"/>
  <c r="DL519" i="1"/>
  <c r="DK519" i="1"/>
  <c r="AC479" i="1"/>
  <c r="T479" i="1"/>
  <c r="K479" i="1"/>
  <c r="BV466" i="1"/>
  <c r="BW436" i="1"/>
  <c r="CF428" i="1" s="1"/>
  <c r="DF412" i="1"/>
  <c r="DG411" i="1"/>
  <c r="DF411" i="1"/>
  <c r="DF410" i="1"/>
  <c r="DG409" i="1"/>
  <c r="DF409" i="1"/>
  <c r="DG408" i="1"/>
  <c r="DF408" i="1"/>
  <c r="DG407" i="1"/>
  <c r="DF407" i="1"/>
  <c r="DF406" i="1"/>
  <c r="DF405" i="1"/>
  <c r="DG347" i="1"/>
  <c r="DG346" i="1"/>
  <c r="Q303" i="1"/>
  <c r="Q302" i="1"/>
  <c r="Q301" i="1"/>
  <c r="Q300" i="1"/>
  <c r="DF299" i="1"/>
  <c r="Q299" i="1"/>
  <c r="DF298" i="1"/>
  <c r="Q298" i="1"/>
  <c r="DF297" i="1"/>
  <c r="Q297" i="1"/>
  <c r="DF296" i="1"/>
  <c r="Q296" i="1"/>
  <c r="DF295" i="1"/>
  <c r="Q295" i="1"/>
  <c r="DF294" i="1"/>
  <c r="Q294" i="1"/>
  <c r="DF293" i="1"/>
  <c r="Q293" i="1"/>
  <c r="DF292" i="1"/>
  <c r="Q292" i="1"/>
  <c r="DF291" i="1"/>
  <c r="Q291" i="1"/>
  <c r="DF290" i="1"/>
  <c r="Q290" i="1"/>
  <c r="DF289" i="1"/>
  <c r="Q289" i="1"/>
  <c r="DF288" i="1"/>
  <c r="Q288" i="1"/>
  <c r="DF287" i="1"/>
  <c r="Q287" i="1"/>
  <c r="DF286" i="1"/>
  <c r="AL286" i="1"/>
  <c r="DH299" i="1" s="1"/>
  <c r="DG295" i="1"/>
  <c r="DF285" i="1"/>
  <c r="DF284" i="1"/>
  <c r="DF283" i="1"/>
  <c r="P277" i="1"/>
  <c r="P276" i="1"/>
  <c r="P275" i="1"/>
  <c r="P274" i="1"/>
  <c r="P273" i="1"/>
  <c r="P272" i="1"/>
  <c r="P271" i="1"/>
  <c r="P270" i="1"/>
  <c r="P269" i="1"/>
  <c r="P268" i="1"/>
  <c r="P267" i="1"/>
  <c r="P266" i="1"/>
  <c r="P265" i="1"/>
  <c r="P264" i="1"/>
  <c r="P263" i="1"/>
  <c r="AP255" i="1"/>
  <c r="AB255" i="1"/>
  <c r="N255" i="1"/>
  <c r="DG251" i="1" s="1"/>
  <c r="CB183" i="1"/>
  <c r="CC775" i="1" l="1"/>
  <c r="CC776" i="1"/>
  <c r="CC778" i="1"/>
  <c r="CC777" i="1"/>
  <c r="CC779" i="1"/>
  <c r="DI575" i="1"/>
  <c r="CJ308" i="1"/>
  <c r="CJ311" i="1"/>
  <c r="DG296" i="1"/>
  <c r="DG287" i="1"/>
  <c r="DG294" i="1"/>
  <c r="DG291" i="1"/>
  <c r="DG285" i="1"/>
  <c r="DG298" i="1"/>
  <c r="DG289" i="1"/>
  <c r="DM940" i="1"/>
  <c r="DL939" i="1" s="1"/>
  <c r="DH298" i="1"/>
  <c r="Q286" i="1"/>
  <c r="DH296" i="1"/>
  <c r="DH285" i="1"/>
  <c r="DH294" i="1"/>
  <c r="DG574" i="1"/>
  <c r="DF569" i="1"/>
  <c r="DG290" i="1"/>
  <c r="DH292" i="1"/>
  <c r="DG299" i="1"/>
  <c r="DH284" i="1"/>
  <c r="DH286" i="1"/>
  <c r="DG293" i="1"/>
  <c r="DG292" i="1"/>
  <c r="DG283" i="1"/>
  <c r="DG288" i="1"/>
  <c r="DG297" i="1"/>
  <c r="D739" i="1"/>
  <c r="AM739" i="1" s="1"/>
  <c r="DH290" i="1"/>
  <c r="DG284" i="1"/>
  <c r="DG286" i="1"/>
  <c r="DH288" i="1"/>
  <c r="CC774" i="1"/>
  <c r="DH283" i="1"/>
  <c r="DH287" i="1"/>
  <c r="DH289" i="1"/>
  <c r="DH291" i="1"/>
  <c r="DH293" i="1"/>
  <c r="DH295" i="1"/>
  <c r="DH297" i="1"/>
  <c r="H739" i="1"/>
  <c r="AQ739" i="1" s="1"/>
  <c r="AO747" i="1"/>
  <c r="AO749" i="1"/>
  <c r="AO751" i="1"/>
  <c r="AO750" i="1"/>
  <c r="AO748" i="1"/>
  <c r="AO746" i="1"/>
  <c r="AI747" i="1"/>
  <c r="AI748" i="1"/>
  <c r="AI750" i="1"/>
  <c r="AI746" i="1"/>
  <c r="AI751" i="1"/>
  <c r="CF424" i="1"/>
  <c r="CF425" i="1"/>
  <c r="CF431" i="1"/>
  <c r="CF432" i="1"/>
  <c r="CF433" i="1"/>
  <c r="CF423" i="1"/>
  <c r="CF426" i="1"/>
  <c r="CF427" i="1"/>
  <c r="CF429" i="1"/>
  <c r="CF430" i="1"/>
  <c r="CJ314" i="1"/>
  <c r="AL479" i="1"/>
  <c r="DJ569" i="1" l="1"/>
  <c r="DF570" i="1" s="1"/>
  <c r="DL938" i="1"/>
  <c r="DL937" i="1"/>
  <c r="AI752" i="1"/>
  <c r="CF436" i="1"/>
  <c r="CC780" i="1"/>
  <c r="DG570" i="1" l="1"/>
  <c r="DH570" i="1"/>
  <c r="DI570" i="1"/>
  <c r="W322" i="1"/>
  <c r="W323" i="1"/>
  <c r="W324" i="1"/>
  <c r="W325" i="1"/>
  <c r="W326" i="1"/>
  <c r="W327" i="1"/>
  <c r="W328" i="1"/>
  <c r="W329" i="1"/>
  <c r="W330" i="1"/>
  <c r="AK774" i="1"/>
  <c r="U767" i="1"/>
  <c r="AK778" i="1"/>
  <c r="AK776" i="1"/>
  <c r="AK779" i="1"/>
  <c r="AK777" i="1"/>
  <c r="AK775" i="1"/>
  <c r="AP774" i="1"/>
  <c r="AB767" i="1"/>
  <c r="AP777" i="1"/>
  <c r="AP778" i="1"/>
  <c r="AP779" i="1"/>
  <c r="AP775" i="1"/>
  <c r="AP776" i="1"/>
  <c r="AK780" i="1" l="1"/>
  <c r="AP780" i="1"/>
  <c r="AR500" i="1"/>
</calcChain>
</file>

<file path=xl/sharedStrings.xml><?xml version="1.0" encoding="utf-8"?>
<sst xmlns="http://schemas.openxmlformats.org/spreadsheetml/2006/main" count="2017" uniqueCount="1180">
  <si>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</si>
  <si>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</si>
  <si>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</si>
  <si>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</si>
  <si>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</si>
  <si>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</si>
  <si>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</si>
  <si>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</si>
  <si>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</si>
  <si>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</si>
  <si>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</si>
  <si>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</si>
  <si>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</si>
  <si>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</si>
  <si>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</si>
  <si>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</si>
  <si>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</si>
  <si>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</si>
  <si>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</si>
  <si>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</si>
  <si>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</si>
  <si>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</si>
  <si>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</si>
  <si>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</si>
  <si>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</si>
  <si>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</si>
  <si>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</si>
  <si>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</si>
  <si>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</si>
  <si>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</si>
  <si>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</si>
  <si>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</si>
  <si>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</si>
  <si>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</si>
  <si>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</si>
  <si>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</si>
  <si>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</si>
  <si>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</si>
  <si>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</si>
  <si>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</si>
  <si>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</si>
  <si>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</si>
  <si>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</si>
  <si>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</si>
  <si>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</si>
  <si>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</si>
  <si>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</si>
  <si>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</si>
  <si>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</si>
  <si>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</si>
  <si>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</si>
  <si>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</si>
  <si>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</si>
  <si>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</si>
  <si>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</si>
  <si>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</si>
  <si>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</si>
  <si>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</si>
  <si>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</si>
  <si>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</si>
  <si>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</si>
  <si>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</si>
  <si>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</si>
  <si>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</si>
  <si>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</si>
  <si>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</si>
  <si>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</si>
  <si>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</si>
  <si>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</si>
  <si>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</si>
  <si>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</si>
  <si>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</si>
  <si>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</si>
  <si>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</si>
  <si>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</si>
  <si>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</si>
  <si>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</si>
  <si>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</si>
  <si>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</si>
  <si>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</si>
  <si>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</si>
  <si>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</si>
  <si>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</si>
  <si>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</si>
  <si>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</si>
  <si>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</si>
  <si>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</si>
  <si>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</si>
  <si>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</si>
  <si>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</si>
  <si>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</si>
  <si>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</si>
  <si>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</si>
  <si>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</si>
  <si>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</si>
  <si>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</si>
  <si>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</si>
  <si>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</si>
  <si>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</si>
  <si>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</si>
  <si>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</si>
  <si>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</si>
  <si>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</si>
  <si>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</si>
  <si>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</si>
  <si>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</si>
  <si>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</si>
  <si>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</si>
  <si>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</si>
  <si>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</si>
  <si>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</si>
  <si>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</si>
  <si>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</si>
  <si>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</si>
  <si>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</si>
  <si>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</si>
  <si>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</si>
  <si>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</si>
  <si>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</si>
  <si>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</si>
  <si>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</si>
  <si>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</si>
  <si>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</si>
  <si>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</si>
  <si>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</si>
  <si>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Quindio</t>
  </si>
  <si>
    <t>Quindío</t>
  </si>
  <si>
    <t>Colombia</t>
  </si>
  <si>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</si>
  <si>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</si>
  <si>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</si>
  <si>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</si>
  <si>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</si>
  <si>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</si>
  <si>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</si>
  <si>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</si>
  <si>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</si>
  <si>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</si>
  <si>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</si>
  <si>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</si>
  <si>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</si>
  <si>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</si>
  <si>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</si>
  <si>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</si>
  <si>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</si>
  <si>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</si>
  <si>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</si>
  <si>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</si>
  <si>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</si>
  <si>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</si>
  <si>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</si>
  <si>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</si>
  <si>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</si>
  <si>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</si>
  <si>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</si>
  <si>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</si>
  <si>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</si>
  <si>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</si>
  <si>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</si>
  <si>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</si>
  <si>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</si>
  <si>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</si>
  <si>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</si>
  <si>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</si>
  <si>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</si>
  <si>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</si>
  <si>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</si>
  <si>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</si>
  <si>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</si>
  <si>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</si>
  <si>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</si>
  <si>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</si>
  <si>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</si>
  <si>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</si>
  <si>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</si>
  <si>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</si>
  <si>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</si>
  <si>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</si>
  <si>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</si>
  <si>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</si>
  <si>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</si>
  <si>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</si>
  <si>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</si>
  <si>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</si>
  <si>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</si>
  <si>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</si>
  <si>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</si>
  <si>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</si>
  <si>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</si>
  <si>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</si>
  <si>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</si>
  <si>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</si>
  <si>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</si>
  <si>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t xml:space="preserve">Mujeres </t>
  </si>
  <si>
    <t>Municipio</t>
  </si>
  <si>
    <t>Expulsión</t>
  </si>
  <si>
    <t>Recepción</t>
  </si>
  <si>
    <t>Grupos de edad
(Años)</t>
  </si>
  <si>
    <t>Rural Disperso</t>
  </si>
  <si>
    <t>PROP (%)</t>
  </si>
  <si>
    <t>2.9 NECESIDADES BÁSICAS INSATISFECHAS SEGÚN ÁREA</t>
  </si>
  <si>
    <t>2.9 NECESIDADES BÁSICAS INSATISFECHAS SEGÚN COMPONENTE</t>
  </si>
  <si>
    <t>Componente</t>
  </si>
  <si>
    <t>Prop. De personas en miseria</t>
  </si>
  <si>
    <t>Vivienda</t>
  </si>
  <si>
    <t>Servicios</t>
  </si>
  <si>
    <t>Hacinamiento</t>
  </si>
  <si>
    <t>Inasistencia</t>
  </si>
  <si>
    <t>Dependencia Económica</t>
  </si>
  <si>
    <t>NBI SEGÚN ÁREA</t>
  </si>
  <si>
    <t>Hospital</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</si>
  <si>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</si>
  <si>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</si>
  <si>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</si>
  <si>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</si>
  <si>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</si>
  <si>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</si>
  <si>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</si>
  <si>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</si>
  <si>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</si>
  <si>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</si>
  <si>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</si>
  <si>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</si>
  <si>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</si>
  <si>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</si>
  <si>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</si>
  <si>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</si>
  <si>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</si>
  <si>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</si>
  <si>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</si>
  <si>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t>Casos</t>
  </si>
  <si>
    <t>Suicidios</t>
  </si>
  <si>
    <t>Diagnóstico</t>
  </si>
  <si>
    <t>Total Consultas</t>
  </si>
  <si>
    <t>Cantidad</t>
  </si>
  <si>
    <t>Estancia Promedio</t>
  </si>
  <si>
    <t>Ocupación %</t>
  </si>
  <si>
    <t>Camas</t>
  </si>
  <si>
    <t>Médico</t>
  </si>
  <si>
    <t>Enfermera</t>
  </si>
  <si>
    <t>Atendidos Por</t>
  </si>
  <si>
    <t>Normal</t>
  </si>
  <si>
    <t>Cesárea</t>
  </si>
  <si>
    <t>Tipos de Partos</t>
  </si>
  <si>
    <t>Partos</t>
  </si>
  <si>
    <t>B.C.G</t>
  </si>
  <si>
    <t>Triple Viral</t>
  </si>
  <si>
    <t>Fiebre Amarilla</t>
  </si>
  <si>
    <t>Pentavalente</t>
  </si>
  <si>
    <t>TD MEF</t>
  </si>
  <si>
    <t>Tipo de Biológico</t>
  </si>
  <si>
    <t>Dosis</t>
  </si>
  <si>
    <r>
      <t>1</t>
    </r>
    <r>
      <rPr>
        <b/>
        <vertAlign val="superscript"/>
        <sz val="10"/>
        <color theme="1"/>
        <rFont val="Gill Sans MT"/>
        <family val="2"/>
      </rPr>
      <t>a</t>
    </r>
    <r>
      <rPr>
        <b/>
        <sz val="10"/>
        <color theme="1"/>
        <rFont val="Gill Sans MT"/>
        <family val="2"/>
      </rPr>
      <t xml:space="preserve"> o única</t>
    </r>
  </si>
  <si>
    <t>Tipo de Enfermedad</t>
  </si>
  <si>
    <t>Número de Casos</t>
  </si>
  <si>
    <t>Tuberculosis</t>
  </si>
  <si>
    <t>Difteria</t>
  </si>
  <si>
    <t>Tétanos</t>
  </si>
  <si>
    <t>Sarampión</t>
  </si>
  <si>
    <t>Polio Oral</t>
  </si>
  <si>
    <t>2.11 DÉFICIT DE VIVIENDA</t>
  </si>
  <si>
    <t>2.12 SEGURIDAD HUMANA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</si>
  <si>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</si>
  <si>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</si>
  <si>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</si>
  <si>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</si>
  <si>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</si>
  <si>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</si>
  <si>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</si>
  <si>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</si>
  <si>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</si>
  <si>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t>Causas</t>
  </si>
  <si>
    <t>Número</t>
  </si>
  <si>
    <t>3.7 NACIMIENTOS Y DEFUNCIONES</t>
  </si>
  <si>
    <t>Menor de 1 año</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</si>
  <si>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</si>
  <si>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</si>
  <si>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</si>
  <si>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</si>
  <si>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</si>
  <si>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</si>
  <si>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</si>
  <si>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</si>
  <si>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</si>
  <si>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</si>
  <si>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</si>
  <si>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</si>
  <si>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</si>
  <si>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</si>
  <si>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</si>
  <si>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</si>
  <si>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</si>
  <si>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</si>
  <si>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</si>
  <si>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</si>
  <si>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</si>
  <si>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</si>
  <si>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</si>
  <si>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</si>
  <si>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</si>
  <si>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</si>
  <si>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</si>
  <si>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</si>
  <si>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</si>
  <si>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</si>
  <si>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</si>
  <si>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</si>
  <si>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</si>
  <si>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</si>
  <si>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</si>
  <si>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</si>
  <si>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</si>
  <si>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</si>
  <si>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</si>
  <si>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</si>
  <si>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</si>
  <si>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Primaria</t>
  </si>
  <si>
    <t>Secundaria</t>
  </si>
  <si>
    <t>Oficial</t>
  </si>
  <si>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</si>
  <si>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</si>
  <si>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</si>
  <si>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</si>
  <si>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</si>
  <si>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</si>
  <si>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</si>
  <si>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neta en educación preescolar</t>
  </si>
  <si>
    <t>Tasa de cobertura neta en educación primaria</t>
  </si>
  <si>
    <t>Tasa de cobertura neta en educación secundaria</t>
  </si>
  <si>
    <t>Tasa de cobertura neta en educación básica</t>
  </si>
  <si>
    <t>COBERTURAS</t>
  </si>
  <si>
    <t>Transición</t>
  </si>
  <si>
    <t>Tasa Aprobación</t>
  </si>
  <si>
    <t>Tasa Deserción</t>
  </si>
  <si>
    <t>Tasa Reprobación</t>
  </si>
  <si>
    <t>4.5 TASA DE APROBACIÓN SEGÚN NIVEL EDUCATIVO</t>
  </si>
  <si>
    <t>Lectura Crítica</t>
  </si>
  <si>
    <t>Matemática</t>
  </si>
  <si>
    <t>Sociales y Ciudadanía</t>
  </si>
  <si>
    <t>Ciencias Naturales</t>
  </si>
  <si>
    <t>Área de Conocimiento</t>
  </si>
  <si>
    <t>Inglés</t>
  </si>
  <si>
    <t>Total Estudiantes Evaluados</t>
  </si>
  <si>
    <t>Total Establecimientos Evaluados</t>
  </si>
  <si>
    <t>Total Oficiales</t>
  </si>
  <si>
    <t>Total No Oficiales</t>
  </si>
  <si>
    <t>DATOS</t>
  </si>
  <si>
    <t>5.1.1 NUMERO DE SUSCRIPTORES URBANOS Y RURALES, POR SECTORES</t>
  </si>
  <si>
    <t>Residencial</t>
  </si>
  <si>
    <t>Comercial</t>
  </si>
  <si>
    <t>Industrial</t>
  </si>
  <si>
    <t>Otros</t>
  </si>
  <si>
    <t>Número de Suscriptores</t>
  </si>
  <si>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</si>
  <si>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</si>
  <si>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</si>
  <si>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</si>
  <si>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</si>
  <si>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</si>
  <si>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</si>
  <si>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</si>
  <si>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</si>
  <si>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</si>
  <si>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5.2.3 NOMBRE DE LAS CUENCAS ABASTECEDORAS DE AGUA</t>
  </si>
  <si>
    <t>5.3 ALCANTARILLADO</t>
  </si>
  <si>
    <t>5.3.1 REDES DE RECOLECCIÓN</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</si>
  <si>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</si>
  <si>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</si>
  <si>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</si>
  <si>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</si>
  <si>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</si>
  <si>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</si>
  <si>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</si>
  <si>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</si>
  <si>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</si>
  <si>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</si>
  <si>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</si>
  <si>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</si>
  <si>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</si>
  <si>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</si>
  <si>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</si>
  <si>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</si>
  <si>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</si>
  <si>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COBERTURA EN ACUEDUCTO</t>
  </si>
  <si>
    <t>COBERTURA EN ALCANTARILLADO</t>
  </si>
  <si>
    <t>COBERTURA EN ASEO</t>
  </si>
  <si>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</si>
  <si>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</si>
  <si>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</si>
  <si>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</si>
  <si>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</si>
  <si>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</si>
  <si>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</si>
  <si>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</si>
  <si>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</si>
  <si>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</si>
  <si>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</si>
  <si>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</si>
  <si>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</si>
  <si>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</si>
  <si>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</si>
  <si>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</si>
  <si>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</si>
  <si>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</si>
  <si>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</si>
  <si>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</si>
  <si>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</si>
  <si>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</si>
  <si>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</si>
  <si>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</si>
  <si>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</si>
  <si>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</si>
  <si>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No respetar prelación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</si>
  <si>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</si>
  <si>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</si>
  <si>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</si>
  <si>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</si>
  <si>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</si>
  <si>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</si>
  <si>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</si>
  <si>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</si>
  <si>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</si>
  <si>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</si>
  <si>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</si>
  <si>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</si>
  <si>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</si>
  <si>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</si>
  <si>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</si>
  <si>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</si>
  <si>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</si>
  <si>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</si>
  <si>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</si>
  <si>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</si>
  <si>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</si>
  <si>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</si>
  <si>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</si>
  <si>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</si>
  <si>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</si>
  <si>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</si>
  <si>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</si>
  <si>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</si>
  <si>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</si>
  <si>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</si>
  <si>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</si>
  <si>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</si>
  <si>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</si>
  <si>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</si>
  <si>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</si>
  <si>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</si>
  <si>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</si>
  <si>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</si>
  <si>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</si>
  <si>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</si>
  <si>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</si>
  <si>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</si>
  <si>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</si>
  <si>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</si>
  <si>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</si>
  <si>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</si>
  <si>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</si>
  <si>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</si>
  <si>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</si>
  <si>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</si>
  <si>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</si>
  <si>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</si>
  <si>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</si>
  <si>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</si>
  <si>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</si>
  <si>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</si>
  <si>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</si>
  <si>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</si>
  <si>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</si>
  <si>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</si>
  <si>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</si>
  <si>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</si>
  <si>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</si>
  <si>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</si>
  <si>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</si>
  <si>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</si>
  <si>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</si>
  <si>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</si>
  <si>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</si>
  <si>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</si>
  <si>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</si>
  <si>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</si>
  <si>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</si>
  <si>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20 a 50</t>
  </si>
  <si>
    <t xml:space="preserve">De 50 a 100 </t>
  </si>
  <si>
    <t>De 100 a 200</t>
  </si>
  <si>
    <t>De 200 a 500</t>
  </si>
  <si>
    <t>De 500 a 1000</t>
  </si>
  <si>
    <t xml:space="preserve">De 1000 y más </t>
  </si>
  <si>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</si>
  <si>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</si>
  <si>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</si>
  <si>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</si>
  <si>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</si>
  <si>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</si>
  <si>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</si>
  <si>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</si>
  <si>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</si>
  <si>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</si>
  <si>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</si>
  <si>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</si>
  <si>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</si>
  <si>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</si>
  <si>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</si>
  <si>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</si>
  <si>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</si>
  <si>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</si>
  <si>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</si>
  <si>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</si>
  <si>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</si>
  <si>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</si>
  <si>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</si>
  <si>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</si>
  <si>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</si>
  <si>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</si>
  <si>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</si>
  <si>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</si>
  <si>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</si>
  <si>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</si>
  <si>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</si>
  <si>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</si>
  <si>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</si>
  <si>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</si>
  <si>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</si>
  <si>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</si>
  <si>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DELITO</t>
  </si>
  <si>
    <t>N° CASOS</t>
  </si>
  <si>
    <r>
      <rPr>
        <b/>
        <sz val="10"/>
        <color theme="1"/>
        <rFont val="Gill Sans MT"/>
        <family val="2"/>
      </rPr>
      <t xml:space="preserve">Fuente: </t>
    </r>
    <r>
      <rPr>
        <sz val="10"/>
        <color theme="1"/>
        <rFont val="Gill Sans MT"/>
        <family val="2"/>
      </rPr>
      <t>Ministerio de Tecnologías de la Información y las Comunicaciones</t>
    </r>
  </si>
  <si>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</si>
  <si>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</si>
  <si>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</si>
  <si>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Adecuado</t>
  </si>
  <si>
    <t>Menores de 5 años</t>
  </si>
  <si>
    <t>Menores de 18 años</t>
  </si>
  <si>
    <r>
      <rPr>
        <b/>
        <sz val="9"/>
        <color theme="1"/>
        <rFont val="Calibri"/>
        <family val="2"/>
        <scheme val="minor"/>
      </rPr>
      <t>Fuente:</t>
    </r>
    <r>
      <rPr>
        <sz val="9"/>
        <color theme="1"/>
        <rFont val="Calibri"/>
        <family val="2"/>
        <scheme val="minor"/>
      </rPr>
      <t xml:space="preserve"> Ministerio de Educación Nacional - MEN  - SIMAT</t>
    </r>
  </si>
  <si>
    <t>FILANDIA</t>
  </si>
  <si>
    <t>FRIA</t>
  </si>
  <si>
    <t>C</t>
  </si>
  <si>
    <t>Eliseo Buitrago</t>
  </si>
  <si>
    <t>Carlos Franco</t>
  </si>
  <si>
    <t>Ignacio Londoño</t>
  </si>
  <si>
    <t>Pedro Londoño</t>
  </si>
  <si>
    <t>Severo Gallego</t>
  </si>
  <si>
    <t>Gabriel Montaño</t>
  </si>
  <si>
    <t>Jose leon</t>
  </si>
  <si>
    <t>Andres Cadona</t>
  </si>
  <si>
    <t>SAN JOSE</t>
  </si>
  <si>
    <t>LA COLINA</t>
  </si>
  <si>
    <t>SANTIAGO LOPEZ</t>
  </si>
  <si>
    <t>GUAYACANES</t>
  </si>
  <si>
    <t>OBRERO</t>
  </si>
  <si>
    <t>TURBEY AYALA</t>
  </si>
  <si>
    <t>BELISARIO BETANCUR</t>
  </si>
  <si>
    <t>EL CACIQUE</t>
  </si>
  <si>
    <t>EL ESTADIO</t>
  </si>
  <si>
    <t>FUNDADORES ETAPA 1</t>
  </si>
  <si>
    <t>MIRADOR ETAPA 1 Y 2</t>
  </si>
  <si>
    <t>PORVENIR</t>
  </si>
  <si>
    <t>URBANIZACION BREHEMEN</t>
  </si>
  <si>
    <t>URBANIZACION VILLA MARINA</t>
  </si>
  <si>
    <t>HORIZONTES DEL QUINDIO</t>
  </si>
  <si>
    <t>CENTENARIO</t>
  </si>
  <si>
    <t>GUILLERMO LEON VALENCIA</t>
  </si>
  <si>
    <t>MARIANO OSPINA PEREZ</t>
  </si>
  <si>
    <t>LOS ANDES</t>
  </si>
  <si>
    <t>EL RECREO</t>
  </si>
  <si>
    <t>SALOMON ROMAN</t>
  </si>
  <si>
    <t>CETRO Y ZONA MIXTA</t>
  </si>
  <si>
    <t>SECTOR PLAZA DE FERIA</t>
  </si>
  <si>
    <t>X</t>
  </si>
  <si>
    <t>LA INDIA</t>
  </si>
  <si>
    <t>MESA ALTA</t>
  </si>
  <si>
    <t>LA CIMA</t>
  </si>
  <si>
    <t>EL PARAISO</t>
  </si>
  <si>
    <t>EL PLACER</t>
  </si>
  <si>
    <t>PAVAS</t>
  </si>
  <si>
    <t>BAMBUCO ALTO</t>
  </si>
  <si>
    <t>BAMBUCO BAJO</t>
  </si>
  <si>
    <t>LOS TANQUES</t>
  </si>
  <si>
    <t>EL VIGILANTE</t>
  </si>
  <si>
    <t>FACHADAS</t>
  </si>
  <si>
    <t>LA CAUCHERA</t>
  </si>
  <si>
    <t>BUENAVISTA</t>
  </si>
  <si>
    <t>EL CONGAL</t>
  </si>
  <si>
    <t>PATIVILCA</t>
  </si>
  <si>
    <t>SANTA TERESA</t>
  </si>
  <si>
    <t>EL VERGEL</t>
  </si>
  <si>
    <t>ARGENZUL</t>
  </si>
  <si>
    <t>LA PALMERA</t>
  </si>
  <si>
    <t>LA MORELIA</t>
  </si>
  <si>
    <t>LA JULIA</t>
  </si>
  <si>
    <t>LA LOTERIA</t>
  </si>
  <si>
    <t>LA CASTALIA</t>
  </si>
  <si>
    <t>CRUCES</t>
  </si>
  <si>
    <t>PEREIRA</t>
  </si>
  <si>
    <t>CIRCASIA</t>
  </si>
  <si>
    <t>SALENTO</t>
  </si>
  <si>
    <t>QUIMBAYA</t>
  </si>
  <si>
    <t>27 KM. 200 M</t>
  </si>
  <si>
    <t>4 KM.</t>
  </si>
  <si>
    <t>12 KM. 600M</t>
  </si>
  <si>
    <t>4°.41'</t>
  </si>
  <si>
    <t>75°.40'</t>
  </si>
  <si>
    <t>1.917 M</t>
  </si>
  <si>
    <t>18°</t>
  </si>
  <si>
    <t>0.80</t>
  </si>
  <si>
    <t>108.60</t>
  </si>
  <si>
    <t>FINCA LA CAROLINA</t>
  </si>
  <si>
    <t>ALTO EL ROBLE</t>
  </si>
  <si>
    <t>CRUCES, LA LOTERIA, LA JULIA</t>
  </si>
  <si>
    <t>CAÑON DEL RIO BARBAS</t>
  </si>
  <si>
    <t>107.31 KM2</t>
  </si>
  <si>
    <t>CRUCES, VERGEL, LA ROCHELA</t>
  </si>
  <si>
    <t>CAÑON DEL RIO ROBLE</t>
  </si>
  <si>
    <t>55.16 KM2</t>
  </si>
  <si>
    <t>RIO BARBAS</t>
  </si>
  <si>
    <t>RIO ROBLES</t>
  </si>
  <si>
    <t>QUEBRADA BUENAVISTA</t>
  </si>
  <si>
    <t>QUEBRADA PORTACHUELO</t>
  </si>
  <si>
    <t>QUEBRADA CRUCES</t>
  </si>
  <si>
    <t>QUEBRADA CHORRO DE LAS MADRES</t>
  </si>
  <si>
    <t>QUEBRADA EL PENSIL</t>
  </si>
  <si>
    <t>QUEBRADA SAN JOSE</t>
  </si>
  <si>
    <t>QUEBRADA LA ESMERALDA</t>
  </si>
  <si>
    <t>QUEBRADA LOS PISCOS</t>
  </si>
  <si>
    <t>Felipe Meléndez</t>
  </si>
  <si>
    <t>Jose María Y Dolores García</t>
  </si>
  <si>
    <t>Jose Ramón Lopez</t>
  </si>
  <si>
    <t>Jose María Osorio</t>
  </si>
  <si>
    <t>Laureano Sánchez</t>
  </si>
  <si>
    <t>Eleuterio Sánchez</t>
  </si>
  <si>
    <t>3.8.3 SITUACIÓN NUTRICIONAL (PESO/EDAD) &lt; DE 5 AÑOS</t>
  </si>
  <si>
    <t>Publico</t>
  </si>
  <si>
    <t>Filandia</t>
  </si>
  <si>
    <t>Bueno</t>
  </si>
  <si>
    <t xml:space="preserve">6.3 TRANSPORTE DE CARGA </t>
  </si>
  <si>
    <t>Jair Morales Jaramillo</t>
  </si>
  <si>
    <t>Junio de 1988- Mayo de 1990</t>
  </si>
  <si>
    <t>Alfonso Londoño Patiño</t>
  </si>
  <si>
    <t>Junio de 1990- Mayo de 1992</t>
  </si>
  <si>
    <t>Gloria Helena Giraldo Londoño</t>
  </si>
  <si>
    <t>Junio de 1992 - Diciembre de 1994</t>
  </si>
  <si>
    <t>Jorge Antonio Hoyos Lopez</t>
  </si>
  <si>
    <t>Jose Roberto Murillo Zapata</t>
  </si>
  <si>
    <t>Simon Morales Jaramillo</t>
  </si>
  <si>
    <t>Hector Fabio Urrea Ramirez</t>
  </si>
  <si>
    <t>3.7.1 NACIMIENTOS Y DEFUNCIONES FETALES SEGÚN SEXO Y RESIDENCIA DE LA MADRE</t>
  </si>
  <si>
    <t>3.7.2 TASA DE MORTALIDAD INFANTIL (Defunciones de menores de 1 año por cada Mil Nacidos Vivos)</t>
  </si>
  <si>
    <t>Indeterminado</t>
  </si>
  <si>
    <t>Entidad</t>
  </si>
  <si>
    <t>3.7.4 DEFUNCIONES NO FETALES POR GRUPO DE EDAD Y ÁREA DE RESIDENCIA</t>
  </si>
  <si>
    <t>Área de Residencia</t>
  </si>
  <si>
    <t>Sin Información</t>
  </si>
  <si>
    <t>3.7.5 CAUSAS DE MORTALIDAD FETAL SEGÚN RESIDENCIA DE LA MADRE (LISTA DE CAUSAS AGRUPADAS 6/67 )</t>
  </si>
  <si>
    <t>H</t>
  </si>
  <si>
    <t>M</t>
  </si>
  <si>
    <t>De 10 a 14 años</t>
  </si>
  <si>
    <t>402 FETO Y RECIEN N. AFECTADOS POR COMPL. OBST. Y TRAUM. NACIMIENTO</t>
  </si>
  <si>
    <t>De 15 a 19 años</t>
  </si>
  <si>
    <t>De 20 a 24 años</t>
  </si>
  <si>
    <t>De 25 a 29 años</t>
  </si>
  <si>
    <t>De 35 a 39 años</t>
  </si>
  <si>
    <t>De 40 a 44 años</t>
  </si>
  <si>
    <t>De 45 a 54 años</t>
  </si>
  <si>
    <t>De 30 a 34 años</t>
  </si>
  <si>
    <t>Santiago López Sánchez</t>
  </si>
  <si>
    <r>
      <t xml:space="preserve">Fuente: </t>
    </r>
    <r>
      <rPr>
        <sz val="9"/>
        <color theme="1"/>
        <rFont val="Gill Sans MT"/>
        <family val="2"/>
      </rPr>
      <t xml:space="preserve">Hacienda Municipal </t>
    </r>
  </si>
  <si>
    <t>QUEBRADA LA ARMENIA</t>
  </si>
  <si>
    <t>QUEBRADA EL MATADERO</t>
  </si>
  <si>
    <t>QUEBRADA CHORRO BOLILLOS</t>
  </si>
  <si>
    <t>QUEBRADA LACHA</t>
  </si>
  <si>
    <t>Polio Inyectable</t>
  </si>
  <si>
    <t xml:space="preserve">TD Gestantes </t>
  </si>
  <si>
    <t>Neumococo</t>
  </si>
  <si>
    <t>Rotavirus</t>
  </si>
  <si>
    <t>Hepatitis A</t>
  </si>
  <si>
    <t>Varicela</t>
  </si>
  <si>
    <t>1° refuerzo</t>
  </si>
  <si>
    <t>2°refuerzo</t>
  </si>
  <si>
    <t>De 45 - 64 años</t>
  </si>
  <si>
    <t>Grupos de Edad</t>
  </si>
  <si>
    <t>3.7.6 NACIMIENTOS SEGÚN RESIDENCIA Y GRUPOS DE EDAD DE LA MADRE</t>
  </si>
  <si>
    <r>
      <rPr>
        <b/>
        <sz val="9"/>
        <color theme="1"/>
        <rFont val="Gill Sans MT"/>
        <family val="2"/>
      </rPr>
      <t>Fuente:</t>
    </r>
    <r>
      <rPr>
        <sz val="9"/>
        <color theme="1"/>
        <rFont val="Gill Sans MT"/>
        <family val="2"/>
      </rPr>
      <t xml:space="preserve"> Ministerio de Salud y Protección Social-Sisben </t>
    </r>
  </si>
  <si>
    <r>
      <rPr>
        <b/>
        <sz val="9"/>
        <color theme="1"/>
        <rFont val="Gill Sans MT"/>
        <family val="2"/>
      </rPr>
      <t xml:space="preserve">Fuente: </t>
    </r>
    <r>
      <rPr>
        <sz val="9"/>
        <color theme="1"/>
        <rFont val="Gill Sans MT"/>
        <family val="2"/>
      </rPr>
      <t xml:space="preserve">IGAC- Secretaria de Hacienda Municipal </t>
    </r>
  </si>
  <si>
    <r>
      <rPr>
        <b/>
        <sz val="9"/>
        <color theme="1"/>
        <rFont val="Gill Sans MT"/>
        <family val="2"/>
      </rPr>
      <t xml:space="preserve">Fuente: </t>
    </r>
    <r>
      <rPr>
        <sz val="9"/>
        <color theme="1"/>
        <rFont val="Gill Sans MT"/>
        <family val="2"/>
      </rPr>
      <t xml:space="preserve">IGAC Secretaria de Hacienda Municipal </t>
    </r>
  </si>
  <si>
    <r>
      <t xml:space="preserve">Fuente: </t>
    </r>
    <r>
      <rPr>
        <sz val="9"/>
        <color theme="1"/>
        <rFont val="Calibri"/>
        <family val="2"/>
        <scheme val="minor"/>
      </rPr>
      <t>Secretaría de Educación (Departamental / Municipal) - SIMAT/Instituciones Educativas</t>
    </r>
  </si>
  <si>
    <r>
      <rPr>
        <b/>
        <sz val="9"/>
        <color theme="1"/>
        <rFont val="Gill Sans MT"/>
        <family val="2"/>
      </rPr>
      <t xml:space="preserve">Fuente: </t>
    </r>
    <r>
      <rPr>
        <sz val="9"/>
        <color theme="1"/>
        <rFont val="Gill Sans MT"/>
        <family val="2"/>
      </rPr>
      <t>Secretaria de Gobierno</t>
    </r>
  </si>
  <si>
    <t>2016-2017</t>
  </si>
  <si>
    <r>
      <t xml:space="preserve">Fuente: </t>
    </r>
    <r>
      <rPr>
        <sz val="9"/>
        <color theme="1"/>
        <rFont val="Gill Sans MT"/>
        <family val="2"/>
      </rPr>
      <t>Empresas Públicas del Quindio-E.P.Q</t>
    </r>
  </si>
  <si>
    <t>1.5.5 SUPERFICIE (Has)</t>
  </si>
  <si>
    <t>Densidad Poblacional (hab/Has)</t>
  </si>
  <si>
    <t>Gentilicio</t>
  </si>
  <si>
    <t>4.6 CLASIFICACION DE ESTABLECIMIENTOS SEGÚN PRUEBAS SABER 11</t>
  </si>
  <si>
    <t>Numero de Instituciones</t>
  </si>
  <si>
    <t>A+</t>
  </si>
  <si>
    <t>A</t>
  </si>
  <si>
    <t>B</t>
  </si>
  <si>
    <t>D</t>
  </si>
  <si>
    <t>Tramo</t>
  </si>
  <si>
    <t>Longitud en KM</t>
  </si>
  <si>
    <t>Regular</t>
  </si>
  <si>
    <t>6.1 DISTANCIAS POR VÍA PRINCIPAL, VÍAS SECUNDARIAS, VEREDALES Y ESTADO DE LAS VÍAS</t>
  </si>
  <si>
    <t>6.2 TRANSPORTE DE PASAJEROS, EMPRESAS Y RUTAS</t>
  </si>
  <si>
    <t xml:space="preserve">6.4 PARQUE AUTOMOTOR POR CLASE DE SERVICIO, OFICINAS DE TRÁNSITO </t>
  </si>
  <si>
    <t xml:space="preserve">6.5 NÚMERO DE ACCIDENTES DE TRÁNSITO, MUERTOS Y HERIDOS, OFICINAS DE TRÁNSITO </t>
  </si>
  <si>
    <t>11.4 DESEMPEÑO MUNICIPAL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</si>
  <si>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</si>
  <si>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</si>
  <si>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</si>
  <si>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</si>
  <si>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</si>
  <si>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</si>
  <si>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</si>
  <si>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</si>
  <si>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</si>
  <si>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</si>
  <si>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</si>
  <si>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</si>
  <si>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</si>
  <si>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</si>
  <si>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</si>
  <si>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</si>
  <si>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</si>
  <si>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 xml:space="preserve">Puntaje </t>
  </si>
  <si>
    <t>Puesto</t>
  </si>
  <si>
    <t>11.4.4 INDICE DE DESEMPEÑO FISCAL - COMPORTAMIENTO HISTORICO</t>
  </si>
  <si>
    <t>11.4.4 INDICE DE DESEMPEÑO INTEGRAL - COMPORTAMIENTO HISTORICO</t>
  </si>
  <si>
    <t>Desemepeño Fiscal - Historico</t>
  </si>
  <si>
    <t>Desemepeño Integral - Historico</t>
  </si>
  <si>
    <t>Desempeño integral</t>
  </si>
  <si>
    <t>Filandeño</t>
  </si>
  <si>
    <t>2017-2018</t>
  </si>
  <si>
    <t>3.7.3 DEFUNCIONES FETALES SEGÚN MUNICIPIO, SEXO Y ÁREA DE RESIDENCIA</t>
  </si>
  <si>
    <t>De 15- 44 años</t>
  </si>
  <si>
    <t>Hepatitis B</t>
  </si>
  <si>
    <t>D.P.T.</t>
  </si>
  <si>
    <t>D.P.T Gestante</t>
  </si>
  <si>
    <t>Influenza niños</t>
  </si>
  <si>
    <t>Polideportivo siete cueros</t>
  </si>
  <si>
    <t>Polideportivo panorama</t>
  </si>
  <si>
    <t>Cancha Sintetica</t>
  </si>
  <si>
    <t>Centro de integracion ciudadana</t>
  </si>
  <si>
    <t>Cancha multiple barrio los andes</t>
  </si>
  <si>
    <t>Cancha multiple barrio Cacique</t>
  </si>
  <si>
    <t xml:space="preserve">Cuerpo de bomberos </t>
  </si>
  <si>
    <t xml:space="preserve">Defensa cívil </t>
  </si>
  <si>
    <t xml:space="preserve">Cruz roja </t>
  </si>
  <si>
    <t>CTGRD</t>
  </si>
  <si>
    <t>Frijol Voluble Independiente</t>
  </si>
  <si>
    <t>Habichuela Independiente</t>
  </si>
  <si>
    <t>Hortalizas</t>
  </si>
  <si>
    <t>Lechuga</t>
  </si>
  <si>
    <t>Café</t>
  </si>
  <si>
    <t>Citricos</t>
  </si>
  <si>
    <t>Banano Intercalado</t>
  </si>
  <si>
    <t>Banano Independiente</t>
  </si>
  <si>
    <t>Área cultivada (Has)</t>
  </si>
  <si>
    <t>Construccion</t>
  </si>
  <si>
    <t>Almacenamiento y trasporte</t>
  </si>
  <si>
    <t>Informacion y comunicaciones</t>
  </si>
  <si>
    <t>Actividades Financieras y de seguros</t>
  </si>
  <si>
    <t>Actividades inmobiliarias</t>
  </si>
  <si>
    <t>Otros servicios</t>
  </si>
  <si>
    <t>Sobrepeso</t>
  </si>
  <si>
    <t>5.7 COBERTURA DE ACUEDUCTO</t>
  </si>
  <si>
    <t>5.8 COBERTURA DE ALCANTARILLADO</t>
  </si>
  <si>
    <t>5.9 COBERTURA DE ASEO</t>
  </si>
  <si>
    <t>2018-2019</t>
  </si>
  <si>
    <t>BAJA</t>
  </si>
  <si>
    <t>MEDIA</t>
  </si>
  <si>
    <t>ALTA</t>
  </si>
  <si>
    <t>CRISTIANA</t>
  </si>
  <si>
    <t>TESTIGOS DE JEHOVA</t>
  </si>
  <si>
    <t>CATOLICA</t>
  </si>
  <si>
    <t>ADVENTISTA</t>
  </si>
  <si>
    <t>PENTECOSTAL</t>
  </si>
  <si>
    <t>Expreso Alcala</t>
  </si>
  <si>
    <t>Pereira</t>
  </si>
  <si>
    <t>Quimbaya</t>
  </si>
  <si>
    <t>Cootracir,Cootracien, Nuevo Rapido Quindio, Expreso cafetero</t>
  </si>
  <si>
    <t>Armenia</t>
  </si>
  <si>
    <t>Cooperativa de transportadores de Montenegro</t>
  </si>
  <si>
    <t>Cauchera- Quimbaya</t>
  </si>
  <si>
    <t>Cauchera- Montenegro</t>
  </si>
  <si>
    <t>Bambuco</t>
  </si>
  <si>
    <t>Coomodequi Ltda</t>
  </si>
  <si>
    <t>Castalia</t>
  </si>
  <si>
    <t>Loteria</t>
  </si>
  <si>
    <t>Morelia</t>
  </si>
  <si>
    <t>Palmera</t>
  </si>
  <si>
    <t>Congal</t>
  </si>
  <si>
    <t>El roble</t>
  </si>
  <si>
    <t>La Española</t>
  </si>
  <si>
    <t>Paraiso</t>
  </si>
  <si>
    <t>Arabia</t>
  </si>
  <si>
    <t>India</t>
  </si>
  <si>
    <t>Santa Teresa</t>
  </si>
  <si>
    <t>Las Avionetas</t>
  </si>
  <si>
    <t>Biscocho</t>
  </si>
  <si>
    <t>Pativilca</t>
  </si>
  <si>
    <t>Vergel</t>
  </si>
  <si>
    <t>Cooperativa de Transportadores de Alcala</t>
  </si>
  <si>
    <t>Ulloa</t>
  </si>
  <si>
    <t>Casa de la Cultura</t>
  </si>
  <si>
    <t>Biblioteca Municipal</t>
  </si>
  <si>
    <t>N/A</t>
  </si>
  <si>
    <t xml:space="preserve">EXPENDIO DE CARNES </t>
  </si>
  <si>
    <t>COMERCIAL</t>
  </si>
  <si>
    <t>INSTITUCIONAL</t>
  </si>
  <si>
    <t>ACOPIO LECHERO</t>
  </si>
  <si>
    <t>EQUINOS</t>
  </si>
  <si>
    <t>OVINOS</t>
  </si>
  <si>
    <t>CAPRINOS</t>
  </si>
  <si>
    <t>CUNICOLA</t>
  </si>
  <si>
    <t>CRIA</t>
  </si>
  <si>
    <t>DOBLE PROPOSITO</t>
  </si>
  <si>
    <t>CRIA Y CARNE</t>
  </si>
  <si>
    <t>Yuca</t>
  </si>
  <si>
    <t>Mora</t>
  </si>
  <si>
    <t>La Balastrera</t>
  </si>
  <si>
    <t>Vereda La Julia, sector la Balastrera</t>
  </si>
  <si>
    <t>Afirmado</t>
  </si>
  <si>
    <t>Parque Bolivar</t>
  </si>
  <si>
    <t>Parque Centenario</t>
  </si>
  <si>
    <t>Mirador colina Iluminada</t>
  </si>
  <si>
    <t>Iglesia inmaculada concepcion</t>
  </si>
  <si>
    <t>Calle del tiempo detenido</t>
  </si>
  <si>
    <t>Centro de interpretacion del bejuco al canasto</t>
  </si>
  <si>
    <t>Reserva natural Barbas Bremen</t>
  </si>
  <si>
    <t>Mirador natural (calle del tiempo detenido)</t>
  </si>
  <si>
    <t>Mirador Natural (Antigua Galeria)</t>
  </si>
  <si>
    <t>Barrio de los Artesanos (Barrio san jose)</t>
  </si>
  <si>
    <t>Corredores Biologicos (los monos, las pavas, las laureles, los colibries)</t>
  </si>
  <si>
    <t>Camino Nacional</t>
  </si>
  <si>
    <t>Cascadas Naturales</t>
  </si>
  <si>
    <t>Museo Casa de los Abuelos</t>
  </si>
  <si>
    <t>Casa del Artesano</t>
  </si>
  <si>
    <t>Casa de la Cultura los Fundadores</t>
  </si>
  <si>
    <t>Mirador Natural (Mi tierra café)</t>
  </si>
  <si>
    <t>Desarrollo Infantil en medio familiar</t>
  </si>
  <si>
    <t>Hogares FAMI</t>
  </si>
  <si>
    <t>CDI - LA COLINA</t>
  </si>
  <si>
    <t>Hogar Infantil Niño de Praga</t>
  </si>
  <si>
    <t>Niños y Niñas entre los 0 meses y 5 años,  gestantes</t>
  </si>
  <si>
    <t>Niños y Niñas entre los 0 meses y 2 años y  gestantes.</t>
  </si>
  <si>
    <t>Niños y niñas de 6 meses y 5 años</t>
  </si>
  <si>
    <t>Niños y Niñas de 2 a 5 años</t>
  </si>
  <si>
    <t>Niños y Niñas entre los 18 meses y 5 años</t>
  </si>
  <si>
    <t>Liceo Andino de La San Trinidad</t>
  </si>
  <si>
    <t>I.E Sagrado Corazon de Jesus</t>
  </si>
  <si>
    <t>Francisco Miranda</t>
  </si>
  <si>
    <t>La Julia</t>
  </si>
  <si>
    <t>La Palmera</t>
  </si>
  <si>
    <t>La Castalia</t>
  </si>
  <si>
    <t>Ancizar Lopez Lopez</t>
  </si>
  <si>
    <t>Lorencita Villegas de Santos</t>
  </si>
  <si>
    <t>Liceo Andino de la San Trinidad</t>
  </si>
  <si>
    <t>Felipe Melendez</t>
  </si>
  <si>
    <t>E.S.E Hospital San Vicente de Paul</t>
  </si>
  <si>
    <t>E.S.E Hospital Mental</t>
  </si>
  <si>
    <t>Mediana Complejidad</t>
  </si>
  <si>
    <t xml:space="preserve">  </t>
  </si>
  <si>
    <t>San Jose</t>
  </si>
  <si>
    <t>Bambuco Bajo</t>
  </si>
  <si>
    <t>El Congal</t>
  </si>
  <si>
    <t>El Paraiso</t>
  </si>
  <si>
    <t>El Vergel</t>
  </si>
  <si>
    <t xml:space="preserve">El Vigilante </t>
  </si>
  <si>
    <t>La Cima</t>
  </si>
  <si>
    <t>Las Mercedes</t>
  </si>
  <si>
    <t>Mesa Alta</t>
  </si>
  <si>
    <t>Raquel Mejia Botero</t>
  </si>
  <si>
    <t>San Gabriel</t>
  </si>
  <si>
    <t>San Luis</t>
  </si>
  <si>
    <t>San Pablo</t>
  </si>
  <si>
    <t>Sucre</t>
  </si>
  <si>
    <t>El Placer</t>
  </si>
  <si>
    <t>Santa Teresita</t>
  </si>
  <si>
    <t>Buena</t>
  </si>
  <si>
    <t>Quebrada Bolillos</t>
  </si>
  <si>
    <r>
      <rPr>
        <b/>
        <sz val="9"/>
        <color theme="1"/>
        <rFont val="Gill Sans MT"/>
        <family val="2"/>
      </rPr>
      <t xml:space="preserve">Fuente: </t>
    </r>
    <r>
      <rPr>
        <sz val="9"/>
        <color theme="1"/>
        <rFont val="Gill Sans MT"/>
        <family val="2"/>
      </rPr>
      <t>Secretaria de Gobierno Municipal</t>
    </r>
    <r>
      <rPr>
        <sz val="9"/>
        <color rgb="FFFF0000"/>
        <rFont val="Gill Sans MT"/>
        <family val="2"/>
      </rPr>
      <t xml:space="preserve"> </t>
    </r>
  </si>
  <si>
    <r>
      <rPr>
        <b/>
        <sz val="9"/>
        <color theme="1"/>
        <rFont val="Gill Sans MT"/>
        <family val="2"/>
      </rPr>
      <t xml:space="preserve">Fuente: </t>
    </r>
    <r>
      <rPr>
        <sz val="9"/>
        <color theme="1"/>
        <rFont val="Gill Sans MT"/>
        <family val="2"/>
      </rPr>
      <t>Secretaría de Gestón Rural y Desarrollo Sostenible Municipal</t>
    </r>
  </si>
  <si>
    <r>
      <t xml:space="preserve">Fuente: </t>
    </r>
    <r>
      <rPr>
        <sz val="9"/>
        <color theme="1"/>
        <rFont val="Gill Sans MT"/>
        <family val="2"/>
      </rPr>
      <t>EOT Municipal</t>
    </r>
  </si>
  <si>
    <t>Fuente: EOT Municipal</t>
  </si>
  <si>
    <r>
      <t>Fuente:</t>
    </r>
    <r>
      <rPr>
        <sz val="9"/>
        <color theme="1"/>
        <rFont val="Gill Sans MT"/>
        <family val="2"/>
      </rPr>
      <t xml:space="preserve"> Secretaría de Gestón Rural y Desarrollo Sostenible Municipal</t>
    </r>
  </si>
  <si>
    <r>
      <rPr>
        <b/>
        <sz val="9"/>
        <color theme="1"/>
        <rFont val="Gill Sans MT"/>
        <family val="2"/>
      </rPr>
      <t>Fuente:</t>
    </r>
    <r>
      <rPr>
        <sz val="9"/>
        <color theme="1"/>
        <rFont val="Gill Sans MT"/>
        <family val="2"/>
      </rPr>
      <t xml:space="preserve"> Secretaría de Gestón Rural y Desarrollo Sostenible Municipal</t>
    </r>
  </si>
  <si>
    <r>
      <t xml:space="preserve">Fuente: </t>
    </r>
    <r>
      <rPr>
        <sz val="9"/>
        <color theme="1"/>
        <rFont val="Gill Sans MT"/>
        <family val="2"/>
      </rPr>
      <t>Secretaría de Gestón Rural y Desarrollo Sostenible Municipal - Oficina de turismo</t>
    </r>
  </si>
  <si>
    <t>Jaime Franco Alzate</t>
  </si>
  <si>
    <t>2020</t>
  </si>
  <si>
    <r>
      <rPr>
        <b/>
        <sz val="9"/>
        <color theme="1"/>
        <rFont val="Calibri"/>
        <family val="2"/>
        <scheme val="minor"/>
      </rPr>
      <t>Fuente:</t>
    </r>
    <r>
      <rPr>
        <sz val="9"/>
        <color theme="1"/>
        <rFont val="Calibri"/>
        <family val="2"/>
        <scheme val="minor"/>
      </rPr>
      <t xml:space="preserve"> DANE - Censo Nacional de Población y Vivienda - CNPV- 2018.</t>
    </r>
  </si>
  <si>
    <r>
      <rPr>
        <b/>
        <sz val="9"/>
        <color theme="1"/>
        <rFont val="Gill Sans MT"/>
        <family val="2"/>
      </rPr>
      <t xml:space="preserve">Fuente: </t>
    </r>
    <r>
      <rPr>
        <sz val="9"/>
        <color theme="1"/>
        <rFont val="Gill Sans MT"/>
        <family val="2"/>
      </rPr>
      <t>DANE - Censo Nacional de Población y Vivienda - CNPV- 2018.</t>
    </r>
  </si>
  <si>
    <t>2019-2020</t>
  </si>
  <si>
    <r>
      <rPr>
        <b/>
        <sz val="9"/>
        <color theme="1"/>
        <rFont val="Gill Sans MT"/>
        <family val="2"/>
      </rPr>
      <t>Fuente:</t>
    </r>
    <r>
      <rPr>
        <sz val="9"/>
        <color theme="1"/>
        <rFont val="Gill Sans MT"/>
        <family val="2"/>
      </rPr>
      <t xml:space="preserve"> DANE - Censo Nacional de Población y Vivienda - CNPV- 2018.</t>
    </r>
  </si>
  <si>
    <r>
      <rPr>
        <b/>
        <sz val="9"/>
        <color theme="1"/>
        <rFont val="Calibri"/>
        <family val="2"/>
        <scheme val="minor"/>
      </rPr>
      <t xml:space="preserve">Fuente: </t>
    </r>
    <r>
      <rPr>
        <sz val="9"/>
        <color theme="1"/>
        <rFont val="Calibri"/>
        <family val="2"/>
        <scheme val="minor"/>
      </rPr>
      <t>DANE - Censo Nacional de Población y Vivienda - CNPV- 2018.</t>
    </r>
  </si>
  <si>
    <r>
      <rPr>
        <b/>
        <sz val="9"/>
        <color theme="1"/>
        <rFont val="Gill Sans MT"/>
        <family val="2"/>
      </rPr>
      <t xml:space="preserve">Fuente: </t>
    </r>
    <r>
      <rPr>
        <sz val="9"/>
        <color theme="1"/>
        <rFont val="Gill Sans MT"/>
        <family val="2"/>
      </rPr>
      <t>SISBEN Municipal</t>
    </r>
  </si>
  <si>
    <r>
      <rPr>
        <b/>
        <sz val="9"/>
        <color theme="1"/>
        <rFont val="Gill Sans MT"/>
        <family val="2"/>
      </rPr>
      <t xml:space="preserve">Fuente: </t>
    </r>
    <r>
      <rPr>
        <sz val="9"/>
        <color theme="1"/>
        <rFont val="Gill Sans MT"/>
        <family val="2"/>
      </rPr>
      <t>DANE. Necesidades Básicas Insatisfechas (NBI) Censo Nacional de Población y Vivienda (CNPV) 2018 (actualizado 10 de Febrero de 2021)</t>
    </r>
  </si>
  <si>
    <r>
      <rPr>
        <b/>
        <sz val="9"/>
        <color theme="1"/>
        <rFont val="Gill Sans MT"/>
        <family val="2"/>
      </rPr>
      <t>Fuente:</t>
    </r>
    <r>
      <rPr>
        <sz val="9"/>
        <color theme="1"/>
        <rFont val="Gill Sans MT"/>
        <family val="2"/>
      </rPr>
      <t xml:space="preserve"> DANE. Necesidades Básicas Insatisfechas (NBI) Censo Nacional de Población y Vivienda (CNPV) 2018 (actualizado 10 de Febrero de 2021)</t>
    </r>
  </si>
  <si>
    <r>
      <rPr>
        <b/>
        <sz val="9"/>
        <color theme="1"/>
        <rFont val="Gill Sans MT"/>
        <family val="2"/>
      </rPr>
      <t>Fuente</t>
    </r>
    <r>
      <rPr>
        <sz val="9"/>
        <color theme="1"/>
        <rFont val="Gill Sans MT"/>
        <family val="2"/>
      </rPr>
      <t>: DANE - Censo Nacional de Población y Vivienda - CNPV- 2018.</t>
    </r>
  </si>
  <si>
    <r>
      <t>Fuente:</t>
    </r>
    <r>
      <rPr>
        <sz val="9"/>
        <color theme="1"/>
        <rFont val="Gill Sans MT"/>
        <family val="2"/>
      </rPr>
      <t xml:space="preserve"> DANE - Censo Nacional de Población y Vivienda - CNPV- 2018.</t>
    </r>
  </si>
  <si>
    <r>
      <t xml:space="preserve">Fuente: </t>
    </r>
    <r>
      <rPr>
        <sz val="9"/>
        <color theme="1"/>
        <rFont val="Gill Sans MT"/>
        <family val="2"/>
      </rPr>
      <t>DANE - Censo Nacional de Población y Vivienda - CNPV- 2018.</t>
    </r>
  </si>
  <si>
    <r>
      <rPr>
        <b/>
        <sz val="9"/>
        <color theme="1"/>
        <rFont val="Gill Sans MT"/>
        <family val="2"/>
      </rPr>
      <t xml:space="preserve">Fuente: </t>
    </r>
    <r>
      <rPr>
        <sz val="9"/>
        <color theme="1"/>
        <rFont val="Gill Sans MT"/>
        <family val="2"/>
      </rPr>
      <t>DANE - Censo General 2005 Muestra Cocensal Déficit de vivienda</t>
    </r>
  </si>
  <si>
    <r>
      <rPr>
        <b/>
        <sz val="8"/>
        <color theme="1"/>
        <rFont val="Gill Sans MT"/>
        <family val="2"/>
      </rPr>
      <t>Fuente:</t>
    </r>
    <r>
      <rPr>
        <sz val="8"/>
        <color theme="1"/>
        <rFont val="Gill Sans MT"/>
        <family val="2"/>
      </rPr>
      <t xml:space="preserve"> Obervatorio del Delito de la Policía Nacionall</t>
    </r>
  </si>
  <si>
    <t>406 RES DE CIERTAS AFECCIONES ORGANICAS EN EL PERIODO PERINATAL</t>
  </si>
  <si>
    <r>
      <rPr>
        <b/>
        <sz val="9"/>
        <color theme="1"/>
        <rFont val="Gill Sans MT"/>
        <family val="2"/>
      </rPr>
      <t>Fuente:</t>
    </r>
    <r>
      <rPr>
        <sz val="9"/>
        <color theme="1"/>
        <rFont val="Gill Sans MT"/>
        <family val="2"/>
      </rPr>
      <t xml:space="preserve"> Ministerio de Salud y Protección Social </t>
    </r>
  </si>
  <si>
    <t>La Paz</t>
  </si>
  <si>
    <t>Tasa Repitencia</t>
  </si>
  <si>
    <r>
      <rPr>
        <b/>
        <sz val="9"/>
        <color theme="1"/>
        <rFont val="Calibri"/>
        <family val="2"/>
        <scheme val="minor"/>
      </rPr>
      <t>Fuente:</t>
    </r>
    <r>
      <rPr>
        <sz val="9"/>
        <color theme="1"/>
        <rFont val="Calibri"/>
        <family val="2"/>
        <scheme val="minor"/>
      </rPr>
      <t xml:space="preserve"> Secretaría de Educación Departamental</t>
    </r>
  </si>
  <si>
    <t xml:space="preserve"> Dependencia de las transferencias de la Nación y las Regalías</t>
  </si>
  <si>
    <t>Capacidad de ahorro</t>
  </si>
  <si>
    <t>5.5.1 NUMERO DE SUSCRIPTORES SEGÚN ESTRATO SOCIOECONÓMICO</t>
  </si>
  <si>
    <t>Total Porcino</t>
  </si>
  <si>
    <t>HCB FAMI MIS TIERNOS ANGELITOS</t>
  </si>
  <si>
    <t>HCB FAMI MIS TIERNOS ANGELITOS 2</t>
  </si>
  <si>
    <t>Agricultura, ganadería, caza, silvicultura y pesca</t>
  </si>
  <si>
    <t>Industria manufacturera</t>
  </si>
  <si>
    <t>Explotación de minas y canteras</t>
  </si>
  <si>
    <t>Suministro de electricidad, gas, vapor y aire acondicionado</t>
  </si>
  <si>
    <t>Distribución de agua; evacuación y tratamiento de aguas residuales, gestión de desechos y actividades.</t>
  </si>
  <si>
    <t>Comercio al por mayor y al por menor</t>
  </si>
  <si>
    <t>Ajolamiento y servicios de comida</t>
  </si>
  <si>
    <t>Actividades profesionales, cientificas y técnicas</t>
  </si>
  <si>
    <t>Actividades de servicios administrativos y de apoyo</t>
  </si>
  <si>
    <t>Administración pública y defensa; planes de seguridad social de afiliación obligatoria</t>
  </si>
  <si>
    <t>Actividades de atención de la salud humana y de asistencia social</t>
  </si>
  <si>
    <t>Activiades artísticas, de entretenimiento y recreación</t>
  </si>
  <si>
    <t>LA MESA</t>
  </si>
  <si>
    <t>LA CUACHERA</t>
  </si>
  <si>
    <t>CRUCES (BIZCOCHO)</t>
  </si>
  <si>
    <t>Caudal promedio (L/S)</t>
  </si>
  <si>
    <r>
      <t xml:space="preserve">Fuente: </t>
    </r>
    <r>
      <rPr>
        <sz val="9"/>
        <color theme="1"/>
        <rFont val="Calibri"/>
        <family val="2"/>
        <scheme val="minor"/>
      </rPr>
      <t>Empresas Públicas del Quindio-E.P.Q</t>
    </r>
  </si>
  <si>
    <t>Talla Baja para la Edad</t>
  </si>
  <si>
    <t>Riesgo de Talla Baja</t>
  </si>
  <si>
    <t>Talla Adecuada para la edad</t>
  </si>
  <si>
    <r>
      <t xml:space="preserve">Fuente: </t>
    </r>
    <r>
      <rPr>
        <sz val="8"/>
        <color theme="1"/>
        <rFont val="Gill Sans MT"/>
        <family val="2"/>
      </rPr>
      <t>Observatorio del Delito de la Policía Nacional</t>
    </r>
  </si>
  <si>
    <t>URBANIZACIÓN VILLA LAURA</t>
  </si>
  <si>
    <t>UBANIZACIÓN SUEÑOS DE LIBERTAD</t>
  </si>
  <si>
    <t xml:space="preserve">5.1 ENERGÍA ELÉCTRICA </t>
  </si>
  <si>
    <t>Flores</t>
  </si>
  <si>
    <t>Frijol Voluble Asociado</t>
  </si>
  <si>
    <t>Tomate banjo invernadero</t>
  </si>
  <si>
    <t>Pimentón</t>
  </si>
  <si>
    <t>Plátano</t>
  </si>
  <si>
    <t>Aguacate independiente</t>
  </si>
  <si>
    <t>Aguacate intercalado</t>
  </si>
  <si>
    <t xml:space="preserve">Follaje Helecho Cuero </t>
  </si>
  <si>
    <t xml:space="preserve">Lulo Independiente </t>
  </si>
  <si>
    <t>MILAGROS</t>
  </si>
  <si>
    <t>Ciclo 2</t>
  </si>
  <si>
    <t>Ciclo 3</t>
  </si>
  <si>
    <t>Ciclo 4</t>
  </si>
  <si>
    <t>Ciclo 5</t>
  </si>
  <si>
    <t>Cilco 4</t>
  </si>
  <si>
    <t xml:space="preserve">7.3 ORGANISMOS DE SOCORRO </t>
  </si>
  <si>
    <t xml:space="preserve">      % de población según etnia</t>
  </si>
  <si>
    <t xml:space="preserve">2.10 POBLACIÓN CON REGISTRO PARA LA LOCALIZACIÓN Y CARACTERIZACIÓN DE LAS PERSONAS CON DISCAPACIDAD.
ÁREA DE RESIDENCIA Y SEXO SEGÚN GRUPOS DE EDAD. </t>
  </si>
  <si>
    <t>6.6 PRIMERAS CAUSAS DE ACCIDENTES DE TRÁNSITO</t>
  </si>
  <si>
    <t xml:space="preserve">3.4 PARTOS INTRAHOSPITALARIOS </t>
  </si>
  <si>
    <t xml:space="preserve">3.3 NÚMERO DE CAMAS HOSPITALARIAS Y RENDIMIENTO </t>
  </si>
  <si>
    <t xml:space="preserve">3.1 ORGANISMOS DE SALUD </t>
  </si>
  <si>
    <t xml:space="preserve">3.2 PRINCIPALES CAUSAS DE CONSULTA EXTERNA </t>
  </si>
  <si>
    <t xml:space="preserve">3.5 VACUNACIONES REALIZADAS POR BIOLÓGICO </t>
  </si>
  <si>
    <t xml:space="preserve">3.6 CASOS DE DIFTERIA, TÉTANO, TOSFERINA, SARAMPIÓN Y TUBERCULOSIS PULMONAR  </t>
  </si>
  <si>
    <t>11.4.2 INDICE DE DESEMPEÑO FISCAL - 2021</t>
  </si>
  <si>
    <t>2018</t>
  </si>
  <si>
    <t>2020-2021</t>
  </si>
  <si>
    <t>Tosferina</t>
  </si>
  <si>
    <t>Población Total
2021</t>
  </si>
  <si>
    <t>Nacimientos</t>
  </si>
  <si>
    <t xml:space="preserve">Defunciones </t>
  </si>
  <si>
    <t>Nacidos/Defunciones</t>
  </si>
  <si>
    <t>Año 2021</t>
  </si>
  <si>
    <r>
      <rPr>
        <b/>
        <sz val="8"/>
        <color theme="1"/>
        <rFont val="Gill Sans MT"/>
        <family val="2"/>
      </rPr>
      <t xml:space="preserve">Fuente: </t>
    </r>
    <r>
      <rPr>
        <sz val="8"/>
        <color theme="1"/>
        <rFont val="Gill Sans MT"/>
        <family val="2"/>
      </rPr>
      <t>Hospital San Vicente de Paul-CNT-Paiweb</t>
    </r>
  </si>
  <si>
    <t>3.4</t>
  </si>
  <si>
    <r>
      <rPr>
        <b/>
        <sz val="8"/>
        <color theme="1"/>
        <rFont val="Gill Sans MT"/>
        <family val="2"/>
      </rPr>
      <t xml:space="preserve">Fuente: </t>
    </r>
    <r>
      <rPr>
        <sz val="8"/>
        <color theme="1"/>
        <rFont val="Gill Sans MT"/>
        <family val="2"/>
      </rPr>
      <t>Hospital San Vicente de Paul</t>
    </r>
  </si>
  <si>
    <r>
      <rPr>
        <b/>
        <sz val="8"/>
        <color theme="1"/>
        <rFont val="Gill Sans MT"/>
        <family val="2"/>
      </rPr>
      <t xml:space="preserve">Fuente: </t>
    </r>
    <r>
      <rPr>
        <sz val="8"/>
        <color theme="1"/>
        <rFont val="Gill Sans MT"/>
        <family val="2"/>
      </rPr>
      <t>Hospital San Vicente de Paul-CNT, BD Estadistica</t>
    </r>
  </si>
  <si>
    <r>
      <rPr>
        <b/>
        <sz val="8"/>
        <color theme="1"/>
        <rFont val="Gill Sans MT"/>
        <family val="2"/>
      </rPr>
      <t xml:space="preserve">Fuente: </t>
    </r>
    <r>
      <rPr>
        <sz val="8"/>
        <color theme="1"/>
        <rFont val="Gill Sans MT"/>
        <family val="2"/>
      </rPr>
      <t xml:space="preserve">Hospital San Vicente de Paul </t>
    </r>
  </si>
  <si>
    <r>
      <rPr>
        <b/>
        <sz val="9"/>
        <color theme="1"/>
        <rFont val="Gill Sans MT"/>
        <family val="2"/>
      </rPr>
      <t>Fuente:</t>
    </r>
    <r>
      <rPr>
        <sz val="9"/>
        <color theme="1"/>
        <rFont val="Gill Sans MT"/>
        <family val="2"/>
      </rPr>
      <t xml:space="preserve"> Hospital San Vicente de Paul-CNT-Paiweb</t>
    </r>
  </si>
  <si>
    <r>
      <rPr>
        <b/>
        <sz val="8"/>
        <color theme="1"/>
        <rFont val="Gill Sans MT"/>
        <family val="2"/>
      </rPr>
      <t>Fuente:</t>
    </r>
    <r>
      <rPr>
        <sz val="8"/>
        <color theme="1"/>
        <rFont val="Gill Sans MT"/>
        <family val="2"/>
      </rPr>
      <t xml:space="preserve"> DNP - Portal Territorial de Colombia     </t>
    </r>
  </si>
  <si>
    <r>
      <rPr>
        <b/>
        <sz val="8"/>
        <color theme="1"/>
        <rFont val="Gill Sans MT"/>
        <family val="2"/>
      </rPr>
      <t xml:space="preserve">Fuente: </t>
    </r>
    <r>
      <rPr>
        <sz val="8"/>
        <color theme="1"/>
        <rFont val="Gill Sans MT"/>
        <family val="2"/>
      </rPr>
      <t xml:space="preserve">DNP - Portal Territorial de Colombia     </t>
    </r>
  </si>
  <si>
    <t xml:space="preserve"> 1.5.9 DIVISIÓN ECLESIÁSTICA</t>
  </si>
  <si>
    <t>Casa Hotal Posada del Compadre</t>
  </si>
  <si>
    <t>Hotel Tibuchina</t>
  </si>
  <si>
    <t>Posada la Paz</t>
  </si>
  <si>
    <r>
      <rPr>
        <b/>
        <sz val="11"/>
        <color theme="1"/>
        <rFont val="Calibri"/>
        <family val="2"/>
        <scheme val="minor"/>
      </rPr>
      <t xml:space="preserve">Fuente: </t>
    </r>
    <r>
      <rPr>
        <sz val="11"/>
        <color theme="1"/>
        <rFont val="Calibri"/>
        <family val="2"/>
        <scheme val="minor"/>
      </rPr>
      <t>Superintendencia de Servicios Públicos Domiciliarios</t>
    </r>
  </si>
  <si>
    <r>
      <rPr>
        <b/>
        <sz val="10"/>
        <color theme="1"/>
        <rFont val="Gill Sans MT"/>
        <family val="2"/>
      </rPr>
      <t xml:space="preserve">Fuente: </t>
    </r>
    <r>
      <rPr>
        <sz val="10"/>
        <color theme="1"/>
        <rFont val="Gill Sans MT"/>
        <family val="2"/>
      </rPr>
      <t>Secretaría de Infraestructura</t>
    </r>
  </si>
  <si>
    <r>
      <rPr>
        <b/>
        <sz val="11"/>
        <color theme="1"/>
        <rFont val="Gill Sans MT"/>
        <family val="2"/>
      </rPr>
      <t xml:space="preserve">Fuente: </t>
    </r>
    <r>
      <rPr>
        <sz val="11"/>
        <color theme="1"/>
        <rFont val="Gill Sans MT"/>
        <family val="2"/>
      </rPr>
      <t>Secretaría de Infraestructura del municipio . Nota. La frecuencia se toma como Nº de turnos por no existir F/hora en la mayoria de los casos</t>
    </r>
  </si>
  <si>
    <r>
      <rPr>
        <b/>
        <sz val="10"/>
        <color theme="1"/>
        <rFont val="Gill Sans MT"/>
        <family val="2"/>
      </rPr>
      <t xml:space="preserve">Fuente: </t>
    </r>
    <r>
      <rPr>
        <sz val="10"/>
        <color theme="1"/>
        <rFont val="Gill Sans MT"/>
        <family val="2"/>
      </rPr>
      <t xml:space="preserve">Oficina de tránsito </t>
    </r>
  </si>
  <si>
    <r>
      <rPr>
        <b/>
        <sz val="11"/>
        <color theme="1"/>
        <rFont val="Gill Sans MT"/>
        <family val="2"/>
      </rPr>
      <t xml:space="preserve">Fuente: </t>
    </r>
    <r>
      <rPr>
        <sz val="11"/>
        <color theme="1"/>
        <rFont val="Gill Sans MT"/>
        <family val="2"/>
      </rPr>
      <t xml:space="preserve">Oficina de tránsito </t>
    </r>
  </si>
  <si>
    <t>La Casa del Reloj Hotel</t>
  </si>
  <si>
    <t>Mytyhos Hotal</t>
  </si>
  <si>
    <t>Hostal Jhan</t>
  </si>
  <si>
    <t>Filandia Hostal</t>
  </si>
  <si>
    <t>Molino de Vientos</t>
  </si>
  <si>
    <t xml:space="preserve">Colina de Lluvia </t>
  </si>
  <si>
    <t>Hostal Campestre el Santuario</t>
  </si>
  <si>
    <t>Hosteleria de mi Pueblo</t>
  </si>
  <si>
    <t>Hostal Bidea</t>
  </si>
  <si>
    <t>Find land y Rest</t>
  </si>
  <si>
    <t>Hostal Mythos</t>
  </si>
  <si>
    <t>Hostan Don Julio</t>
  </si>
  <si>
    <t>Hostal Real Filandia</t>
  </si>
  <si>
    <t>Hostal San Jose Filandia</t>
  </si>
  <si>
    <t>Hostal Amanecer de los Andes</t>
  </si>
  <si>
    <t>Colonial Hostal Filandia</t>
  </si>
  <si>
    <t>Apartahotel Calle del Tiempo Detenido</t>
  </si>
  <si>
    <t>Vivienda Turistica Llervabuena</t>
  </si>
  <si>
    <t>Bugambilia  Filandia</t>
  </si>
  <si>
    <t>Sierra Morena</t>
  </si>
  <si>
    <t>Cabañas y Cascadas el Paraiso</t>
  </si>
  <si>
    <t>Casa Campestre la Montaña</t>
  </si>
  <si>
    <r>
      <rPr>
        <b/>
        <sz val="10"/>
        <color theme="1"/>
        <rFont val="Gill Sans MT"/>
        <family val="2"/>
      </rPr>
      <t>Fuente</t>
    </r>
    <r>
      <rPr>
        <sz val="10"/>
        <color theme="1"/>
        <rFont val="Gill Sans MT"/>
        <family val="2"/>
      </rPr>
      <t>:  DANE, Dirección de Censos y Demografía</t>
    </r>
  </si>
  <si>
    <r>
      <rPr>
        <b/>
        <sz val="11"/>
        <rFont val="Gill Sans MT"/>
        <family val="2"/>
      </rPr>
      <t xml:space="preserve">Fuente: </t>
    </r>
    <r>
      <rPr>
        <sz val="11"/>
        <rFont val="Gill Sans MT"/>
        <family val="2"/>
      </rPr>
      <t>Empresas Públicas del Quindio-E.P.Q</t>
    </r>
  </si>
  <si>
    <t>Cabaña Los Yamuros</t>
  </si>
  <si>
    <t>Hostal Mirador Los Girasoles</t>
  </si>
  <si>
    <t>finca hotel el paraiso quimbaya</t>
  </si>
  <si>
    <t>alojamiento rural bella vista</t>
  </si>
  <si>
    <t xml:space="preserve">finca hotel bellavista </t>
  </si>
  <si>
    <t>finca hotel paisaje cafetero</t>
  </si>
  <si>
    <t>finca agroturistica tulipan</t>
  </si>
  <si>
    <t>rancho alojamiento rural</t>
  </si>
  <si>
    <t>casa campestre villa recreo</t>
  </si>
  <si>
    <t>la helena hostal</t>
  </si>
  <si>
    <t>santa elena de la colina</t>
  </si>
  <si>
    <t>finca villa muskat</t>
  </si>
  <si>
    <t>alojamiento haron</t>
  </si>
  <si>
    <t xml:space="preserve">finca hotel alto bonito </t>
  </si>
  <si>
    <t>hostal sendero del cafe</t>
  </si>
  <si>
    <t>steel horse</t>
  </si>
  <si>
    <t>casa du vélo-cycling hotel</t>
  </si>
  <si>
    <t>hotel house la llanura</t>
  </si>
  <si>
    <t>rancho chiguagua</t>
  </si>
  <si>
    <t xml:space="preserve">alojamiento rural los guayabos </t>
  </si>
  <si>
    <t>hospedaje mirador la aurora</t>
  </si>
  <si>
    <t>villa paraiso eje cafetero</t>
  </si>
  <si>
    <t>hostal campestre rancho jr</t>
  </si>
  <si>
    <t>10.2</t>
  </si>
  <si>
    <t>11.2</t>
  </si>
  <si>
    <t>31.25</t>
  </si>
  <si>
    <t>9.1</t>
  </si>
  <si>
    <t>Maíz asociado</t>
  </si>
  <si>
    <t>Cacao</t>
  </si>
  <si>
    <t>Maracuyá</t>
  </si>
  <si>
    <t>Traspatio</t>
  </si>
  <si>
    <t>11.5 NÚMERO DE GIROS Y MONTO DE LAS TRANSACCIONES SALIENTES A NIVEL MUNICIPAL.</t>
  </si>
  <si>
    <t>De 1 a 4 años</t>
  </si>
  <si>
    <t>De 5 a 14 años</t>
  </si>
  <si>
    <t>17.45</t>
  </si>
  <si>
    <t>17.42</t>
  </si>
  <si>
    <t>17.34</t>
  </si>
  <si>
    <t>Disposición final de residuos (lugar)</t>
  </si>
  <si>
    <t>Policía</t>
  </si>
  <si>
    <t xml:space="preserve"> Tasa de Aprobados</t>
  </si>
  <si>
    <r>
      <rPr>
        <b/>
        <sz val="10"/>
        <color theme="1"/>
        <rFont val="Gill Sans MT"/>
        <family val="2"/>
      </rPr>
      <t>Fuente:</t>
    </r>
    <r>
      <rPr>
        <sz val="10"/>
        <color theme="1"/>
        <rFont val="Gill Sans MT"/>
        <family val="2"/>
      </rPr>
      <t xml:space="preserve"> DANE - Estadísticas vitales ajustados por métodos demográficos y estadísticos. Indicador calculado por lugar de residencia habitual</t>
    </r>
  </si>
  <si>
    <t>Relevancia FBK fijo</t>
  </si>
  <si>
    <t xml:space="preserve">Endeudamiento Largo Plazo </t>
  </si>
  <si>
    <t>Balance Primario</t>
  </si>
  <si>
    <t>Seguridad y Convivencia</t>
  </si>
  <si>
    <t>11.4.1 LEY 617 DEL 2000 - Vigencia 2020</t>
  </si>
  <si>
    <t>11.4.3 INDICE DE DESEMPEÑO INTEGRAL - 2017</t>
  </si>
  <si>
    <r>
      <rPr>
        <b/>
        <sz val="9"/>
        <color theme="1"/>
        <rFont val="Gill Sans MT"/>
        <family val="2"/>
      </rPr>
      <t xml:space="preserve">Fuente: </t>
    </r>
    <r>
      <rPr>
        <sz val="9"/>
        <color theme="1"/>
        <rFont val="Gill Sans MT"/>
        <family val="2"/>
      </rPr>
      <t>Secretaría de Gobierno Municipal</t>
    </r>
  </si>
  <si>
    <t>2022</t>
  </si>
  <si>
    <t>2021-2022</t>
  </si>
  <si>
    <t>2.3 PROYECCIONES DE POBLACIÓN SEGÚN GRUPOS QUINQUENALES DE EDAD AÑO 2022</t>
  </si>
  <si>
    <t>Juventud 18-28 años</t>
  </si>
  <si>
    <r>
      <rPr>
        <b/>
        <sz val="10"/>
        <color theme="1"/>
        <rFont val="Gill Sans MT"/>
        <family val="2"/>
      </rPr>
      <t>Fuente:</t>
    </r>
    <r>
      <rPr>
        <sz val="10"/>
        <color theme="1"/>
        <rFont val="Gill Sans MT"/>
        <family val="2"/>
      </rPr>
      <t xml:space="preserve"> Cámara de Comercio de Armenia y del Quindío de 2022</t>
    </r>
  </si>
  <si>
    <t>11.4 NÚMERO DE GIROS Y MONTO DE LAS TRANSACCIONES ENTRANTES A NIVEL MUNICIPAL</t>
  </si>
  <si>
    <t>Comerciantes vigentes a 31/dic/ 2022</t>
  </si>
  <si>
    <t>2.7 POBLACIÓN DESPLAZADA AÑO 2022</t>
  </si>
  <si>
    <t>PELAEZ</t>
  </si>
  <si>
    <t>2.8 POBLACIÓN SISBENIZADA URBANA Y RURAL 2022</t>
  </si>
  <si>
    <r>
      <t xml:space="preserve">Fuente: </t>
    </r>
    <r>
      <rPr>
        <sz val="9"/>
        <color theme="1"/>
        <rFont val="Calibri"/>
        <family val="2"/>
        <scheme val="minor"/>
      </rPr>
      <t>Secretaría de Gonierno Municipal - Enlace municipal de educación.</t>
    </r>
  </si>
  <si>
    <r>
      <t xml:space="preserve">Fuente: </t>
    </r>
    <r>
      <rPr>
        <sz val="9"/>
        <color theme="1"/>
        <rFont val="Calibri"/>
        <family val="2"/>
        <scheme val="minor"/>
      </rPr>
      <t xml:space="preserve">Ministerio de Educación Nacional - MEN </t>
    </r>
  </si>
  <si>
    <r>
      <t xml:space="preserve">Fuente: </t>
    </r>
    <r>
      <rPr>
        <sz val="9"/>
        <color theme="1"/>
        <rFont val="Calibri"/>
        <family val="2"/>
        <scheme val="minor"/>
      </rPr>
      <t>Ministerio de Educación Nacional - MEN</t>
    </r>
  </si>
  <si>
    <r>
      <rPr>
        <b/>
        <sz val="11"/>
        <rFont val="Calibri"/>
        <family val="2"/>
        <scheme val="minor"/>
      </rPr>
      <t>Fuente:</t>
    </r>
    <r>
      <rPr>
        <sz val="11"/>
        <rFont val="Calibri"/>
        <family val="2"/>
        <scheme val="minor"/>
      </rPr>
      <t xml:space="preserve"> EFIGAS - E.S.P.</t>
    </r>
  </si>
  <si>
    <t>Cobertura en gas natural Año 2022</t>
  </si>
  <si>
    <t>Cobertura Energía Total Año 2022</t>
  </si>
  <si>
    <r>
      <t xml:space="preserve">Fuente: </t>
    </r>
    <r>
      <rPr>
        <sz val="9"/>
        <color theme="1"/>
        <rFont val="Calibri"/>
        <family val="2"/>
        <scheme val="minor"/>
      </rPr>
      <t>EDQED -Empresa de Energía del Quindío</t>
    </r>
  </si>
  <si>
    <t>Ofical</t>
  </si>
  <si>
    <t>Total Suscriptores</t>
  </si>
  <si>
    <r>
      <t xml:space="preserve">Fuente: </t>
    </r>
    <r>
      <rPr>
        <sz val="9"/>
        <color theme="1"/>
        <rFont val="Calibri"/>
        <family val="2"/>
        <scheme val="minor"/>
      </rPr>
      <t>Empresas Públicas de Filandia S.A E.S.P</t>
    </r>
  </si>
  <si>
    <r>
      <t>Fuente:</t>
    </r>
    <r>
      <rPr>
        <sz val="9"/>
        <color theme="1"/>
        <rFont val="Calibri"/>
        <family val="2"/>
        <scheme val="minor"/>
      </rPr>
      <t xml:space="preserve"> Empresas Públicas del Quindio-EPQ</t>
    </r>
  </si>
  <si>
    <t>4.7 RESULTADOS PRUEBAS SABER 11 POR ÁREA DE CONOCIMIENTO AÑO 2022</t>
  </si>
  <si>
    <t>4.7 DATOS TÉCNICOS PRUEBAS SABER 11 AÑO 2022. MUNICIPIO DE FILANDIA</t>
  </si>
  <si>
    <r>
      <rPr>
        <b/>
        <sz val="11"/>
        <color theme="1"/>
        <rFont val="Calibri"/>
        <family val="2"/>
        <scheme val="minor"/>
      </rPr>
      <t xml:space="preserve">Fuente: </t>
    </r>
    <r>
      <rPr>
        <sz val="11"/>
        <color theme="1"/>
        <rFont val="Calibri"/>
        <family val="2"/>
        <scheme val="minor"/>
      </rPr>
      <t>Superintendencia de Servicios Públicos Domiciliarios</t>
    </r>
  </si>
  <si>
    <r>
      <rPr>
        <b/>
        <sz val="9"/>
        <color theme="1"/>
        <rFont val="Calibri"/>
        <family val="2"/>
        <scheme val="minor"/>
      </rPr>
      <t xml:space="preserve">Fuente: </t>
    </r>
    <r>
      <rPr>
        <sz val="9"/>
        <color theme="1"/>
        <rFont val="Calibri"/>
        <family val="2"/>
        <scheme val="minor"/>
      </rPr>
      <t xml:space="preserve">Secretaría de Educación Departamental </t>
    </r>
  </si>
  <si>
    <t>N</t>
  </si>
  <si>
    <t>Obesidad</t>
  </si>
  <si>
    <t>IMC</t>
  </si>
  <si>
    <t>PESO/EDAD</t>
  </si>
  <si>
    <t>Riesgo Sobrepeso</t>
  </si>
  <si>
    <t xml:space="preserve">Programas de Primera Infancia </t>
  </si>
  <si>
    <t>FAMI</t>
  </si>
  <si>
    <t>DIMF</t>
  </si>
  <si>
    <t>CDI</t>
  </si>
  <si>
    <t>HI</t>
  </si>
  <si>
    <t>DNT</t>
  </si>
  <si>
    <t>P/E adecuado</t>
  </si>
  <si>
    <t>RBP</t>
  </si>
  <si>
    <t>Riesgo de Bajo Peso</t>
  </si>
  <si>
    <t>Desnutrición Global</t>
  </si>
  <si>
    <t xml:space="preserve">3.8.4 SITUACIÓN NUTRICIONAL (TALLA/EDAD) &lt; DE 5 AÑOS </t>
  </si>
  <si>
    <t>Programas de Primera Infancia</t>
  </si>
  <si>
    <r>
      <rPr>
        <b/>
        <sz val="11"/>
        <color theme="1"/>
        <rFont val="Gill Sans MT"/>
        <family val="2"/>
      </rPr>
      <t>Fuente</t>
    </r>
    <r>
      <rPr>
        <sz val="11"/>
        <color theme="1"/>
        <rFont val="Gill Sans MT"/>
        <family val="2"/>
      </rPr>
      <t>: Secretaría de Salud Departamental</t>
    </r>
  </si>
  <si>
    <t>De 01 a 05 años</t>
  </si>
  <si>
    <t>De 06 a 09 años</t>
  </si>
  <si>
    <t>De 15 a 18 años</t>
  </si>
  <si>
    <t>De 19 a 26 años</t>
  </si>
  <si>
    <t>De 27 a 44 años</t>
  </si>
  <si>
    <t>No Reportado</t>
  </si>
  <si>
    <t>De 45 a 59 años</t>
  </si>
  <si>
    <t>De 60 y más años</t>
  </si>
  <si>
    <r>
      <rPr>
        <b/>
        <sz val="9"/>
        <color rgb="FF222222"/>
        <rFont val="Gill Sans MT"/>
        <family val="2"/>
      </rPr>
      <t xml:space="preserve">Fuente: </t>
    </r>
    <r>
      <rPr>
        <sz val="9"/>
        <color rgb="FF222222"/>
        <rFont val="Gill Sans MT"/>
        <family val="2"/>
      </rPr>
      <t>Cubo del registro para la localización y caracterización de la población con discapacidad -  Secretaría departamental de salud</t>
    </r>
  </si>
  <si>
    <t>Femenino</t>
  </si>
  <si>
    <t>Masculino</t>
  </si>
  <si>
    <t>Zona Rural</t>
  </si>
  <si>
    <t>Zona Urbana</t>
  </si>
  <si>
    <t>Total General</t>
  </si>
  <si>
    <t>Enero de 1995 - Diciembre de 1997</t>
  </si>
  <si>
    <t>Enero de 1998 - Diciembre de 2000</t>
  </si>
  <si>
    <t>Enero de 2001 - Diciembre de 2003</t>
  </si>
  <si>
    <t>Enero de 2004 - Diciembre de 2007</t>
  </si>
  <si>
    <t>Enero de 2008 - Diciembre de 2011</t>
  </si>
  <si>
    <t>Enero de 2012 - Diciembre de 2015</t>
  </si>
  <si>
    <t>Enero de 2016 - Diciembre de 2019</t>
  </si>
  <si>
    <t>Enero de 2020 - Diciembre de 2023</t>
  </si>
  <si>
    <t>Quebrada San José</t>
  </si>
  <si>
    <t>Quebrada Venecia</t>
  </si>
  <si>
    <t>Quebrada Barro Blanco</t>
  </si>
  <si>
    <t>Quebrada Bambuco</t>
  </si>
  <si>
    <t>Quebrada Buenavista</t>
  </si>
  <si>
    <t>Longitud Red de Acueducto (Mts)</t>
  </si>
  <si>
    <r>
      <rPr>
        <b/>
        <sz val="9"/>
        <color theme="1"/>
        <rFont val="Gill Sans MT"/>
        <family val="2"/>
      </rPr>
      <t xml:space="preserve">Fuente: </t>
    </r>
    <r>
      <rPr>
        <sz val="9"/>
        <color theme="1"/>
        <rFont val="Gill Sans MT"/>
        <family val="2"/>
      </rPr>
      <t>Secretaría de Gestón Rural y Desarrollo Sostenible Municipal, # de animales sacrificados que son procedencia del Municpio.</t>
    </r>
  </si>
  <si>
    <t>Hembras Cría</t>
  </si>
  <si>
    <t>Hembras Reemplazo</t>
  </si>
  <si>
    <t>Machos Resproductores</t>
  </si>
  <si>
    <t>Total levante &amp; Ceba</t>
  </si>
  <si>
    <t>Mandaria</t>
  </si>
  <si>
    <t>Limón Tahiti</t>
  </si>
  <si>
    <t>Frijol</t>
  </si>
  <si>
    <t xml:space="preserve">Fuente: DANE - Estadísticas vitales  de nacimientos y defunciones, 2022 Preliminar. </t>
  </si>
  <si>
    <r>
      <rPr>
        <b/>
        <sz val="9"/>
        <color theme="1"/>
        <rFont val="Gill Sans MT"/>
        <family val="2"/>
      </rPr>
      <t>Fuente:</t>
    </r>
    <r>
      <rPr>
        <sz val="9"/>
        <color theme="1"/>
        <rFont val="Gill Sans MT"/>
        <family val="2"/>
      </rPr>
      <t xml:space="preserve"> DANE - Estadísticas vitales  de nacimientos y defunciones, 2022Preliminar. </t>
    </r>
  </si>
  <si>
    <t>Índice de Penetración de Internet 4T-2022</t>
  </si>
  <si>
    <r>
      <rPr>
        <b/>
        <sz val="9"/>
        <color theme="1"/>
        <rFont val="Calibri"/>
        <family val="2"/>
        <scheme val="minor"/>
      </rPr>
      <t>Fuente:</t>
    </r>
    <r>
      <rPr>
        <sz val="9"/>
        <color theme="1"/>
        <rFont val="Calibri"/>
        <family val="2"/>
        <scheme val="minor"/>
      </rPr>
      <t xml:space="preserve"> ICFES - Resultados año 2022</t>
    </r>
  </si>
  <si>
    <r>
      <rPr>
        <b/>
        <sz val="11"/>
        <color theme="1"/>
        <rFont val="Calibri"/>
        <family val="2"/>
        <scheme val="minor"/>
      </rPr>
      <t xml:space="preserve">Fuente: </t>
    </r>
    <r>
      <rPr>
        <sz val="11"/>
        <color theme="1"/>
        <rFont val="Calibri"/>
        <family val="2"/>
        <scheme val="minor"/>
      </rPr>
      <t>MINTIC, MINMINAS, EDEQ - Empresa de energia del Quindio</t>
    </r>
  </si>
  <si>
    <r>
      <rPr>
        <b/>
        <sz val="11"/>
        <color theme="1"/>
        <rFont val="Calibri"/>
        <family val="2"/>
        <scheme val="minor"/>
      </rPr>
      <t xml:space="preserve">Fuente: </t>
    </r>
    <r>
      <rPr>
        <sz val="11"/>
        <color theme="1"/>
        <rFont val="Calibri"/>
        <family val="2"/>
        <scheme val="minor"/>
      </rPr>
      <t>Superintendencia de Servicios Públicos Domiciliarios</t>
    </r>
  </si>
  <si>
    <r>
      <rPr>
        <b/>
        <sz val="9"/>
        <color theme="1"/>
        <rFont val="Gill Sans MT"/>
        <family val="2"/>
      </rPr>
      <t>Fuente:</t>
    </r>
    <r>
      <rPr>
        <sz val="9"/>
        <color theme="1"/>
        <rFont val="Gill Sans MT"/>
        <family val="2"/>
      </rPr>
      <t xml:space="preserve"> DNP - Portal Territorial de Colombia     </t>
    </r>
  </si>
  <si>
    <r>
      <rPr>
        <b/>
        <sz val="9"/>
        <color theme="1"/>
        <rFont val="Gill Sans MT"/>
        <family val="2"/>
      </rPr>
      <t>Fuente</t>
    </r>
    <r>
      <rPr>
        <sz val="9"/>
        <color theme="1"/>
        <rFont val="Gill Sans MT"/>
        <family val="2"/>
      </rPr>
      <t xml:space="preserve">: DNP - Portal Territorial de Colombia     </t>
    </r>
  </si>
  <si>
    <r>
      <rPr>
        <b/>
        <sz val="9"/>
        <color theme="1"/>
        <rFont val="Gill Sans MT"/>
        <family val="2"/>
      </rPr>
      <t>Fuente:</t>
    </r>
    <r>
      <rPr>
        <sz val="9"/>
        <color theme="1"/>
        <rFont val="Gill Sans MT"/>
        <family val="2"/>
      </rPr>
      <t xml:space="preserve"> DANE - Estadísticas vitales  de nacimientos y defunciones, 2022 Preliminar. </t>
    </r>
  </si>
  <si>
    <r>
      <rPr>
        <b/>
        <sz val="10"/>
        <color theme="1"/>
        <rFont val="Gill Sans MT"/>
        <family val="2"/>
      </rPr>
      <t>Fuente</t>
    </r>
    <r>
      <rPr>
        <sz val="10"/>
        <color theme="1"/>
        <rFont val="Gill Sans MT"/>
        <family val="2"/>
      </rPr>
      <t xml:space="preserve">: DANE - Estadísticas vitales  de nacimientos y defunciones, 2022 Preliminar. </t>
    </r>
  </si>
  <si>
    <t>Total Año 2022</t>
  </si>
  <si>
    <t>65 - 84 años</t>
  </si>
  <si>
    <t>85 y más años</t>
  </si>
  <si>
    <t>11.54</t>
  </si>
  <si>
    <t>2022Pre</t>
  </si>
  <si>
    <t>Salud  y Protección Social</t>
  </si>
  <si>
    <r>
      <rPr>
        <b/>
        <sz val="10"/>
        <color theme="1"/>
        <rFont val="Gill Sans MT"/>
        <family val="2"/>
      </rPr>
      <t xml:space="preserve">Fuente: </t>
    </r>
    <r>
      <rPr>
        <sz val="10"/>
        <color theme="1"/>
        <rFont val="Gill Sans MT"/>
        <family val="2"/>
      </rPr>
      <t>DANE - Censo Nacional de Población y Vivienda - CNPV- 2018.</t>
    </r>
  </si>
  <si>
    <r>
      <rPr>
        <b/>
        <sz val="11"/>
        <color theme="1"/>
        <rFont val="Gill Sans MT"/>
        <family val="2"/>
      </rPr>
      <t>Fuente:</t>
    </r>
    <r>
      <rPr>
        <sz val="11"/>
        <color theme="1"/>
        <rFont val="Gill Sans MT"/>
        <family val="2"/>
      </rPr>
      <t xml:space="preserve"> DANE - Censo Nacional de Población y Vivienda - CNPV- 2018.</t>
    </r>
  </si>
  <si>
    <t>EMPRESAS PÚBLICAS DE FILANDIA S.A E.S.P</t>
  </si>
  <si>
    <t>1.Vehiculo recolector compactador, placas OKX454.               2.Volqueta Mercedez Benz  Placas OWC330</t>
  </si>
  <si>
    <t>Parque ambiental relleno sanitario Andalucia ubicado en el municipio de Montenegro.</t>
  </si>
  <si>
    <t>Barrido y limpieza residencial 2 veces por semana. barrido y limpieza area comencial 7 veces por semana.</t>
  </si>
  <si>
    <t>Año 2022</t>
  </si>
  <si>
    <r>
      <rPr>
        <b/>
        <sz val="9"/>
        <color theme="1"/>
        <rFont val="Gill Sans MT"/>
        <family val="2"/>
      </rPr>
      <t>Fuente:</t>
    </r>
    <r>
      <rPr>
        <sz val="9"/>
        <color theme="1"/>
        <rFont val="Gill Sans MT"/>
        <family val="2"/>
      </rPr>
      <t xml:space="preserve"> Archivo Central- Alcaldes por elección popular.</t>
    </r>
  </si>
  <si>
    <t>De 4 a 5</t>
  </si>
  <si>
    <t xml:space="preserve">De 6 a 10 </t>
  </si>
  <si>
    <t>De 11 a 20</t>
  </si>
  <si>
    <t>4.3 TASA REPITENTES, DESERTORES Y REPROBADOS 2022</t>
  </si>
  <si>
    <t>4.4 COBERTURAS EN EDUCACIÓN 2022</t>
  </si>
  <si>
    <r>
      <rPr>
        <b/>
        <sz val="9"/>
        <color theme="1"/>
        <rFont val="Calibri"/>
        <family val="2"/>
        <scheme val="minor"/>
      </rPr>
      <t>Fuente:</t>
    </r>
    <r>
      <rPr>
        <sz val="9"/>
        <color theme="1"/>
        <rFont val="Calibri"/>
        <family val="2"/>
        <scheme val="minor"/>
      </rPr>
      <t xml:space="preserve"> Diócesis de Armenia- Parroquia de la Inmaculada Concepcion, Año 2022</t>
    </r>
  </si>
  <si>
    <t>o</t>
  </si>
  <si>
    <t>Desobedeser señales</t>
  </si>
  <si>
    <t>No estar atento en la vía</t>
  </si>
  <si>
    <t>Invadir carril</t>
  </si>
  <si>
    <t>No tener espejos</t>
  </si>
  <si>
    <t>No tener precaución</t>
  </si>
  <si>
    <t>Otras</t>
  </si>
  <si>
    <r>
      <rPr>
        <b/>
        <sz val="9"/>
        <color theme="1"/>
        <rFont val="Gill Sans MT"/>
        <family val="2"/>
      </rPr>
      <t xml:space="preserve"> NOTA</t>
    </r>
    <r>
      <rPr>
        <sz val="9"/>
        <color theme="1"/>
        <rFont val="Gill Sans MT"/>
        <family val="2"/>
      </rPr>
      <t>: En Espera de Información por parte del Hospital Municipal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</si>
</sst>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_);_(* \(#,##0.00\);_(* &quot;-&quot;??_);_(@_)"/>
    <numFmt numFmtId="165" formatCode="_(&quot;$&quot;\ * #,##0.00_);_(&quot;$&quot;\ * \(#,##0.00\);_(&quot;$&quot;\ *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0.000%"/>
  </numFmts>
  <fonts count="88"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2"/>
      <color theme="1"/>
      <name val="Browallia New"/>
      <family val="2"/>
    </font>
    <font>
      <b/>
      <sz val="14"/>
      <color theme="1"/>
      <name val="Browallia New"/>
      <family val="2"/>
    </font>
    <font>
      <b/>
      <sz val="28"/>
      <color theme="0"/>
      <name val="Gill Sans MT"/>
      <family val="2"/>
    </font>
    <font>
      <sz val="9"/>
      <color rgb="FF222222"/>
      <name val="Gill Sans MT"/>
      <family val="2"/>
    </font>
    <font>
      <b/>
      <sz val="9"/>
      <color rgb="FF222222"/>
      <name val="Gill Sans MT"/>
      <family val="2"/>
    </font>
    <font>
      <sz val="11"/>
      <color theme="0" tint="-0.34998626667073579"/>
      <name val="Gill Sans MT"/>
      <family val="2"/>
    </font>
    <font>
      <b/>
      <sz val="10"/>
      <color theme="0" tint="-0.34998626667073579"/>
      <name val="Gill Sans MT"/>
      <family val="2"/>
    </font>
    <font>
      <sz val="10"/>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8"/>
      <color theme="1"/>
      <name val="Calibri"/>
      <family val="2"/>
      <scheme val="minor"/>
    </font>
    <font>
      <sz val="12"/>
      <color theme="1"/>
      <name val="Gill Sans MT"/>
      <family val="2"/>
    </font>
    <font>
      <sz val="11"/>
      <name val="Calibri"/>
      <family val="2"/>
      <scheme val="minor"/>
    </font>
    <font>
      <b/>
      <i/>
      <sz val="12"/>
      <name val="Arial"/>
      <family val="2"/>
    </font>
    <font>
      <b/>
      <sz val="10"/>
      <name val="Arial"/>
      <family val="2"/>
    </font>
    <font>
      <b/>
      <sz val="8"/>
      <name val="Arial"/>
      <family val="2"/>
    </font>
    <font>
      <sz val="11"/>
      <color rgb="FFFF0000"/>
      <name val="Gill Sans MT"/>
      <family val="2"/>
    </font>
    <font>
      <sz val="9"/>
      <color theme="1"/>
      <name val="Gill Sans MT"/>
      <family val="2"/>
    </font>
    <font>
      <sz val="11"/>
      <color theme="1"/>
      <name val="Calibri"/>
      <family val="2"/>
    </font>
    <font>
      <sz val="11"/>
      <name val="Calibri"/>
      <family val="2"/>
    </font>
    <font>
      <sz val="11"/>
      <color rgb="FF000000"/>
      <name val="Calibri"/>
      <family val="2"/>
    </font>
    <font>
      <b/>
      <sz val="12"/>
      <color rgb="FF002060"/>
      <name val="Gill Sans MT"/>
      <family val="2"/>
    </font>
    <font>
      <b/>
      <sz val="10"/>
      <color rgb="FF002060"/>
      <name val="Gill Sans MT"/>
      <family val="2"/>
    </font>
    <font>
      <b/>
      <sz val="10"/>
      <name val="Calibri"/>
      <family val="2"/>
      <scheme val="minor"/>
    </font>
    <font>
      <sz val="8"/>
      <name val="Calibri"/>
      <family val="2"/>
      <scheme val="minor"/>
    </font>
    <font>
      <sz val="10"/>
      <color theme="1"/>
      <name val="Segoe UI"/>
      <family val="2"/>
    </font>
    <font>
      <b/>
      <sz val="11"/>
      <name val="Calibri"/>
      <family val="2"/>
      <scheme val="minor"/>
    </font>
    <font>
      <b/>
      <sz val="11"/>
      <color theme="5" tint="-0.249977111117893"/>
      <name val="Gill Sans MT"/>
      <family val="2"/>
    </font>
    <font>
      <b/>
      <sz val="14"/>
      <color theme="5" tint="-0.249977111117893"/>
      <name val="Gill Sans MT"/>
      <family val="2"/>
    </font>
    <font>
      <b/>
      <sz val="11"/>
      <color theme="3" tint="-0.249977111117893"/>
      <name val="Gill Sans MT"/>
      <family val="2"/>
    </font>
    <font>
      <b/>
      <sz val="14"/>
      <color theme="3" tint="-0.249977111117893"/>
      <name val="Gill Sans MT"/>
      <family val="2"/>
    </font>
  </fonts>
  <fills count="21">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79998168889431442"/>
        <bgColor theme="4" tint="0.79998168889431442"/>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9"/>
      </left>
      <right style="thin">
        <color theme="9"/>
      </right>
      <top style="thin">
        <color theme="9"/>
      </top>
      <bottom style="thin">
        <color theme="9"/>
      </bottom>
      <diagonal/>
    </border>
    <border>
      <left/>
      <right style="thin">
        <color theme="4" tint="0.39997558519241921"/>
      </right>
      <top style="thin">
        <color theme="4" tint="0.39997558519241921"/>
      </top>
      <bottom style="thin">
        <color theme="4" tint="0.39997558519241921"/>
      </bottom>
      <diagonal/>
    </border>
    <border>
      <left style="thin">
        <color theme="9"/>
      </left>
      <right style="thin">
        <color theme="9"/>
      </right>
      <top style="thin">
        <color theme="9"/>
      </top>
      <bottom style="thin">
        <color auto="1"/>
      </bottom>
      <diagonal/>
    </border>
    <border>
      <left/>
      <right style="thin">
        <color theme="4" tint="0.39997558519241921"/>
      </right>
      <top style="thin">
        <color theme="4" tint="0.39997558519241921"/>
      </top>
      <bottom style="thin">
        <color indexed="64"/>
      </bottom>
      <diagonal/>
    </border>
  </borders>
  <cellStyleXfs count="9">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9" fillId="0" borderId="0"/>
    <xf numFmtId="41" fontId="1" fillId="0" borderId="0" applyFont="0" applyFill="0" applyBorder="0" applyAlignment="0" applyProtection="0"/>
    <xf numFmtId="41" fontId="1" fillId="0" borderId="0" applyFont="0" applyFill="0" applyBorder="0" applyAlignment="0" applyProtection="0"/>
  </cellStyleXfs>
  <cellXfs count="848">
    <xf numFmtId="0" fontId="0" fillId="0" borderId="0" xfId="0"/>
    <xf numFmtId="0" fontId="2" fillId="7" borderId="0" xfId="0" applyFont="1" applyFill="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6" fillId="7" borderId="0" xfId="0" applyFont="1" applyFill="1" applyAlignment="1" applyProtection="1">
      <alignment vertical="center"/>
      <protection locked="0"/>
    </xf>
    <xf numFmtId="0" fontId="3" fillId="7" borderId="0" xfId="0" applyFont="1" applyFill="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4" fillId="7" borderId="0" xfId="0" applyFont="1" applyFill="1" applyAlignment="1" applyProtection="1">
      <alignment horizontal="left" vertical="center"/>
      <protection locked="0"/>
    </xf>
    <xf numFmtId="49" fontId="6" fillId="7" borderId="0" xfId="0" applyNumberFormat="1" applyFont="1" applyFill="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Protection="1">
      <protection locked="0"/>
    </xf>
    <xf numFmtId="0" fontId="5" fillId="7" borderId="3" xfId="0" applyFont="1" applyFill="1" applyBorder="1" applyProtection="1">
      <protection locked="0"/>
    </xf>
    <xf numFmtId="0" fontId="0" fillId="7" borderId="0" xfId="0" applyFill="1" applyProtection="1">
      <protection locked="0"/>
    </xf>
    <xf numFmtId="0" fontId="31" fillId="7" borderId="0" xfId="0" applyFont="1" applyFill="1" applyProtection="1">
      <protection locked="0"/>
    </xf>
    <xf numFmtId="0" fontId="13" fillId="7" borderId="0" xfId="0" applyFont="1" applyFill="1" applyAlignment="1" applyProtection="1">
      <alignment vertical="center"/>
      <protection locked="0"/>
    </xf>
    <xf numFmtId="0" fontId="13" fillId="7" borderId="0" xfId="0" applyFont="1" applyFill="1" applyAlignment="1" applyProtection="1">
      <alignment horizontal="center" vertical="center"/>
      <protection locked="0"/>
    </xf>
    <xf numFmtId="0" fontId="13" fillId="7" borderId="8" xfId="0" applyFont="1" applyFill="1" applyBorder="1" applyAlignment="1" applyProtection="1">
      <alignment vertical="center"/>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ill="1" applyBorder="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ill="1" applyBorder="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Alignment="1" applyProtection="1">
      <alignment vertical="center"/>
      <protection locked="0"/>
    </xf>
    <xf numFmtId="0" fontId="3" fillId="7" borderId="0" xfId="0" applyFont="1" applyFill="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Protection="1">
      <protection locked="0"/>
    </xf>
    <xf numFmtId="0" fontId="28" fillId="7" borderId="0" xfId="0" applyFont="1" applyFill="1" applyAlignment="1" applyProtection="1">
      <alignment vertical="center" textRotation="90" wrapText="1"/>
      <protection locked="0"/>
    </xf>
    <xf numFmtId="0" fontId="28" fillId="7" borderId="0" xfId="0" applyFont="1" applyFill="1" applyAlignment="1" applyProtection="1">
      <alignment vertical="center"/>
      <protection locked="0"/>
    </xf>
    <xf numFmtId="0" fontId="28" fillId="7" borderId="0" xfId="0" applyFont="1" applyFill="1" applyAlignment="1" applyProtection="1">
      <alignment vertical="center" wrapText="1"/>
      <protection locked="0"/>
    </xf>
    <xf numFmtId="0" fontId="13" fillId="7" borderId="0" xfId="0" applyFont="1" applyFill="1" applyAlignment="1" applyProtection="1">
      <alignment vertical="center" wrapText="1"/>
      <protection locked="0"/>
    </xf>
    <xf numFmtId="0" fontId="3" fillId="7" borderId="0" xfId="0" applyFont="1" applyFill="1" applyProtection="1">
      <protection locked="0"/>
    </xf>
    <xf numFmtId="0" fontId="27" fillId="7" borderId="0" xfId="0" applyFont="1" applyFill="1" applyProtection="1">
      <protection locked="0"/>
    </xf>
    <xf numFmtId="3" fontId="13" fillId="7" borderId="0" xfId="0" applyNumberFormat="1" applyFont="1" applyFill="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Alignment="1" applyProtection="1">
      <alignment vertical="center"/>
      <protection locked="0"/>
    </xf>
    <xf numFmtId="0" fontId="27" fillId="7" borderId="0" xfId="0" applyFont="1" applyFill="1" applyAlignment="1" applyProtection="1">
      <alignment wrapText="1"/>
      <protection locked="0"/>
    </xf>
    <xf numFmtId="4" fontId="11" fillId="7" borderId="0" xfId="0" applyNumberFormat="1" applyFont="1" applyFill="1" applyAlignment="1" applyProtection="1">
      <alignment vertical="center"/>
      <protection locked="0"/>
    </xf>
    <xf numFmtId="0" fontId="2" fillId="7" borderId="0" xfId="0" applyFont="1" applyFill="1" applyAlignment="1" applyProtection="1">
      <alignment wrapText="1"/>
      <protection locked="0"/>
    </xf>
    <xf numFmtId="0" fontId="9" fillId="7" borderId="0" xfId="0" applyFont="1" applyFill="1" applyAlignment="1" applyProtection="1">
      <alignment vertical="top" wrapText="1"/>
      <protection locked="0"/>
    </xf>
    <xf numFmtId="0" fontId="6" fillId="7" borderId="0" xfId="0" applyFont="1" applyFill="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ill="1" applyAlignment="1" applyProtection="1">
      <alignment vertical="top"/>
      <protection locked="0"/>
    </xf>
    <xf numFmtId="0" fontId="48" fillId="7" borderId="0" xfId="0" applyFont="1" applyFill="1" applyAlignment="1" applyProtection="1">
      <alignment horizontal="center" vertical="center"/>
      <protection locked="0"/>
    </xf>
    <xf numFmtId="0" fontId="48" fillId="7" borderId="0" xfId="0" applyFont="1" applyFill="1" applyAlignment="1" applyProtection="1">
      <alignment vertical="center"/>
      <protection locked="0"/>
    </xf>
    <xf numFmtId="0" fontId="3" fillId="0" borderId="0" xfId="0" applyFont="1" applyAlignment="1" applyProtection="1">
      <alignment vertical="center"/>
      <protection locked="0"/>
    </xf>
    <xf numFmtId="0" fontId="2" fillId="7" borderId="11" xfId="0" applyFont="1" applyFill="1" applyBorder="1" applyProtection="1">
      <protection locked="0"/>
    </xf>
    <xf numFmtId="0" fontId="2" fillId="3" borderId="0" xfId="0" applyFont="1" applyFill="1" applyAlignment="1" applyProtection="1">
      <alignment horizontal="center"/>
      <protection locked="0"/>
    </xf>
    <xf numFmtId="0" fontId="3" fillId="7" borderId="0" xfId="0" applyFont="1" applyFill="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27" fillId="7" borderId="0" xfId="0" applyFont="1" applyFill="1" applyAlignment="1" applyProtection="1">
      <alignment horizontal="left" vertical="center" wrapText="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7" borderId="0" xfId="0" applyFont="1" applyFill="1" applyAlignment="1" applyProtection="1">
      <alignment horizont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0" fontId="30" fillId="7" borderId="0" xfId="0" applyFont="1" applyFill="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43" fillId="7" borderId="0" xfId="0" applyFont="1" applyFill="1" applyAlignment="1" applyProtection="1">
      <alignment vertical="center"/>
      <protection locked="0"/>
    </xf>
    <xf numFmtId="0" fontId="2" fillId="7" borderId="0" xfId="0" applyFont="1" applyFill="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2" fillId="7" borderId="8" xfId="0" applyFont="1" applyFill="1" applyBorder="1"/>
    <xf numFmtId="0" fontId="23" fillId="0" borderId="0" xfId="0" applyFont="1" applyAlignment="1">
      <alignment horizontal="center"/>
    </xf>
    <xf numFmtId="0" fontId="22" fillId="7" borderId="0" xfId="0" applyFont="1" applyFill="1"/>
    <xf numFmtId="0" fontId="23" fillId="7" borderId="0" xfId="0" applyFont="1" applyFill="1"/>
    <xf numFmtId="0" fontId="23" fillId="0" borderId="0" xfId="0" applyFont="1"/>
    <xf numFmtId="0" fontId="21" fillId="7" borderId="0" xfId="0" applyFont="1" applyFill="1"/>
    <xf numFmtId="0" fontId="21" fillId="0" borderId="0" xfId="0" applyFont="1"/>
    <xf numFmtId="0" fontId="5" fillId="7" borderId="0" xfId="0" applyFont="1" applyFill="1"/>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13" fillId="7" borderId="0" xfId="0" applyFont="1" applyFill="1" applyAlignment="1" applyProtection="1">
      <alignment horizontal="center" vertical="center" wrapText="1"/>
      <protection locked="0"/>
    </xf>
    <xf numFmtId="0" fontId="55" fillId="7" borderId="0" xfId="0" applyFont="1" applyFill="1"/>
    <xf numFmtId="0" fontId="56" fillId="7" borderId="0" xfId="0" applyFont="1" applyFill="1" applyAlignment="1">
      <alignment vertical="center"/>
    </xf>
    <xf numFmtId="49" fontId="56" fillId="7" borderId="0" xfId="0" applyNumberFormat="1" applyFont="1" applyFill="1"/>
    <xf numFmtId="3" fontId="57" fillId="7" borderId="0" xfId="0" applyNumberFormat="1" applyFont="1" applyFill="1" applyAlignment="1">
      <alignment vertical="center"/>
    </xf>
    <xf numFmtId="0" fontId="55" fillId="7" borderId="0" xfId="0" applyFont="1" applyFill="1" applyAlignment="1">
      <alignment horizontal="left"/>
    </xf>
    <xf numFmtId="0" fontId="61" fillId="14" borderId="0" xfId="0" applyFont="1" applyFill="1" applyAlignment="1">
      <alignment horizontal="center" vertical="center" wrapText="1"/>
    </xf>
    <xf numFmtId="0" fontId="58" fillId="7" borderId="0" xfId="0" applyFont="1" applyFill="1" applyAlignment="1">
      <alignment horizontal="center" vertical="center"/>
    </xf>
    <xf numFmtId="4" fontId="58" fillId="7" borderId="0" xfId="0" applyNumberFormat="1" applyFont="1" applyFill="1" applyAlignment="1">
      <alignment horizontal="center" vertical="center" wrapText="1"/>
    </xf>
    <xf numFmtId="169" fontId="55" fillId="7" borderId="0" xfId="4" applyNumberFormat="1" applyFont="1" applyFill="1" applyProtection="1"/>
    <xf numFmtId="0" fontId="11" fillId="7" borderId="0" xfId="0" applyFont="1" applyFill="1" applyAlignment="1" applyProtection="1">
      <alignment vertical="center" wrapText="1"/>
      <protection locked="0"/>
    </xf>
    <xf numFmtId="0" fontId="12" fillId="7" borderId="0" xfId="0" applyFont="1" applyFill="1" applyAlignment="1" applyProtection="1">
      <alignment horizontal="left" vertical="center"/>
      <protection locked="0"/>
    </xf>
    <xf numFmtId="0" fontId="9" fillId="7" borderId="0" xfId="0" applyFont="1" applyFill="1" applyAlignment="1" applyProtection="1">
      <alignment vertical="center" wrapText="1"/>
      <protection locked="0"/>
    </xf>
    <xf numFmtId="0" fontId="9" fillId="7" borderId="0" xfId="0" applyFont="1" applyFill="1" applyAlignment="1" applyProtection="1">
      <alignment horizontal="left" vertical="center" wrapText="1"/>
      <protection locked="0"/>
    </xf>
    <xf numFmtId="0" fontId="64" fillId="7" borderId="1" xfId="0" applyFont="1" applyFill="1" applyBorder="1"/>
    <xf numFmtId="0" fontId="64" fillId="7" borderId="1" xfId="0" applyFont="1" applyFill="1" applyBorder="1" applyAlignment="1">
      <alignment wrapText="1"/>
    </xf>
    <xf numFmtId="2" fontId="64" fillId="7" borderId="1" xfId="0" applyNumberFormat="1" applyFont="1" applyFill="1" applyBorder="1"/>
    <xf numFmtId="0" fontId="6" fillId="4" borderId="0" xfId="0" applyFont="1" applyFill="1" applyAlignment="1" applyProtection="1">
      <alignment horizontal="left" vertical="center"/>
      <protection locked="0"/>
    </xf>
    <xf numFmtId="2" fontId="64" fillId="7" borderId="0" xfId="0" applyNumberFormat="1" applyFont="1" applyFill="1"/>
    <xf numFmtId="0" fontId="64" fillId="7" borderId="1" xfId="0" applyFont="1" applyFill="1" applyBorder="1" applyAlignment="1">
      <alignment horizontal="center"/>
    </xf>
    <xf numFmtId="1" fontId="64" fillId="7" borderId="1" xfId="0" applyNumberFormat="1" applyFont="1" applyFill="1" applyBorder="1"/>
    <xf numFmtId="0" fontId="64" fillId="7" borderId="0" xfId="0" applyFont="1" applyFill="1"/>
    <xf numFmtId="0" fontId="16" fillId="7" borderId="1" xfId="0" applyFont="1" applyFill="1" applyBorder="1" applyAlignment="1">
      <alignment horizontal="center" vertical="center"/>
    </xf>
    <xf numFmtId="0" fontId="16" fillId="0" borderId="1" xfId="0" applyFont="1" applyBorder="1" applyAlignment="1">
      <alignment horizontal="center"/>
    </xf>
    <xf numFmtId="0" fontId="18" fillId="7" borderId="1" xfId="0" applyFont="1" applyFill="1" applyBorder="1"/>
    <xf numFmtId="3" fontId="18" fillId="7" borderId="1" xfId="0" applyNumberFormat="1" applyFont="1" applyFill="1" applyBorder="1" applyAlignment="1">
      <alignment horizontal="center" vertical="center"/>
    </xf>
    <xf numFmtId="0" fontId="18" fillId="0" borderId="1" xfId="0" applyFont="1" applyBorder="1" applyAlignment="1">
      <alignment vertical="center"/>
    </xf>
    <xf numFmtId="2" fontId="18" fillId="7" borderId="1" xfId="0" applyNumberFormat="1" applyFont="1" applyFill="1" applyBorder="1" applyAlignment="1">
      <alignment horizontal="center" vertical="center"/>
    </xf>
    <xf numFmtId="0" fontId="65" fillId="7" borderId="1" xfId="0" applyFont="1" applyFill="1" applyBorder="1"/>
    <xf numFmtId="0" fontId="18" fillId="7" borderId="1" xfId="0" applyFont="1" applyFill="1" applyBorder="1" applyAlignment="1">
      <alignment vertical="center"/>
    </xf>
    <xf numFmtId="0" fontId="18" fillId="7" borderId="1" xfId="0" applyFont="1" applyFill="1" applyBorder="1" applyAlignment="1">
      <alignment vertical="center" wrapText="1"/>
    </xf>
    <xf numFmtId="0" fontId="65" fillId="7" borderId="0" xfId="0" applyFont="1" applyFill="1"/>
    <xf numFmtId="3" fontId="18" fillId="7" borderId="0" xfId="0" applyNumberFormat="1" applyFont="1" applyFill="1" applyAlignment="1">
      <alignment horizontal="center" vertical="center"/>
    </xf>
    <xf numFmtId="0" fontId="66" fillId="7" borderId="0" xfId="0" applyFont="1" applyFill="1" applyAlignment="1">
      <alignment horizontal="center"/>
    </xf>
    <xf numFmtId="3" fontId="64" fillId="7" borderId="0" xfId="0" applyNumberFormat="1" applyFont="1" applyFill="1" applyAlignment="1">
      <alignment horizontal="center"/>
    </xf>
    <xf numFmtId="9" fontId="64" fillId="7" borderId="0" xfId="2" applyFont="1" applyFill="1" applyAlignment="1" applyProtection="1">
      <alignment horizontal="center"/>
    </xf>
    <xf numFmtId="0" fontId="64" fillId="7" borderId="0" xfId="0" applyFont="1" applyFill="1" applyAlignment="1">
      <alignment horizontal="center"/>
    </xf>
    <xf numFmtId="168" fontId="64" fillId="7" borderId="0" xfId="0" applyNumberFormat="1" applyFont="1" applyFill="1"/>
    <xf numFmtId="10" fontId="64" fillId="7" borderId="0" xfId="0" applyNumberFormat="1" applyFont="1" applyFill="1"/>
    <xf numFmtId="49" fontId="16" fillId="7" borderId="0" xfId="0" applyNumberFormat="1" applyFont="1" applyFill="1" applyAlignment="1">
      <alignment horizontal="center"/>
    </xf>
    <xf numFmtId="49" fontId="16" fillId="7" borderId="0" xfId="0" applyNumberFormat="1" applyFont="1" applyFill="1"/>
    <xf numFmtId="0" fontId="18" fillId="7" borderId="0" xfId="0" applyFont="1" applyFill="1" applyAlignment="1">
      <alignment vertical="center"/>
    </xf>
    <xf numFmtId="0" fontId="16" fillId="7" borderId="0" xfId="0" applyFont="1" applyFill="1" applyAlignment="1">
      <alignment vertical="center"/>
    </xf>
    <xf numFmtId="0" fontId="18" fillId="7" borderId="0" xfId="0" applyFont="1" applyFill="1" applyAlignment="1">
      <alignment horizontal="center" vertical="center"/>
    </xf>
    <xf numFmtId="167" fontId="18" fillId="7" borderId="0" xfId="2" applyNumberFormat="1" applyFont="1" applyFill="1" applyBorder="1" applyAlignment="1" applyProtection="1">
      <alignment vertical="center"/>
    </xf>
    <xf numFmtId="49" fontId="64" fillId="7" borderId="0" xfId="0" applyNumberFormat="1" applyFont="1" applyFill="1"/>
    <xf numFmtId="3" fontId="13" fillId="7" borderId="10" xfId="0" applyNumberFormat="1" applyFont="1" applyFill="1" applyBorder="1" applyAlignment="1" applyProtection="1">
      <alignment vertical="center"/>
      <protection locked="0"/>
    </xf>
    <xf numFmtId="3" fontId="13" fillId="7" borderId="11" xfId="0" applyNumberFormat="1" applyFont="1" applyFill="1" applyBorder="1" applyAlignment="1" applyProtection="1">
      <alignment vertical="center"/>
      <protection locked="0"/>
    </xf>
    <xf numFmtId="3" fontId="13" fillId="7" borderId="12" xfId="0" applyNumberFormat="1" applyFont="1" applyFill="1" applyBorder="1" applyAlignment="1" applyProtection="1">
      <alignment vertical="center"/>
      <protection locked="0"/>
    </xf>
    <xf numFmtId="10" fontId="18" fillId="7" borderId="0" xfId="2" applyNumberFormat="1" applyFont="1" applyFill="1" applyAlignment="1" applyProtection="1">
      <alignment horizontal="center" vertical="center"/>
    </xf>
    <xf numFmtId="4" fontId="69" fillId="9" borderId="14" xfId="0" applyNumberFormat="1" applyFont="1" applyFill="1" applyBorder="1" applyAlignment="1">
      <alignment horizontal="center" vertical="center" wrapText="1"/>
    </xf>
    <xf numFmtId="0" fontId="72" fillId="14" borderId="0" xfId="0" applyFont="1" applyFill="1" applyAlignment="1">
      <alignment horizontal="center" vertical="center" wrapText="1"/>
    </xf>
    <xf numFmtId="0" fontId="69" fillId="7" borderId="0" xfId="0" applyFont="1" applyFill="1" applyAlignment="1">
      <alignment horizontal="center" vertical="center"/>
    </xf>
    <xf numFmtId="4" fontId="69" fillId="7" borderId="0" xfId="0" applyNumberFormat="1" applyFont="1" applyFill="1" applyAlignment="1">
      <alignment horizontal="center" vertical="center" wrapText="1"/>
    </xf>
    <xf numFmtId="4" fontId="69" fillId="7" borderId="14" xfId="0" applyNumberFormat="1" applyFont="1" applyFill="1" applyBorder="1" applyAlignment="1">
      <alignment horizontal="center" vertical="center" wrapText="1"/>
    </xf>
    <xf numFmtId="0" fontId="66" fillId="7" borderId="0" xfId="0" applyFont="1" applyFill="1"/>
    <xf numFmtId="10" fontId="64" fillId="7" borderId="1" xfId="0" applyNumberFormat="1" applyFont="1" applyFill="1" applyBorder="1"/>
    <xf numFmtId="9" fontId="64" fillId="7" borderId="1" xfId="0" applyNumberFormat="1" applyFont="1" applyFill="1" applyBorder="1"/>
    <xf numFmtId="0" fontId="2" fillId="7" borderId="1" xfId="0" applyFont="1" applyFill="1" applyBorder="1"/>
    <xf numFmtId="0" fontId="55" fillId="7" borderId="1" xfId="0" applyFont="1" applyFill="1" applyBorder="1"/>
    <xf numFmtId="0" fontId="73" fillId="7" borderId="0" xfId="0" applyFont="1" applyFill="1"/>
    <xf numFmtId="2" fontId="73" fillId="7" borderId="0" xfId="0" applyNumberFormat="1" applyFont="1" applyFill="1"/>
    <xf numFmtId="4" fontId="12" fillId="7" borderId="3" xfId="0" applyNumberFormat="1" applyFont="1" applyFill="1" applyBorder="1" applyAlignment="1" applyProtection="1">
      <alignment vertical="center"/>
      <protection locked="0"/>
    </xf>
    <xf numFmtId="0" fontId="12" fillId="7" borderId="3" xfId="0" applyFont="1" applyFill="1" applyBorder="1" applyProtection="1">
      <protection locked="0"/>
    </xf>
    <xf numFmtId="0" fontId="11" fillId="7" borderId="3" xfId="0" applyFont="1" applyFill="1" applyBorder="1" applyProtection="1">
      <protection locked="0"/>
    </xf>
    <xf numFmtId="0" fontId="3" fillId="7" borderId="15" xfId="0" applyFont="1" applyFill="1" applyBorder="1" applyAlignment="1" applyProtection="1">
      <alignment vertical="center"/>
      <protection locked="0"/>
    </xf>
    <xf numFmtId="0" fontId="12" fillId="7" borderId="0" xfId="0" applyFont="1" applyFill="1" applyAlignment="1" applyProtection="1">
      <alignment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 fillId="7" borderId="0" xfId="2" applyNumberFormat="1" applyFont="1" applyFill="1" applyProtection="1"/>
    <xf numFmtId="0" fontId="2" fillId="7" borderId="0" xfId="0" applyFont="1" applyFill="1" applyAlignment="1">
      <alignment horizontal="right"/>
    </xf>
    <xf numFmtId="0" fontId="2" fillId="7" borderId="0" xfId="2" applyNumberFormat="1" applyFont="1" applyFill="1" applyAlignment="1" applyProtection="1">
      <alignment horizontal="right"/>
    </xf>
    <xf numFmtId="171" fontId="0" fillId="7" borderId="16" xfId="0" applyNumberFormat="1" applyFill="1" applyBorder="1"/>
    <xf numFmtId="171" fontId="0" fillId="7" borderId="1" xfId="0" applyNumberFormat="1" applyFill="1" applyBorder="1"/>
    <xf numFmtId="0" fontId="0" fillId="7" borderId="17" xfId="0" applyFill="1" applyBorder="1"/>
    <xf numFmtId="0" fontId="0" fillId="0" borderId="1" xfId="0" applyBorder="1"/>
    <xf numFmtId="2" fontId="0" fillId="0" borderId="1" xfId="0" applyNumberFormat="1" applyBorder="1"/>
    <xf numFmtId="0" fontId="0" fillId="0" borderId="1" xfId="0" applyBorder="1" applyAlignment="1">
      <alignment wrapText="1"/>
    </xf>
    <xf numFmtId="10" fontId="55" fillId="7" borderId="0" xfId="2" applyNumberFormat="1" applyFont="1" applyFill="1" applyProtection="1"/>
    <xf numFmtId="0" fontId="55" fillId="7" borderId="0" xfId="0" applyFont="1" applyFill="1" applyAlignment="1">
      <alignment wrapText="1"/>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0" fillId="7" borderId="1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2" fillId="16" borderId="0" xfId="0" applyFont="1" applyFill="1" applyAlignment="1" applyProtection="1">
      <alignment horizontal="center"/>
      <protection locked="0"/>
    </xf>
    <xf numFmtId="10" fontId="2" fillId="7" borderId="0" xfId="0" applyNumberFormat="1" applyFont="1" applyFill="1"/>
    <xf numFmtId="0" fontId="64" fillId="7" borderId="1" xfId="0" applyFont="1" applyFill="1" applyBorder="1" applyAlignment="1">
      <alignment horizontal="left" wrapText="1"/>
    </xf>
    <xf numFmtId="0" fontId="16" fillId="7" borderId="0" xfId="0" applyFont="1" applyFill="1" applyAlignment="1">
      <alignment horizontal="right" vertical="center"/>
    </xf>
    <xf numFmtId="49" fontId="16" fillId="7" borderId="0" xfId="0" applyNumberFormat="1" applyFont="1" applyFill="1" applyAlignment="1">
      <alignment horizontal="center" vertical="center"/>
    </xf>
    <xf numFmtId="3" fontId="64" fillId="7" borderId="0" xfId="0" applyNumberFormat="1" applyFont="1" applyFill="1" applyAlignment="1">
      <alignment horizontal="center" vertical="center"/>
    </xf>
    <xf numFmtId="10" fontId="64" fillId="7" borderId="0" xfId="2" applyNumberFormat="1" applyFont="1" applyFill="1" applyProtection="1"/>
    <xf numFmtId="0" fontId="64" fillId="7" borderId="1" xfId="0" applyFont="1" applyFill="1" applyBorder="1" applyAlignment="1">
      <alignment horizontal="center" vertical="center"/>
    </xf>
    <xf numFmtId="0" fontId="2" fillId="0" borderId="1" xfId="0" applyFont="1" applyBorder="1" applyProtection="1">
      <protection locked="0"/>
    </xf>
    <xf numFmtId="0" fontId="3" fillId="7" borderId="1" xfId="0" applyFont="1" applyFill="1" applyBorder="1" applyAlignment="1" applyProtection="1">
      <alignment vertical="center"/>
      <protection locked="0"/>
    </xf>
    <xf numFmtId="0" fontId="2" fillId="0" borderId="10" xfId="0" applyFont="1" applyBorder="1" applyProtection="1">
      <protection locked="0"/>
    </xf>
    <xf numFmtId="0" fontId="3" fillId="7" borderId="10" xfId="0" applyFont="1" applyFill="1" applyBorder="1" applyAlignment="1" applyProtection="1">
      <alignment vertical="center"/>
      <protection locked="0"/>
    </xf>
    <xf numFmtId="0" fontId="64" fillId="3" borderId="0" xfId="0" applyFont="1" applyFill="1"/>
    <xf numFmtId="10" fontId="33" fillId="11" borderId="9" xfId="2" applyNumberFormat="1" applyFont="1" applyFill="1" applyBorder="1" applyAlignment="1" applyProtection="1">
      <alignment vertical="center"/>
      <protection locked="0"/>
    </xf>
    <xf numFmtId="10" fontId="33" fillId="11" borderId="4" xfId="2" applyNumberFormat="1" applyFont="1" applyFill="1" applyBorder="1" applyAlignment="1" applyProtection="1">
      <alignment vertical="center"/>
      <protection locked="0"/>
    </xf>
    <xf numFmtId="10" fontId="33" fillId="7" borderId="0" xfId="2" applyNumberFormat="1" applyFont="1" applyFill="1" applyBorder="1" applyAlignment="1" applyProtection="1">
      <alignment vertical="center"/>
      <protection locked="0"/>
    </xf>
    <xf numFmtId="10" fontId="64" fillId="7" borderId="1" xfId="2" applyNumberFormat="1" applyFont="1" applyFill="1" applyBorder="1" applyProtection="1"/>
    <xf numFmtId="0" fontId="64" fillId="7" borderId="0" xfId="0" applyFont="1" applyFill="1" applyAlignment="1">
      <alignment horizontal="center" vertical="center"/>
    </xf>
    <xf numFmtId="10" fontId="64" fillId="7" borderId="0" xfId="2" applyNumberFormat="1" applyFont="1" applyFill="1" applyBorder="1" applyAlignment="1" applyProtection="1">
      <alignment horizontal="center" vertical="center"/>
    </xf>
    <xf numFmtId="0" fontId="64" fillId="0" borderId="0" xfId="0" applyFont="1"/>
    <xf numFmtId="0" fontId="9" fillId="0" borderId="0" xfId="0" applyFont="1" applyAlignment="1" applyProtection="1">
      <alignment vertical="center"/>
      <protection locked="0"/>
    </xf>
    <xf numFmtId="0" fontId="3" fillId="7" borderId="5" xfId="0" applyFont="1" applyFill="1" applyBorder="1" applyAlignment="1" applyProtection="1">
      <alignment wrapText="1"/>
      <protection locked="0"/>
    </xf>
    <xf numFmtId="0" fontId="3" fillId="7" borderId="6" xfId="0" applyFont="1" applyFill="1" applyBorder="1" applyAlignment="1" applyProtection="1">
      <alignment wrapText="1"/>
      <protection locked="0"/>
    </xf>
    <xf numFmtId="0" fontId="3" fillId="7" borderId="7" xfId="0" applyFont="1" applyFill="1" applyBorder="1" applyAlignment="1" applyProtection="1">
      <alignment wrapText="1"/>
      <protection locked="0"/>
    </xf>
    <xf numFmtId="0" fontId="27" fillId="7" borderId="0" xfId="0" applyFont="1" applyFill="1" applyAlignment="1" applyProtection="1">
      <alignment vertical="top" wrapText="1"/>
      <protection locked="0"/>
    </xf>
    <xf numFmtId="4" fontId="3" fillId="7" borderId="3" xfId="0" applyNumberFormat="1" applyFont="1" applyFill="1" applyBorder="1" applyAlignment="1" applyProtection="1">
      <alignment horizontal="left" vertical="center"/>
      <protection locked="0"/>
    </xf>
    <xf numFmtId="4" fontId="2" fillId="7" borderId="3" xfId="0" applyNumberFormat="1" applyFont="1" applyFill="1" applyBorder="1" applyAlignment="1" applyProtection="1">
      <alignment horizontal="left" vertical="center"/>
      <protection locked="0"/>
    </xf>
    <xf numFmtId="0" fontId="2" fillId="7" borderId="0" xfId="0" applyFont="1" applyFill="1" applyAlignment="1">
      <alignment horizontal="center"/>
    </xf>
    <xf numFmtId="170" fontId="2" fillId="7" borderId="0" xfId="5" applyNumberFormat="1" applyFont="1" applyFill="1" applyProtection="1"/>
    <xf numFmtId="10" fontId="64" fillId="7" borderId="0" xfId="2" applyNumberFormat="1" applyFont="1" applyFill="1" applyAlignment="1" applyProtection="1">
      <alignment horizontal="center"/>
    </xf>
    <xf numFmtId="10" fontId="64" fillId="7" borderId="0" xfId="0" applyNumberFormat="1" applyFont="1" applyFill="1" applyAlignment="1">
      <alignment horizontal="center"/>
    </xf>
    <xf numFmtId="0" fontId="0" fillId="18" borderId="1" xfId="0" applyFill="1" applyBorder="1"/>
    <xf numFmtId="2" fontId="0" fillId="18" borderId="1" xfId="0" applyNumberFormat="1" applyFill="1" applyBorder="1"/>
    <xf numFmtId="0" fontId="69" fillId="0" borderId="0" xfId="0" applyFont="1"/>
    <xf numFmtId="10" fontId="69" fillId="0" borderId="0" xfId="0" applyNumberFormat="1" applyFont="1"/>
    <xf numFmtId="10" fontId="64" fillId="0" borderId="0" xfId="0" applyNumberFormat="1" applyFont="1"/>
    <xf numFmtId="10" fontId="69" fillId="0" borderId="0" xfId="2" applyNumberFormat="1" applyFont="1" applyFill="1"/>
    <xf numFmtId="10" fontId="0" fillId="0" borderId="0" xfId="2" applyNumberFormat="1" applyFont="1"/>
    <xf numFmtId="3" fontId="82" fillId="7" borderId="18" xfId="0" applyNumberFormat="1" applyFont="1" applyFill="1" applyBorder="1" applyAlignment="1">
      <alignment horizontal="right" vertical="center"/>
    </xf>
    <xf numFmtId="3" fontId="82" fillId="7" borderId="18" xfId="0" applyNumberFormat="1" applyFont="1" applyFill="1" applyBorder="1" applyAlignment="1">
      <alignment horizontal="right"/>
    </xf>
    <xf numFmtId="3" fontId="0" fillId="19" borderId="19" xfId="0" applyNumberFormat="1" applyFill="1" applyBorder="1"/>
    <xf numFmtId="3" fontId="0" fillId="0" borderId="19" xfId="0" applyNumberFormat="1" applyBorder="1"/>
    <xf numFmtId="3" fontId="82" fillId="7" borderId="20" xfId="0" applyNumberFormat="1" applyFont="1" applyFill="1" applyBorder="1" applyAlignment="1">
      <alignment horizontal="right" vertical="center"/>
    </xf>
    <xf numFmtId="3" fontId="82" fillId="7" borderId="20" xfId="0" applyNumberFormat="1" applyFont="1" applyFill="1" applyBorder="1" applyAlignment="1">
      <alignment horizontal="right"/>
    </xf>
    <xf numFmtId="3" fontId="0" fillId="19" borderId="21" xfId="0" applyNumberFormat="1" applyFill="1" applyBorder="1"/>
    <xf numFmtId="3" fontId="0" fillId="0" borderId="0" xfId="0" applyNumberFormat="1"/>
    <xf numFmtId="3" fontId="0" fillId="0" borderId="9" xfId="0" applyNumberFormat="1" applyBorder="1"/>
    <xf numFmtId="172" fontId="33" fillId="12" borderId="9" xfId="2" applyNumberFormat="1" applyFont="1" applyFill="1" applyBorder="1" applyAlignment="1" applyProtection="1">
      <alignment vertical="center"/>
      <protection locked="0"/>
    </xf>
    <xf numFmtId="0" fontId="13" fillId="0" borderId="1" xfId="0" applyFont="1" applyBorder="1" applyAlignment="1">
      <alignment horizontal="center" vertical="center"/>
    </xf>
    <xf numFmtId="0" fontId="64" fillId="7" borderId="0" xfId="0" quotePrefix="1" applyFont="1" applyFill="1"/>
    <xf numFmtId="0" fontId="18" fillId="7" borderId="1" xfId="0" applyFont="1" applyFill="1" applyBorder="1" applyAlignment="1">
      <alignment horizontal="center" vertical="center"/>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55" fillId="0" borderId="0" xfId="0" applyFont="1"/>
    <xf numFmtId="0" fontId="2" fillId="7"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168" fontId="2" fillId="7" borderId="1" xfId="0" applyNumberFormat="1" applyFont="1" applyFill="1" applyBorder="1" applyAlignment="1" applyProtection="1">
      <alignment horizontal="center"/>
      <protection locked="0"/>
    </xf>
    <xf numFmtId="0" fontId="55" fillId="7" borderId="0" xfId="0" applyFont="1" applyFill="1" applyAlignment="1">
      <alignment horizontal="center" vertical="center"/>
    </xf>
    <xf numFmtId="10" fontId="55" fillId="7" borderId="0" xfId="2" applyNumberFormat="1" applyFont="1" applyFill="1" applyAlignment="1" applyProtection="1">
      <alignment horizontal="center" vertical="center"/>
    </xf>
    <xf numFmtId="0" fontId="36" fillId="7" borderId="0" xfId="0" applyFont="1" applyFill="1" applyAlignment="1" applyProtection="1">
      <alignment vertical="center"/>
      <protection locked="0"/>
    </xf>
    <xf numFmtId="3" fontId="39" fillId="7" borderId="0" xfId="0" applyNumberFormat="1" applyFont="1" applyFill="1" applyAlignment="1" applyProtection="1">
      <alignment vertical="center"/>
      <protection locked="0"/>
    </xf>
    <xf numFmtId="3" fontId="40" fillId="7" borderId="0" xfId="0" applyNumberFormat="1" applyFont="1" applyFill="1" applyProtection="1">
      <protection locked="0"/>
    </xf>
    <xf numFmtId="0" fontId="37" fillId="7" borderId="0" xfId="0" applyFont="1" applyFill="1" applyAlignment="1" applyProtection="1">
      <alignment vertical="center"/>
      <protection locked="0"/>
    </xf>
    <xf numFmtId="3" fontId="41" fillId="7" borderId="0" xfId="0" applyNumberFormat="1" applyFont="1" applyFill="1" applyAlignment="1" applyProtection="1">
      <alignment vertical="center"/>
      <protection locked="0"/>
    </xf>
    <xf numFmtId="3" fontId="42" fillId="7" borderId="0" xfId="0" applyNumberFormat="1" applyFont="1" applyFill="1" applyAlignment="1" applyProtection="1">
      <alignment vertical="center"/>
      <protection locked="0"/>
    </xf>
    <xf numFmtId="3" fontId="43" fillId="7" borderId="0" xfId="0" applyNumberFormat="1" applyFont="1" applyFill="1" applyAlignment="1" applyProtection="1">
      <alignment vertical="center"/>
      <protection locked="0"/>
    </xf>
    <xf numFmtId="3" fontId="2" fillId="7" borderId="0" xfId="0" applyNumberFormat="1" applyFont="1" applyFill="1" applyProtection="1">
      <protection locked="0"/>
    </xf>
    <xf numFmtId="0" fontId="44" fillId="7" borderId="0" xfId="0" applyFont="1" applyFill="1" applyAlignment="1" applyProtection="1">
      <alignment vertical="center"/>
      <protection locked="0"/>
    </xf>
    <xf numFmtId="0" fontId="40" fillId="7" borderId="0" xfId="0" applyFont="1" applyFill="1" applyProtection="1">
      <protection locked="0"/>
    </xf>
    <xf numFmtId="3" fontId="44" fillId="7" borderId="0" xfId="0" applyNumberFormat="1" applyFont="1" applyFill="1" applyAlignment="1" applyProtection="1">
      <alignment vertical="center"/>
      <protection locked="0"/>
    </xf>
    <xf numFmtId="3" fontId="44" fillId="7" borderId="0" xfId="0" applyNumberFormat="1" applyFont="1" applyFill="1" applyProtection="1">
      <protection locked="0"/>
    </xf>
    <xf numFmtId="0" fontId="4" fillId="7" borderId="0" xfId="0" applyFont="1" applyFill="1" applyAlignment="1" applyProtection="1">
      <alignment vertical="center"/>
      <protection locked="0"/>
    </xf>
    <xf numFmtId="0" fontId="79" fillId="7" borderId="0" xfId="0" applyFont="1" applyFill="1" applyAlignment="1" applyProtection="1">
      <alignment vertical="center"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4" fontId="11" fillId="0" borderId="3" xfId="0" applyNumberFormat="1" applyFont="1" applyBorder="1" applyAlignment="1" applyProtection="1">
      <alignment horizontal="left" vertical="center"/>
      <protection locked="0"/>
    </xf>
    <xf numFmtId="10" fontId="33" fillId="12" borderId="0" xfId="2"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3" fontId="2" fillId="7" borderId="1" xfId="0" applyNumberFormat="1" applyFont="1" applyFill="1" applyBorder="1" applyAlignment="1" applyProtection="1">
      <alignment horizontal="center"/>
      <protection locked="0"/>
    </xf>
    <xf numFmtId="0" fontId="2" fillId="7" borderId="1" xfId="0" applyFont="1" applyFill="1" applyBorder="1" applyAlignment="1" applyProtection="1">
      <alignment horizontal="center"/>
      <protection locked="0"/>
    </xf>
    <xf numFmtId="0" fontId="28" fillId="4" borderId="1"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1" fontId="13" fillId="0" borderId="10" xfId="0" applyNumberFormat="1" applyFont="1" applyBorder="1" applyAlignment="1" applyProtection="1">
      <alignment horizontal="center" vertical="center"/>
      <protection locked="0"/>
    </xf>
    <xf numFmtId="1" fontId="13" fillId="0" borderId="11" xfId="0" applyNumberFormat="1" applyFont="1" applyBorder="1" applyAlignment="1" applyProtection="1">
      <alignment horizontal="center" vertical="center"/>
      <protection locked="0"/>
    </xf>
    <xf numFmtId="1" fontId="13" fillId="0" borderId="1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11" fillId="7" borderId="3" xfId="0" applyFont="1" applyFill="1" applyBorder="1" applyAlignment="1" applyProtection="1">
      <alignment horizontal="left"/>
      <protection locked="0"/>
    </xf>
    <xf numFmtId="0" fontId="55" fillId="7" borderId="0" xfId="0" applyFont="1" applyFill="1" applyAlignment="1">
      <alignment horizontal="center"/>
    </xf>
    <xf numFmtId="0" fontId="0" fillId="7" borderId="1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10" fontId="0" fillId="0" borderId="10" xfId="2" applyNumberFormat="1" applyFont="1" applyBorder="1" applyAlignment="1" applyProtection="1">
      <alignment horizontal="center" vertical="center"/>
      <protection locked="0"/>
    </xf>
    <xf numFmtId="10" fontId="0" fillId="0" borderId="11" xfId="2" applyNumberFormat="1" applyFont="1" applyBorder="1" applyAlignment="1" applyProtection="1">
      <alignment horizontal="center" vertical="center"/>
      <protection locked="0"/>
    </xf>
    <xf numFmtId="10" fontId="0" fillId="0" borderId="12" xfId="2" applyNumberFormat="1" applyFont="1" applyBorder="1" applyAlignment="1" applyProtection="1">
      <alignment horizontal="center" vertical="center"/>
      <protection locked="0"/>
    </xf>
    <xf numFmtId="10" fontId="0" fillId="7" borderId="10" xfId="2" applyNumberFormat="1" applyFont="1" applyFill="1" applyBorder="1" applyAlignment="1" applyProtection="1">
      <alignment horizontal="center" vertical="center"/>
      <protection locked="0"/>
    </xf>
    <xf numFmtId="10" fontId="0" fillId="7" borderId="11" xfId="2" applyNumberFormat="1" applyFont="1" applyFill="1" applyBorder="1" applyAlignment="1" applyProtection="1">
      <alignment horizontal="center" vertical="center"/>
      <protection locked="0"/>
    </xf>
    <xf numFmtId="10" fontId="0" fillId="7" borderId="12" xfId="2"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0" fontId="13" fillId="0" borderId="10" xfId="0" applyNumberFormat="1" applyFont="1" applyBorder="1" applyAlignment="1" applyProtection="1">
      <alignment horizontal="center" vertical="center"/>
      <protection locked="0"/>
    </xf>
    <xf numFmtId="10" fontId="13" fillId="0" borderId="11" xfId="0" applyNumberFormat="1" applyFont="1" applyBorder="1" applyAlignment="1" applyProtection="1">
      <alignment horizontal="center" vertical="center"/>
      <protection locked="0"/>
    </xf>
    <xf numFmtId="10" fontId="13" fillId="0" borderId="12" xfId="0" applyNumberFormat="1" applyFont="1" applyBorder="1" applyAlignment="1" applyProtection="1">
      <alignment horizontal="center" vertical="center"/>
      <protection locked="0"/>
    </xf>
    <xf numFmtId="0" fontId="64" fillId="7" borderId="1" xfId="0" applyFont="1" applyFill="1" applyBorder="1" applyAlignment="1">
      <alignment horizontal="center"/>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32" fillId="7" borderId="3" xfId="0" applyFont="1" applyFill="1" applyBorder="1" applyAlignment="1" applyProtection="1">
      <alignment horizontal="left" vertical="center"/>
      <protection locked="0"/>
    </xf>
    <xf numFmtId="0" fontId="2" fillId="7" borderId="0" xfId="0" applyFont="1" applyFill="1" applyAlignment="1" applyProtection="1">
      <alignment horizontal="left" vertical="center"/>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2" fontId="13" fillId="0" borderId="10" xfId="0" applyNumberFormat="1" applyFont="1" applyBorder="1" applyAlignment="1" applyProtection="1">
      <alignment horizontal="center" vertical="center"/>
      <protection locked="0"/>
    </xf>
    <xf numFmtId="2" fontId="13" fillId="0" borderId="11" xfId="0" applyNumberFormat="1" applyFont="1" applyBorder="1" applyAlignment="1" applyProtection="1">
      <alignment horizontal="center" vertical="center"/>
      <protection locked="0"/>
    </xf>
    <xf numFmtId="2" fontId="13" fillId="0" borderId="12"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2" fillId="7" borderId="1"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41" fontId="3" fillId="0" borderId="1" xfId="7" applyFont="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2" fillId="0" borderId="0" xfId="0" applyFont="1" applyAlignment="1" applyProtection="1">
      <alignment horizontal="center"/>
      <protection locked="0"/>
    </xf>
    <xf numFmtId="4" fontId="12" fillId="7" borderId="0" xfId="0" applyNumberFormat="1" applyFont="1" applyFill="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7" borderId="1" xfId="0" applyFont="1" applyFill="1" applyBorder="1" applyAlignment="1" applyProtection="1">
      <alignment horizont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3" fillId="0" borderId="10" xfId="0" quotePrefix="1"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4" fontId="3" fillId="7" borderId="0" xfId="0" applyNumberFormat="1" applyFont="1" applyFill="1" applyAlignment="1" applyProtection="1">
      <alignment horizontal="left" vertical="top"/>
      <protection locked="0"/>
    </xf>
    <xf numFmtId="4" fontId="3" fillId="7" borderId="3"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7" fillId="16" borderId="0" xfId="0" applyFont="1" applyFill="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38" fillId="7" borderId="0" xfId="0" applyFont="1" applyFill="1" applyAlignment="1" applyProtection="1">
      <alignment horizontal="center" vertical="center"/>
      <protection locked="0"/>
    </xf>
    <xf numFmtId="0" fontId="27" fillId="7" borderId="0" xfId="0" applyFont="1" applyFill="1" applyAlignment="1" applyProtection="1">
      <alignment horizontal="left" vertical="center"/>
      <protection locked="0"/>
    </xf>
    <xf numFmtId="0" fontId="32" fillId="7" borderId="0" xfId="0" applyFont="1" applyFill="1" applyAlignment="1" applyProtection="1">
      <alignment horizontal="left" vertical="center"/>
      <protection locked="0"/>
    </xf>
    <xf numFmtId="0" fontId="28" fillId="0" borderId="1" xfId="0" applyFont="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13" fillId="0" borderId="2" xfId="0" applyFont="1" applyBorder="1" applyAlignment="1" applyProtection="1">
      <alignment horizontal="center" vertical="center"/>
      <protection locked="0"/>
    </xf>
    <xf numFmtId="0" fontId="9" fillId="17" borderId="0" xfId="0" applyFont="1" applyFill="1" applyAlignment="1" applyProtection="1">
      <alignment horizontal="left"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3" fontId="43" fillId="7" borderId="0" xfId="0" applyNumberFormat="1" applyFont="1" applyFill="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64" fillId="7" borderId="3" xfId="0" applyFont="1" applyFill="1" applyBorder="1" applyAlignment="1">
      <alignment horizontal="left" vertical="center"/>
    </xf>
    <xf numFmtId="0" fontId="84" fillId="7" borderId="0" xfId="0" applyFont="1" applyFill="1" applyAlignment="1" applyProtection="1">
      <alignment horizontal="center" vertical="center"/>
      <protection locked="0"/>
    </xf>
    <xf numFmtId="3" fontId="41" fillId="7" borderId="0" xfId="0" applyNumberFormat="1" applyFont="1" applyFill="1" applyAlignment="1" applyProtection="1">
      <alignment horizontal="center" vertical="center"/>
      <protection locked="0"/>
    </xf>
    <xf numFmtId="0" fontId="86" fillId="7" borderId="0" xfId="0" applyFont="1" applyFill="1" applyAlignment="1" applyProtection="1">
      <alignment horizontal="center" vertical="center"/>
      <protection locked="0"/>
    </xf>
    <xf numFmtId="3" fontId="28" fillId="7" borderId="1" xfId="0" applyNumberFormat="1" applyFont="1" applyFill="1" applyBorder="1" applyAlignment="1" applyProtection="1">
      <alignment horizontal="center" vertical="center"/>
      <protection locked="0"/>
    </xf>
    <xf numFmtId="3" fontId="85" fillId="7" borderId="0" xfId="0" applyNumberFormat="1" applyFont="1" applyFill="1" applyAlignment="1" applyProtection="1">
      <alignment horizontal="center" vertical="center"/>
      <protection locked="0"/>
    </xf>
    <xf numFmtId="0" fontId="36" fillId="7" borderId="0" xfId="0" applyFont="1" applyFill="1" applyAlignment="1" applyProtection="1">
      <alignment horizontal="center" vertical="center"/>
      <protection locked="0"/>
    </xf>
    <xf numFmtId="0" fontId="63" fillId="7" borderId="0" xfId="0" applyFont="1" applyFill="1" applyAlignment="1" applyProtection="1">
      <alignment horizontal="center" vertical="center"/>
      <protection locked="0"/>
    </xf>
    <xf numFmtId="0" fontId="5" fillId="15" borderId="0" xfId="0" applyFont="1" applyFill="1" applyAlignment="1" applyProtection="1">
      <alignment horizontal="center"/>
      <protection locked="0"/>
    </xf>
    <xf numFmtId="0" fontId="43" fillId="7" borderId="0" xfId="0" applyFont="1" applyFill="1" applyAlignment="1" applyProtection="1">
      <alignment horizontal="center" vertical="center"/>
      <protection locked="0"/>
    </xf>
    <xf numFmtId="0" fontId="63" fillId="7" borderId="0" xfId="0" applyFont="1" applyFill="1" applyAlignment="1" applyProtection="1">
      <alignment horizontal="left" vertical="center"/>
      <protection locked="0"/>
    </xf>
    <xf numFmtId="0" fontId="62" fillId="7" borderId="0" xfId="0" applyFont="1" applyFill="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0" fillId="7" borderId="0" xfId="0" applyFill="1" applyAlignment="1" applyProtection="1">
      <alignment horizontal="left" vertical="center" wrapText="1"/>
      <protection locked="0"/>
    </xf>
    <xf numFmtId="10" fontId="13" fillId="0" borderId="10" xfId="2" applyNumberFormat="1" applyFont="1" applyBorder="1" applyAlignment="1" applyProtection="1">
      <alignment horizontal="center" vertical="center"/>
      <protection locked="0"/>
    </xf>
    <xf numFmtId="10" fontId="13" fillId="0" borderId="11" xfId="2" applyNumberFormat="1" applyFont="1" applyBorder="1" applyAlignment="1" applyProtection="1">
      <alignment horizontal="center" vertical="center"/>
      <protection locked="0"/>
    </xf>
    <xf numFmtId="10" fontId="13" fillId="0" borderId="12" xfId="2" applyNumberFormat="1" applyFont="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4" fontId="11" fillId="7" borderId="0" xfId="0" applyNumberFormat="1" applyFont="1" applyFill="1" applyAlignment="1" applyProtection="1">
      <alignment horizontal="left" vertical="center"/>
      <protection locked="0"/>
    </xf>
    <xf numFmtId="4" fontId="11" fillId="7" borderId="3" xfId="0" applyNumberFormat="1" applyFont="1" applyFill="1" applyBorder="1" applyAlignment="1" applyProtection="1">
      <alignment horizontal="center" vertical="center" wrapText="1"/>
      <protection locked="0"/>
    </xf>
    <xf numFmtId="1" fontId="65" fillId="7" borderId="1" xfId="0" applyNumberFormat="1" applyFont="1" applyFill="1" applyBorder="1" applyAlignment="1">
      <alignment horizontal="center"/>
    </xf>
    <xf numFmtId="9" fontId="13" fillId="7" borderId="1" xfId="0" applyNumberFormat="1" applyFont="1" applyFill="1" applyBorder="1" applyAlignment="1" applyProtection="1">
      <alignment horizontal="center" vertical="center" wrapText="1"/>
      <protection locked="0"/>
    </xf>
    <xf numFmtId="0" fontId="32" fillId="7" borderId="3"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0" fillId="7" borderId="0" xfId="0" applyFill="1" applyAlignment="1" applyProtection="1">
      <alignment horizontal="left" vertical="top" wrapText="1"/>
      <protection locked="0"/>
    </xf>
    <xf numFmtId="0" fontId="70" fillId="14" borderId="0" xfId="0" applyFont="1" applyFill="1" applyAlignment="1">
      <alignment horizontal="center" vertical="center" wrapText="1"/>
    </xf>
    <xf numFmtId="0" fontId="28" fillId="4" borderId="1" xfId="0" applyFont="1" applyFill="1" applyBorder="1" applyAlignment="1" applyProtection="1">
      <alignment horizontal="center" vertical="center" wrapText="1"/>
      <protection locked="0"/>
    </xf>
    <xf numFmtId="0" fontId="67" fillId="7" borderId="1" xfId="0" applyFont="1" applyFill="1" applyBorder="1" applyAlignment="1" applyProtection="1">
      <alignment horizontal="center" vertical="center" wrapText="1"/>
      <protection locked="0"/>
    </xf>
    <xf numFmtId="3" fontId="87" fillId="7" borderId="0" xfId="0" applyNumberFormat="1" applyFont="1" applyFill="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0" fontId="64" fillId="7" borderId="0" xfId="0" applyFont="1" applyFill="1" applyAlignment="1">
      <alignment horizontal="center"/>
    </xf>
    <xf numFmtId="0" fontId="59" fillId="14" borderId="0" xfId="0" applyFont="1" applyFill="1" applyAlignment="1">
      <alignment horizontal="center" vertical="center" wrapText="1"/>
    </xf>
    <xf numFmtId="1" fontId="18" fillId="7" borderId="1" xfId="0" applyNumberFormat="1" applyFont="1" applyFill="1" applyBorder="1" applyAlignment="1">
      <alignment horizontal="center"/>
    </xf>
    <xf numFmtId="4" fontId="69" fillId="7" borderId="0" xfId="0" applyNumberFormat="1" applyFont="1" applyFill="1" applyAlignment="1">
      <alignment horizontal="center" vertical="center" wrapText="1"/>
    </xf>
    <xf numFmtId="3" fontId="13" fillId="0" borderId="1" xfId="0" applyNumberFormat="1" applyFont="1" applyBorder="1" applyAlignment="1" applyProtection="1">
      <alignment horizontal="center" vertical="center"/>
      <protection locked="0"/>
    </xf>
    <xf numFmtId="0" fontId="80" fillId="4" borderId="1" xfId="0" applyFont="1" applyFill="1" applyBorder="1" applyAlignment="1" applyProtection="1">
      <alignment horizontal="center" vertical="center" wrapText="1"/>
      <protection locked="0"/>
    </xf>
    <xf numFmtId="0" fontId="60" fillId="14" borderId="0" xfId="0" applyFont="1" applyFill="1" applyAlignment="1">
      <alignment horizontal="center" vertical="center" wrapText="1"/>
    </xf>
    <xf numFmtId="0" fontId="71" fillId="14" borderId="0" xfId="0" applyFont="1" applyFill="1" applyAlignment="1">
      <alignment horizontal="center" vertical="center" wrapText="1"/>
    </xf>
    <xf numFmtId="0" fontId="36" fillId="13" borderId="0" xfId="0" applyFont="1" applyFill="1" applyAlignment="1" applyProtection="1">
      <alignment horizontal="center" vertical="center"/>
      <protection locked="0"/>
    </xf>
    <xf numFmtId="0" fontId="27" fillId="7" borderId="3" xfId="0" applyFont="1" applyFill="1" applyBorder="1" applyAlignment="1" applyProtection="1">
      <alignment horizontal="left" vertical="center" wrapText="1"/>
      <protection locked="0"/>
    </xf>
    <xf numFmtId="0" fontId="69" fillId="7" borderId="3" xfId="0" applyFont="1" applyFill="1" applyBorder="1" applyAlignment="1">
      <alignment horizontal="left" vertical="center"/>
    </xf>
    <xf numFmtId="0" fontId="19" fillId="4" borderId="1" xfId="0" applyFont="1" applyFill="1" applyBorder="1" applyAlignment="1" applyProtection="1">
      <alignment horizontal="center"/>
      <protection locked="0"/>
    </xf>
    <xf numFmtId="0" fontId="19" fillId="7" borderId="1"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6" fillId="7" borderId="0" xfId="0" applyFont="1" applyFill="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3" fillId="7" borderId="0" xfId="0" applyFont="1" applyFill="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5" fillId="4" borderId="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2" fontId="2" fillId="7" borderId="1" xfId="0" applyNumberFormat="1" applyFont="1"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center" vertical="center"/>
      <protection locked="0"/>
    </xf>
    <xf numFmtId="9" fontId="2" fillId="0" borderId="1" xfId="2"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wrapText="1"/>
      <protection locked="0"/>
    </xf>
    <xf numFmtId="0" fontId="3" fillId="7" borderId="0" xfId="0" applyFont="1" applyFill="1" applyAlignment="1" applyProtection="1">
      <alignment horizontal="left" vertical="center" wrapText="1"/>
      <protection locked="0"/>
    </xf>
    <xf numFmtId="0" fontId="12" fillId="7" borderId="1" xfId="0" applyFont="1" applyFill="1" applyBorder="1" applyAlignment="1" applyProtection="1">
      <alignment horizontal="center" vertical="center"/>
      <protection locked="0"/>
    </xf>
    <xf numFmtId="9" fontId="5" fillId="0" borderId="1" xfId="2" applyFont="1" applyBorder="1" applyAlignment="1" applyProtection="1">
      <alignment horizontal="center" vertical="center"/>
      <protection locked="0"/>
    </xf>
    <xf numFmtId="0" fontId="16" fillId="4" borderId="10"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7" fillId="3" borderId="0" xfId="0" applyFont="1" applyFill="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16" fillId="4" borderId="10"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0" fontId="3" fillId="0" borderId="1" xfId="2"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167" fontId="2" fillId="7" borderId="1" xfId="0" applyNumberFormat="1" applyFont="1" applyFill="1" applyBorder="1" applyAlignment="1" applyProtection="1">
      <alignment horizontal="center"/>
      <protection locked="0"/>
    </xf>
    <xf numFmtId="3" fontId="13" fillId="0" borderId="1" xfId="0" applyNumberFormat="1" applyFont="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2" fontId="3" fillId="7" borderId="1" xfId="0" applyNumberFormat="1"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10" fontId="33" fillId="10" borderId="0" xfId="2" applyNumberFormat="1" applyFont="1" applyFill="1" applyBorder="1" applyAlignment="1" applyProtection="1">
      <alignment horizontal="center" vertical="center"/>
      <protection locked="0"/>
    </xf>
    <xf numFmtId="10" fontId="33" fillId="10" borderId="9" xfId="2" applyNumberFormat="1" applyFont="1" applyFill="1" applyBorder="1" applyAlignment="1" applyProtection="1">
      <alignment horizontal="center" vertical="center"/>
      <protection locked="0"/>
    </xf>
    <xf numFmtId="10" fontId="33" fillId="10" borderId="6" xfId="2" applyNumberFormat="1" applyFont="1" applyFill="1" applyBorder="1" applyAlignment="1" applyProtection="1">
      <alignment horizontal="center" vertical="center"/>
      <protection locked="0"/>
    </xf>
    <xf numFmtId="10" fontId="33" fillId="10" borderId="7" xfId="2" applyNumberFormat="1" applyFont="1" applyFill="1" applyBorder="1" applyAlignment="1" applyProtection="1">
      <alignment horizontal="center" vertical="center"/>
      <protection locked="0"/>
    </xf>
    <xf numFmtId="0" fontId="36" fillId="7" borderId="6" xfId="0" applyFont="1" applyFill="1" applyBorder="1" applyAlignment="1" applyProtection="1">
      <alignment horizontal="center" vertical="center"/>
      <protection locked="0"/>
    </xf>
    <xf numFmtId="0" fontId="35" fillId="7" borderId="0" xfId="0" applyFont="1" applyFill="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10" fontId="13" fillId="7" borderId="10" xfId="2" applyNumberFormat="1" applyFont="1" applyFill="1" applyBorder="1" applyAlignment="1" applyProtection="1">
      <alignment horizontal="center" vertical="center"/>
      <protection locked="0"/>
    </xf>
    <xf numFmtId="10" fontId="13" fillId="7" borderId="11" xfId="2" applyNumberFormat="1" applyFont="1" applyFill="1" applyBorder="1" applyAlignment="1" applyProtection="1">
      <alignment horizontal="center" vertical="center"/>
      <protection locked="0"/>
    </xf>
    <xf numFmtId="10" fontId="13" fillId="7" borderId="12" xfId="2" applyNumberFormat="1" applyFont="1" applyFill="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2" fontId="3" fillId="0" borderId="10"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0" fontId="73" fillId="7" borderId="0" xfId="0" applyFont="1" applyFill="1" applyAlignment="1">
      <alignment horizontal="center"/>
    </xf>
    <xf numFmtId="0" fontId="6" fillId="7"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0" fontId="11" fillId="7" borderId="0" xfId="0" applyFont="1" applyFill="1" applyAlignment="1" applyProtection="1">
      <alignment horizontal="left" vertical="center" wrapText="1"/>
      <protection locked="0"/>
    </xf>
    <xf numFmtId="0" fontId="13" fillId="0" borderId="1" xfId="0" applyFont="1" applyBorder="1" applyAlignment="1">
      <alignment horizontal="center" vertical="center"/>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64" fillId="7" borderId="6" xfId="0" applyFont="1" applyFill="1" applyBorder="1" applyAlignment="1">
      <alignment horizontal="center"/>
    </xf>
    <xf numFmtId="0" fontId="64" fillId="7" borderId="6" xfId="0" applyFont="1" applyFill="1" applyBorder="1" applyAlignment="1">
      <alignment horizontal="center" vertical="center"/>
    </xf>
    <xf numFmtId="3" fontId="13" fillId="0" borderId="10" xfId="0" applyNumberFormat="1" applyFont="1" applyBorder="1" applyAlignment="1">
      <alignment horizontal="center"/>
    </xf>
    <xf numFmtId="3" fontId="13" fillId="0" borderId="11" xfId="0" applyNumberFormat="1" applyFont="1" applyBorder="1" applyAlignment="1">
      <alignment horizontal="center"/>
    </xf>
    <xf numFmtId="3" fontId="13" fillId="0" borderId="12" xfId="0" applyNumberFormat="1" applyFont="1" applyBorder="1" applyAlignment="1">
      <alignment horizontal="center"/>
    </xf>
    <xf numFmtId="3" fontId="13" fillId="0" borderId="1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28" fillId="4" borderId="1" xfId="0" applyFont="1" applyFill="1" applyBorder="1" applyAlignment="1" applyProtection="1">
      <alignment horizontal="center"/>
      <protection locked="0"/>
    </xf>
    <xf numFmtId="0" fontId="9" fillId="7" borderId="0" xfId="0" applyFont="1" applyFill="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3" fontId="6" fillId="0" borderId="10" xfId="0" applyNumberFormat="1" applyFont="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0" fontId="3" fillId="7" borderId="1" xfId="0"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7" fillId="7" borderId="3" xfId="0" applyFont="1" applyFill="1" applyBorder="1" applyAlignment="1" applyProtection="1">
      <alignment horizontal="left" vertical="top"/>
      <protection locked="0"/>
    </xf>
    <xf numFmtId="0" fontId="3" fillId="0" borderId="1" xfId="0" applyFont="1" applyBorder="1" applyAlignment="1" applyProtection="1">
      <alignment horizontal="center"/>
      <protection locked="0"/>
    </xf>
    <xf numFmtId="0" fontId="6" fillId="7"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2" fillId="3" borderId="0" xfId="0" applyFont="1" applyFill="1" applyAlignment="1">
      <alignment horizontal="center"/>
    </xf>
    <xf numFmtId="0" fontId="2" fillId="3" borderId="0" xfId="0" applyFont="1" applyFill="1" applyAlignment="1" applyProtection="1">
      <alignment horizontal="center"/>
      <protection locked="0"/>
    </xf>
    <xf numFmtId="0" fontId="30" fillId="7" borderId="0" xfId="0" applyFont="1" applyFill="1" applyAlignment="1" applyProtection="1">
      <alignment horizontal="left" vertical="center"/>
      <protection locked="0"/>
    </xf>
    <xf numFmtId="0" fontId="52"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47" fillId="2" borderId="0" xfId="1" applyFont="1" applyAlignment="1" applyProtection="1">
      <alignment horizontal="center" vertical="center"/>
    </xf>
    <xf numFmtId="0" fontId="21" fillId="5" borderId="0" xfId="0" applyFont="1" applyFill="1" applyAlignment="1">
      <alignment horizontal="center" vertical="center"/>
    </xf>
    <xf numFmtId="0" fontId="21" fillId="2" borderId="0" xfId="1" applyFont="1" applyAlignment="1" applyProtection="1">
      <alignment horizontal="center" vertical="center"/>
    </xf>
    <xf numFmtId="0" fontId="24" fillId="6" borderId="0" xfId="0" applyFont="1" applyFill="1" applyAlignment="1">
      <alignment horizontal="center" vertical="center"/>
    </xf>
    <xf numFmtId="0" fontId="47" fillId="5" borderId="0" xfId="0" applyFont="1" applyFill="1" applyAlignment="1">
      <alignment horizontal="center" vertical="center"/>
    </xf>
    <xf numFmtId="0" fontId="51" fillId="2" borderId="0" xfId="1" applyFont="1" applyAlignment="1" applyProtection="1">
      <alignment horizontal="center" vertical="center"/>
    </xf>
    <xf numFmtId="0" fontId="50" fillId="2" borderId="0" xfId="1" applyFont="1" applyAlignment="1" applyProtection="1">
      <alignment horizontal="center" vertical="center"/>
    </xf>
    <xf numFmtId="0" fontId="11" fillId="0" borderId="10"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4"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3" fillId="0" borderId="10" xfId="0" applyFont="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Alignment="1" applyProtection="1">
      <alignment horizontal="center" vertical="center" wrapText="1"/>
      <protection locked="0"/>
    </xf>
    <xf numFmtId="0" fontId="0" fillId="0" borderId="1" xfId="0" applyBorder="1" applyAlignment="1" applyProtection="1">
      <alignment horizontal="center"/>
      <protection locked="0"/>
    </xf>
    <xf numFmtId="0" fontId="9" fillId="20" borderId="0" xfId="0" applyFont="1" applyFill="1" applyAlignment="1" applyProtection="1">
      <alignment horizontal="left" vertical="center"/>
      <protection locked="0"/>
    </xf>
    <xf numFmtId="49" fontId="28" fillId="4" borderId="1"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1" fontId="13" fillId="0" borderId="1" xfId="0" applyNumberFormat="1" applyFont="1" applyBorder="1" applyAlignment="1" applyProtection="1">
      <alignment horizontal="center" vertical="center"/>
      <protection locked="0"/>
    </xf>
    <xf numFmtId="0" fontId="79" fillId="0" borderId="0" xfId="0" applyFont="1" applyAlignment="1" applyProtection="1">
      <alignment horizontal="left" vertical="center" wrapText="1"/>
      <protection locked="0"/>
    </xf>
    <xf numFmtId="3" fontId="3" fillId="7" borderId="1" xfId="0" applyNumberFormat="1" applyFont="1" applyFill="1" applyBorder="1" applyAlignment="1" applyProtection="1">
      <alignment horizontal="center" vertical="center"/>
      <protection locked="0"/>
    </xf>
    <xf numFmtId="0" fontId="34" fillId="7" borderId="3" xfId="0" applyFont="1" applyFill="1" applyBorder="1" applyAlignment="1" applyProtection="1">
      <alignment horizontal="center" vertical="center"/>
      <protection locked="0"/>
    </xf>
    <xf numFmtId="0" fontId="34" fillId="7" borderId="0" xfId="0" applyFont="1" applyFill="1" applyAlignment="1" applyProtection="1">
      <alignment horizontal="center" vertical="center"/>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2" fontId="3" fillId="7" borderId="2" xfId="0" applyNumberFormat="1" applyFont="1" applyFill="1" applyBorder="1" applyAlignment="1" applyProtection="1">
      <alignment horizontal="center" vertical="center" wrapText="1"/>
      <protection locked="0"/>
    </xf>
    <xf numFmtId="2" fontId="3" fillId="7" borderId="3" xfId="0" applyNumberFormat="1" applyFont="1" applyFill="1" applyBorder="1" applyAlignment="1" applyProtection="1">
      <alignment horizontal="center" vertical="center" wrapText="1"/>
      <protection locked="0"/>
    </xf>
    <xf numFmtId="2" fontId="3" fillId="7" borderId="4" xfId="0" applyNumberFormat="1" applyFont="1" applyFill="1" applyBorder="1" applyAlignment="1" applyProtection="1">
      <alignment horizontal="center" vertical="center" wrapText="1"/>
      <protection locked="0"/>
    </xf>
    <xf numFmtId="2" fontId="3" fillId="7" borderId="5" xfId="0" applyNumberFormat="1" applyFont="1" applyFill="1" applyBorder="1" applyAlignment="1" applyProtection="1">
      <alignment horizontal="center" vertical="center" wrapText="1"/>
      <protection locked="0"/>
    </xf>
    <xf numFmtId="2" fontId="3" fillId="7" borderId="6" xfId="0" applyNumberFormat="1" applyFont="1" applyFill="1" applyBorder="1" applyAlignment="1" applyProtection="1">
      <alignment horizontal="center" vertical="center" wrapText="1"/>
      <protection locked="0"/>
    </xf>
    <xf numFmtId="2" fontId="3" fillId="7" borderId="7" xfId="0" applyNumberFormat="1" applyFont="1" applyFill="1" applyBorder="1" applyAlignment="1" applyProtection="1">
      <alignment horizontal="center" vertical="center" wrapText="1"/>
      <protection locked="0"/>
    </xf>
    <xf numFmtId="0" fontId="13" fillId="7" borderId="1" xfId="0" applyFont="1" applyFill="1" applyBorder="1" applyAlignment="1" applyProtection="1">
      <alignment horizontal="left" vertical="center" wrapText="1"/>
      <protection locked="0"/>
    </xf>
    <xf numFmtId="0" fontId="2" fillId="7" borderId="8" xfId="0" applyFont="1" applyFill="1" applyBorder="1" applyAlignment="1" applyProtection="1">
      <alignment horizontal="center"/>
      <protection locked="0"/>
    </xf>
    <xf numFmtId="0" fontId="53" fillId="0" borderId="3" xfId="0" applyFont="1" applyBorder="1" applyAlignment="1" applyProtection="1">
      <alignment horizontal="left"/>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167" fontId="3" fillId="7" borderId="1" xfId="2"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16" fillId="4" borderId="1"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55" fillId="7" borderId="1" xfId="0" applyFont="1" applyFill="1" applyBorder="1" applyAlignment="1">
      <alignment horizontal="center"/>
    </xf>
    <xf numFmtId="0" fontId="2" fillId="7" borderId="1" xfId="0" applyFont="1" applyFill="1" applyBorder="1" applyAlignment="1">
      <alignment horizontal="center"/>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9" fontId="3" fillId="0" borderId="10"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1" fontId="3" fillId="7" borderId="1" xfId="0" applyNumberFormat="1"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3" fillId="7" borderId="10" xfId="2" applyNumberFormat="1" applyFont="1" applyFill="1" applyBorder="1" applyAlignment="1" applyProtection="1">
      <alignment horizontal="center" vertical="center"/>
      <protection locked="0"/>
    </xf>
    <xf numFmtId="0" fontId="3" fillId="7" borderId="11" xfId="2" applyNumberFormat="1" applyFont="1" applyFill="1" applyBorder="1" applyAlignment="1" applyProtection="1">
      <alignment horizontal="center" vertical="center"/>
      <protection locked="0"/>
    </xf>
    <xf numFmtId="0" fontId="3" fillId="7" borderId="12" xfId="2"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4" fontId="74" fillId="7" borderId="3" xfId="0" applyNumberFormat="1" applyFont="1" applyFill="1" applyBorder="1" applyAlignment="1" applyProtection="1">
      <alignment horizontal="left"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0" fillId="0" borderId="1" xfId="0" applyBorder="1" applyAlignment="1">
      <alignment horizontal="center"/>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7" borderId="10" xfId="0" quotePrefix="1" applyFont="1" applyFill="1" applyBorder="1" applyAlignment="1" applyProtection="1">
      <alignment horizontal="center" vertical="center"/>
      <protection locked="0"/>
    </xf>
    <xf numFmtId="0" fontId="3" fillId="7" borderId="11" xfId="0" quotePrefix="1" applyFont="1" applyFill="1" applyBorder="1" applyAlignment="1" applyProtection="1">
      <alignment horizontal="center" vertical="center"/>
      <protection locked="0"/>
    </xf>
    <xf numFmtId="0" fontId="3" fillId="7" borderId="12" xfId="0" quotePrefix="1" applyFont="1" applyFill="1" applyBorder="1" applyAlignment="1" applyProtection="1">
      <alignment horizontal="center" vertical="center"/>
      <protection locked="0"/>
    </xf>
    <xf numFmtId="4" fontId="11" fillId="0" borderId="3" xfId="0" applyNumberFormat="1" applyFont="1" applyBorder="1" applyAlignment="1" applyProtection="1">
      <alignment horizontal="left" vertical="center"/>
      <protection locked="0"/>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5" fillId="0" borderId="10" xfId="0" applyFont="1" applyBorder="1" applyAlignment="1">
      <alignment horizontal="center"/>
    </xf>
    <xf numFmtId="0" fontId="75" fillId="0" borderId="11" xfId="0" applyFont="1" applyBorder="1" applyAlignment="1">
      <alignment horizontal="center"/>
    </xf>
    <xf numFmtId="0" fontId="75" fillId="0" borderId="12" xfId="0" applyFont="1" applyBorder="1" applyAlignment="1">
      <alignment horizontal="center"/>
    </xf>
    <xf numFmtId="0" fontId="77" fillId="0" borderId="10"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6" fillId="0" borderId="10" xfId="0" applyFont="1" applyBorder="1" applyAlignment="1">
      <alignment horizontal="center"/>
    </xf>
    <xf numFmtId="0" fontId="76" fillId="0" borderId="11" xfId="0" applyFont="1" applyBorder="1" applyAlignment="1">
      <alignment horizontal="center"/>
    </xf>
    <xf numFmtId="0" fontId="76" fillId="0" borderId="12" xfId="0" applyFont="1" applyBorder="1" applyAlignment="1">
      <alignment horizontal="center"/>
    </xf>
    <xf numFmtId="0" fontId="11" fillId="0" borderId="1" xfId="0" applyFont="1" applyBorder="1" applyAlignment="1" applyProtection="1">
      <alignment horizontal="center" vertical="center"/>
      <protection locked="0"/>
    </xf>
    <xf numFmtId="165" fontId="3" fillId="0" borderId="10" xfId="5" applyFont="1" applyFill="1" applyBorder="1" applyAlignment="1" applyProtection="1">
      <alignment horizontal="center" vertical="center"/>
      <protection locked="0"/>
    </xf>
    <xf numFmtId="165" fontId="3" fillId="0" borderId="11" xfId="5" applyFont="1" applyFill="1" applyBorder="1" applyAlignment="1" applyProtection="1">
      <alignment horizontal="center" vertical="center"/>
      <protection locked="0"/>
    </xf>
    <xf numFmtId="165" fontId="3" fillId="0" borderId="12" xfId="5"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4" fillId="7" borderId="0" xfId="0" applyFont="1" applyFill="1" applyAlignment="1" applyProtection="1">
      <alignment horizontal="left" vertical="center"/>
      <protection locked="0"/>
    </xf>
    <xf numFmtId="3" fontId="3" fillId="0" borderId="1" xfId="5" applyNumberFormat="1" applyFont="1" applyBorder="1" applyAlignment="1" applyProtection="1">
      <alignment horizontal="center" vertical="center"/>
      <protection locked="0"/>
    </xf>
    <xf numFmtId="0" fontId="3" fillId="0" borderId="1" xfId="5" applyNumberFormat="1" applyFont="1" applyBorder="1" applyAlignment="1" applyProtection="1">
      <alignment horizontal="center" vertic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3" fontId="3" fillId="0" borderId="10" xfId="5" applyNumberFormat="1" applyFont="1" applyBorder="1" applyAlignment="1" applyProtection="1">
      <alignment horizontal="center" vertical="center"/>
      <protection locked="0"/>
    </xf>
    <xf numFmtId="0" fontId="3" fillId="0" borderId="11" xfId="5" applyNumberFormat="1" applyFont="1" applyBorder="1" applyAlignment="1" applyProtection="1">
      <alignment horizontal="center" vertical="center"/>
      <protection locked="0"/>
    </xf>
    <xf numFmtId="0" fontId="3" fillId="0" borderId="12" xfId="5" applyNumberFormat="1"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66" fillId="7" borderId="0" xfId="0" applyFont="1" applyFill="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165" fontId="3" fillId="0" borderId="1" xfId="5" applyFont="1" applyBorder="1" applyAlignment="1" applyProtection="1">
      <alignment horizontal="center" vertical="center"/>
      <protection locked="0"/>
    </xf>
    <xf numFmtId="0" fontId="6" fillId="4" borderId="0" xfId="0" applyFont="1" applyFill="1" applyAlignment="1" applyProtection="1">
      <alignment horizontal="left" vertical="center"/>
      <protection locked="0"/>
    </xf>
    <xf numFmtId="0" fontId="9" fillId="4" borderId="0" xfId="0" applyFont="1" applyFill="1" applyAlignment="1" applyProtection="1">
      <alignment horizontal="left" vertical="center" wrapText="1"/>
      <protection locked="0"/>
    </xf>
    <xf numFmtId="0" fontId="9" fillId="17" borderId="0" xfId="0" applyFont="1" applyFill="1" applyAlignment="1" applyProtection="1">
      <alignment horizontal="left" vertical="center" wrapText="1"/>
      <protection locked="0"/>
    </xf>
    <xf numFmtId="0" fontId="3" fillId="7" borderId="5"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19" fillId="4" borderId="1" xfId="0" applyFont="1" applyFill="1" applyBorder="1" applyAlignment="1">
      <alignment horizontal="center"/>
    </xf>
    <xf numFmtId="0" fontId="3" fillId="0" borderId="3" xfId="0" applyFont="1" applyBorder="1" applyAlignment="1" applyProtection="1">
      <alignment horizontal="left" vertical="center"/>
      <protection locked="0"/>
    </xf>
    <xf numFmtId="0" fontId="18" fillId="7" borderId="1" xfId="0" applyFont="1" applyFill="1" applyBorder="1" applyAlignment="1">
      <alignment horizontal="center"/>
    </xf>
    <xf numFmtId="0" fontId="18" fillId="7" borderId="11" xfId="0" applyFont="1" applyFill="1" applyBorder="1" applyAlignment="1">
      <alignment horizontal="center"/>
    </xf>
    <xf numFmtId="9" fontId="18" fillId="7" borderId="1" xfId="2" applyFont="1" applyFill="1" applyBorder="1" applyAlignment="1">
      <alignment horizontal="center"/>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9" fillId="7" borderId="6"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wrapText="1"/>
      <protection locked="0"/>
    </xf>
    <xf numFmtId="4" fontId="11" fillId="7" borderId="0" xfId="0" applyNumberFormat="1" applyFont="1" applyFill="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1" fontId="65" fillId="7" borderId="10" xfId="0" applyNumberFormat="1" applyFont="1" applyFill="1" applyBorder="1" applyAlignment="1">
      <alignment horizontal="center"/>
    </xf>
    <xf numFmtId="1" fontId="65" fillId="7" borderId="11" xfId="0" applyNumberFormat="1" applyFont="1" applyFill="1" applyBorder="1" applyAlignment="1">
      <alignment horizontal="center"/>
    </xf>
    <xf numFmtId="9" fontId="13" fillId="0" borderId="10" xfId="0" applyNumberFormat="1" applyFont="1" applyBorder="1" applyAlignment="1" applyProtection="1">
      <alignment horizontal="center" vertical="center"/>
      <protection locked="0"/>
    </xf>
    <xf numFmtId="9" fontId="13" fillId="0" borderId="11" xfId="0" applyNumberFormat="1" applyFont="1" applyBorder="1" applyAlignment="1" applyProtection="1">
      <alignment horizontal="center" vertical="center"/>
      <protection locked="0"/>
    </xf>
    <xf numFmtId="9" fontId="13" fillId="0" borderId="12" xfId="0" applyNumberFormat="1" applyFont="1" applyBorder="1" applyAlignment="1" applyProtection="1">
      <alignment horizontal="center" vertical="center"/>
      <protection locked="0"/>
    </xf>
    <xf numFmtId="9" fontId="64" fillId="7" borderId="1" xfId="0" applyNumberFormat="1" applyFont="1" applyFill="1" applyBorder="1" applyAlignment="1">
      <alignment horizontal="center"/>
    </xf>
    <xf numFmtId="10" fontId="33" fillId="11" borderId="3" xfId="2" applyNumberFormat="1" applyFont="1" applyFill="1" applyBorder="1" applyAlignment="1" applyProtection="1">
      <alignment horizontal="center" vertical="center"/>
      <protection locked="0"/>
    </xf>
    <xf numFmtId="10" fontId="33" fillId="11" borderId="0" xfId="2" applyNumberFormat="1" applyFont="1" applyFill="1" applyBorder="1" applyAlignment="1" applyProtection="1">
      <alignment horizontal="center" vertical="center"/>
      <protection locked="0"/>
    </xf>
    <xf numFmtId="0" fontId="11" fillId="0" borderId="3" xfId="0" applyFont="1" applyBorder="1" applyAlignment="1" applyProtection="1">
      <alignment horizontal="left" vertical="top"/>
      <protection locked="0"/>
    </xf>
    <xf numFmtId="0" fontId="78"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5" fillId="4" borderId="11" xfId="0" applyFont="1" applyFill="1" applyBorder="1" applyAlignment="1" applyProtection="1">
      <alignment horizontal="center"/>
      <protection locked="0"/>
    </xf>
    <xf numFmtId="0" fontId="15" fillId="4" borderId="12" xfId="0" applyFont="1" applyFill="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5" fillId="7" borderId="3" xfId="0" applyFont="1" applyFill="1" applyBorder="1" applyAlignment="1" applyProtection="1">
      <alignment horizontal="left" vertical="center"/>
      <protection locked="0"/>
    </xf>
    <xf numFmtId="0" fontId="11" fillId="0" borderId="0" xfId="0" applyFont="1" applyAlignment="1" applyProtection="1">
      <alignment horizontal="center" vertical="top"/>
      <protection locked="0"/>
    </xf>
    <xf numFmtId="0" fontId="16" fillId="7" borderId="1" xfId="0" applyFont="1" applyFill="1" applyBorder="1" applyAlignment="1" applyProtection="1">
      <alignment horizontal="center" vertical="center"/>
      <protection locked="0"/>
    </xf>
    <xf numFmtId="0" fontId="11" fillId="7" borderId="0" xfId="0" applyFont="1" applyFill="1" applyAlignment="1" applyProtection="1">
      <alignment horizontal="left"/>
      <protection locked="0"/>
    </xf>
  </cellXfs>
  <cellStyles count="9">
    <cellStyle name="20% - Énfasis4" xfId="1" builtinId="42"/>
    <cellStyle name="Énfasis4" xfId="3" builtinId="41"/>
    <cellStyle name="Millares" xfId="4" builtinId="3"/>
    <cellStyle name="Millares [0]" xfId="7" builtinId="6"/>
    <cellStyle name="Millares [0] 2" xfId="8" xr:uid="{00000000-0005-0000-0000-000004000000}"/>
    <cellStyle name="Moneda" xfId="5" builtinId="4"/>
    <cellStyle name="Normal" xfId="0" builtinId="0"/>
    <cellStyle name="Normal 2" xfId="6" xr:uid="{00000000-0005-0000-0000-000007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9.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1.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2.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4.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5.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6.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7.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8.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9.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0.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r>
              <a:rPr lang="en-US">
                <a:solidFill>
                  <a:sysClr val="windowText" lastClr="000000"/>
                </a:solidFill>
              </a:rPr>
              <a:t>Pirámide Poblacional del Municipio 2022</a:t>
            </a:r>
          </a:p>
        </c:rich>
      </c:tx>
      <c:layout>
        <c:manualLayout>
          <c:xMode val="edge"/>
          <c:yMode val="edge"/>
          <c:x val="0.2624868519472352"/>
          <c:y val="2.0146787881855237E-2"/>
        </c:manualLayout>
      </c:layout>
      <c:overlay val="1"/>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s-CO"/>
        </a:p>
      </c:txPr>
    </c:title>
    <c:autoTitleDeleted val="0"/>
    <c:plotArea>
      <c:layout>
        <c:manualLayout>
          <c:layoutTarget val="inner"/>
          <c:xMode val="edge"/>
          <c:yMode val="edge"/>
          <c:x val="0.15066929133858267"/>
          <c:y val="0.11147374417302917"/>
          <c:w val="0.75071506797857801"/>
          <c:h val="0.77254633737857947"/>
        </c:manualLayout>
      </c:layout>
      <c:barChart>
        <c:barDir val="bar"/>
        <c:grouping val="clustered"/>
        <c:varyColors val="0"/>
        <c:ser>
          <c:idx val="0"/>
          <c:order val="0"/>
          <c:tx>
            <c:strRef>
              <c:f>FBM!$DG$282</c:f>
              <c:strCache>
                <c:ptCount val="1"/>
                <c:pt idx="0">
                  <c:v>% Hombres</c:v>
                </c:pt>
              </c:strCache>
            </c:strRef>
          </c:tx>
          <c:spPr>
            <a:solidFill>
              <a:schemeClr val="accent1"/>
            </a:solidFill>
            <a:ln>
              <a:noFill/>
            </a:ln>
            <a:effectLst/>
          </c:spPr>
          <c:invertIfNegative val="0"/>
          <c:cat>
            <c:strRef>
              <c:f>FBM!$DF$283:$DF$299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FBM!$DG$283:$DG$299</c:f>
              <c:numCache>
                <c:formatCode>0.00%</c:formatCode>
                <c:ptCount val="17"/>
                <c:pt idx="0">
                  <c:v>5.8738332796910202E-2</c:v>
                </c:pt>
                <c:pt idx="1">
                  <c:v>6.6140971998712578E-2</c:v>
                </c:pt>
                <c:pt idx="2">
                  <c:v>7.0485999356292239E-2</c:v>
                </c:pt>
                <c:pt idx="3">
                  <c:v>7.1451560991309948E-2</c:v>
                </c:pt>
                <c:pt idx="4">
                  <c:v>6.7911168329578372E-2</c:v>
                </c:pt>
                <c:pt idx="5">
                  <c:v>6.8554876086256836E-2</c:v>
                </c:pt>
                <c:pt idx="6">
                  <c:v>6.501448342452526E-2</c:v>
                </c:pt>
                <c:pt idx="7">
                  <c:v>6.0186675249436758E-2</c:v>
                </c:pt>
                <c:pt idx="8">
                  <c:v>5.9864821371097519E-2</c:v>
                </c:pt>
                <c:pt idx="9">
                  <c:v>5.8255551979401354E-2</c:v>
                </c:pt>
                <c:pt idx="10">
                  <c:v>6.4209848728677174E-2</c:v>
                </c:pt>
                <c:pt idx="11">
                  <c:v>7.032507241712263E-2</c:v>
                </c:pt>
                <c:pt idx="12">
                  <c:v>6.5175410363694883E-2</c:v>
                </c:pt>
                <c:pt idx="13">
                  <c:v>5.3910524621821693E-2</c:v>
                </c:pt>
                <c:pt idx="14">
                  <c:v>4.2645638879948503E-2</c:v>
                </c:pt>
                <c:pt idx="15">
                  <c:v>2.8162214354682975E-2</c:v>
                </c:pt>
                <c:pt idx="16">
                  <c:v>2.8966849050531058E-2</c:v>
                </c:pt>
              </c:numCache>
            </c:numRef>
          </c:val>
          <c:extLst>
            <c:ext xmlns:c16="http://schemas.microsoft.com/office/drawing/2014/chart" uri="{C3380CC4-5D6E-409C-BE32-E72D297353CC}">
              <c16:uniqueId val="{00000000-25D5-4880-B9BE-C617E4B586AA}"/>
            </c:ext>
          </c:extLst>
        </c:ser>
        <c:ser>
          <c:idx val="1"/>
          <c:order val="1"/>
          <c:tx>
            <c:strRef>
              <c:f>FBM!$DH$282</c:f>
              <c:strCache>
                <c:ptCount val="1"/>
                <c:pt idx="0">
                  <c:v>% Mujeres</c:v>
                </c:pt>
              </c:strCache>
            </c:strRef>
          </c:tx>
          <c:spPr>
            <a:solidFill>
              <a:schemeClr val="accent2"/>
            </a:solidFill>
            <a:ln>
              <a:noFill/>
            </a:ln>
            <a:effectLst/>
          </c:spPr>
          <c:invertIfNegative val="0"/>
          <c:cat>
            <c:strRef>
              <c:f>FBM!$DF$283:$DF$299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FBM!$DH$283:$DH$299</c:f>
              <c:numCache>
                <c:formatCode>0.00%</c:formatCode>
                <c:ptCount val="17"/>
                <c:pt idx="0">
                  <c:v>-5.1447451227186913E-2</c:v>
                </c:pt>
                <c:pt idx="1">
                  <c:v>-5.8212712397734422E-2</c:v>
                </c:pt>
                <c:pt idx="2">
                  <c:v>-6.3561988672120831E-2</c:v>
                </c:pt>
                <c:pt idx="3">
                  <c:v>-6.7967275015733172E-2</c:v>
                </c:pt>
                <c:pt idx="4">
                  <c:v>-6.7809943360604155E-2</c:v>
                </c:pt>
                <c:pt idx="5">
                  <c:v>-6.8439269981120196E-2</c:v>
                </c:pt>
                <c:pt idx="6">
                  <c:v>-7.0169918187539329E-2</c:v>
                </c:pt>
                <c:pt idx="7">
                  <c:v>-6.875393329137823E-2</c:v>
                </c:pt>
                <c:pt idx="8">
                  <c:v>-6.655129011957206E-2</c:v>
                </c:pt>
                <c:pt idx="9">
                  <c:v>-6.3719320327249848E-2</c:v>
                </c:pt>
                <c:pt idx="10">
                  <c:v>-6.8281938325991193E-2</c:v>
                </c:pt>
                <c:pt idx="11">
                  <c:v>-7.2057898049087479E-2</c:v>
                </c:pt>
                <c:pt idx="12">
                  <c:v>-6.4977973568281944E-2</c:v>
                </c:pt>
                <c:pt idx="13">
                  <c:v>-5.0503461296412838E-2</c:v>
                </c:pt>
                <c:pt idx="14">
                  <c:v>-3.8231592196349903E-2</c:v>
                </c:pt>
                <c:pt idx="15">
                  <c:v>-2.9106356198867211E-2</c:v>
                </c:pt>
                <c:pt idx="16">
                  <c:v>-3.0207677784770296E-2</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32"/>
        <c:overlap val="100"/>
        <c:axId val="262814568"/>
        <c:axId val="263383648"/>
      </c:barChart>
      <c:catAx>
        <c:axId val="26281456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263383648"/>
        <c:crosses val="autoZero"/>
        <c:auto val="1"/>
        <c:lblAlgn val="ctr"/>
        <c:lblOffset val="100"/>
        <c:noMultiLvlLbl val="0"/>
      </c:catAx>
      <c:valAx>
        <c:axId val="263383648"/>
        <c:scaling>
          <c:orientation val="minMax"/>
          <c:min val="-8.0000000000000016E-2"/>
        </c:scaling>
        <c:delete val="0"/>
        <c:axPos val="b"/>
        <c:majorGridlines>
          <c:spPr>
            <a:ln w="9525" cap="flat" cmpd="sng" algn="ctr">
              <a:solidFill>
                <a:schemeClr val="dk1">
                  <a:lumMod val="15000"/>
                  <a:lumOff val="85000"/>
                </a:schemeClr>
              </a:solidFill>
              <a:round/>
            </a:ln>
            <a:effectLst/>
          </c:spPr>
        </c:majorGridlines>
        <c:minorGridlines>
          <c:spPr>
            <a:ln w="9525" cap="flat" cmpd="sng" algn="ctr">
              <a:solidFill>
                <a:schemeClr val="dk1">
                  <a:lumMod val="5000"/>
                  <a:lumOff val="95000"/>
                </a:schemeClr>
              </a:solidFill>
              <a:round/>
            </a:ln>
            <a:effectLst/>
          </c:spPr>
        </c:minorGridlines>
        <c:numFmt formatCode="0%;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262814568"/>
        <c:crosses val="autoZero"/>
        <c:crossBetween val="between"/>
      </c:valAx>
      <c:spPr>
        <a:pattFill prst="ltDnDiag">
          <a:fgClr>
            <a:schemeClr val="dk1">
              <a:lumMod val="15000"/>
              <a:lumOff val="85000"/>
            </a:schemeClr>
          </a:fgClr>
          <a:bgClr>
            <a:schemeClr val="lt1"/>
          </a:bgClr>
        </a:pattFill>
        <a:ln>
          <a:solidFill>
            <a:schemeClr val="accent1"/>
          </a:solidFill>
          <a:beve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FBM!$DI$802</c:f>
              <c:strCache>
                <c:ptCount val="1"/>
                <c:pt idx="0">
                  <c:v>Total</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FBM!$DJ$801:$DQ$801</c:f>
              <c:numCache>
                <c:formatCode>General</c:formatCode>
                <c:ptCount val="8"/>
                <c:pt idx="0">
                  <c:v>2015</c:v>
                </c:pt>
                <c:pt idx="1">
                  <c:v>2016</c:v>
                </c:pt>
                <c:pt idx="2">
                  <c:v>2017</c:v>
                </c:pt>
                <c:pt idx="3">
                  <c:v>2018</c:v>
                </c:pt>
                <c:pt idx="4">
                  <c:v>2019</c:v>
                </c:pt>
                <c:pt idx="5">
                  <c:v>2020</c:v>
                </c:pt>
                <c:pt idx="6">
                  <c:v>2021</c:v>
                </c:pt>
                <c:pt idx="7">
                  <c:v>2022</c:v>
                </c:pt>
              </c:numCache>
            </c:numRef>
          </c:cat>
          <c:val>
            <c:numRef>
              <c:f>FBM!$DJ$802:$DQ$802</c:f>
              <c:numCache>
                <c:formatCode>#,##0.00</c:formatCode>
                <c:ptCount val="8"/>
                <c:pt idx="0">
                  <c:v>99.92</c:v>
                </c:pt>
                <c:pt idx="1">
                  <c:v>99.9</c:v>
                </c:pt>
                <c:pt idx="2" formatCode="General">
                  <c:v>99.92</c:v>
                </c:pt>
                <c:pt idx="3" formatCode="General">
                  <c:v>99.92</c:v>
                </c:pt>
                <c:pt idx="4" formatCode="General">
                  <c:v>99.9</c:v>
                </c:pt>
                <c:pt idx="5" formatCode="General">
                  <c:v>99.91</c:v>
                </c:pt>
                <c:pt idx="6" formatCode="General">
                  <c:v>99.92</c:v>
                </c:pt>
                <c:pt idx="7" formatCode="General">
                  <c:v>99.92</c:v>
                </c:pt>
              </c:numCache>
            </c:numRef>
          </c:val>
          <c:extLst>
            <c:ext xmlns:c16="http://schemas.microsoft.com/office/drawing/2014/chart" uri="{C3380CC4-5D6E-409C-BE32-E72D297353CC}">
              <c16:uniqueId val="{00000000-5A0A-4E85-BF75-EE3CE9F2D3A9}"/>
            </c:ext>
          </c:extLst>
        </c:ser>
        <c:ser>
          <c:idx val="1"/>
          <c:order val="1"/>
          <c:tx>
            <c:strRef>
              <c:f>FBM!$DI$803</c:f>
              <c:strCache>
                <c:ptCount val="1"/>
                <c:pt idx="0">
                  <c:v>Urbana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FBM!$DJ$801:$DQ$801</c:f>
              <c:numCache>
                <c:formatCode>General</c:formatCode>
                <c:ptCount val="8"/>
                <c:pt idx="0">
                  <c:v>2015</c:v>
                </c:pt>
                <c:pt idx="1">
                  <c:v>2016</c:v>
                </c:pt>
                <c:pt idx="2">
                  <c:v>2017</c:v>
                </c:pt>
                <c:pt idx="3">
                  <c:v>2018</c:v>
                </c:pt>
                <c:pt idx="4">
                  <c:v>2019</c:v>
                </c:pt>
                <c:pt idx="5">
                  <c:v>2020</c:v>
                </c:pt>
                <c:pt idx="6">
                  <c:v>2021</c:v>
                </c:pt>
                <c:pt idx="7">
                  <c:v>2022</c:v>
                </c:pt>
              </c:numCache>
            </c:numRef>
          </c:cat>
          <c:val>
            <c:numRef>
              <c:f>FBM!$DJ$803:$DQ$803</c:f>
              <c:numCache>
                <c:formatCode>#,##0.00</c:formatCode>
                <c:ptCount val="8"/>
                <c:pt idx="0">
                  <c:v>100</c:v>
                </c:pt>
                <c:pt idx="1">
                  <c:v>99.96</c:v>
                </c:pt>
                <c:pt idx="2" formatCode="General">
                  <c:v>100</c:v>
                </c:pt>
                <c:pt idx="3" formatCode="General">
                  <c:v>100</c:v>
                </c:pt>
                <c:pt idx="4" formatCode="General">
                  <c:v>99.96</c:v>
                </c:pt>
                <c:pt idx="5" formatCode="General">
                  <c:v>100</c:v>
                </c:pt>
                <c:pt idx="6" formatCode="General">
                  <c:v>100</c:v>
                </c:pt>
                <c:pt idx="7" formatCode="General">
                  <c:v>100</c:v>
                </c:pt>
              </c:numCache>
            </c:numRef>
          </c:val>
          <c:extLst>
            <c:ext xmlns:c16="http://schemas.microsoft.com/office/drawing/2014/chart" uri="{C3380CC4-5D6E-409C-BE32-E72D297353CC}">
              <c16:uniqueId val="{00000001-5A0A-4E85-BF75-EE3CE9F2D3A9}"/>
            </c:ext>
          </c:extLst>
        </c:ser>
        <c:ser>
          <c:idx val="2"/>
          <c:order val="2"/>
          <c:tx>
            <c:strRef>
              <c:f>FBM!$DI$804</c:f>
              <c:strCache>
                <c:ptCount val="1"/>
                <c:pt idx="0">
                  <c:v>Rural</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FBM!$DJ$801:$DQ$801</c:f>
              <c:numCache>
                <c:formatCode>General</c:formatCode>
                <c:ptCount val="8"/>
                <c:pt idx="0">
                  <c:v>2015</c:v>
                </c:pt>
                <c:pt idx="1">
                  <c:v>2016</c:v>
                </c:pt>
                <c:pt idx="2">
                  <c:v>2017</c:v>
                </c:pt>
                <c:pt idx="3">
                  <c:v>2018</c:v>
                </c:pt>
                <c:pt idx="4">
                  <c:v>2019</c:v>
                </c:pt>
                <c:pt idx="5">
                  <c:v>2020</c:v>
                </c:pt>
                <c:pt idx="6">
                  <c:v>2021</c:v>
                </c:pt>
                <c:pt idx="7">
                  <c:v>2022</c:v>
                </c:pt>
              </c:numCache>
            </c:numRef>
          </c:cat>
          <c:val>
            <c:numRef>
              <c:f>FBM!$DJ$804:$DQ$804</c:f>
              <c:numCache>
                <c:formatCode>#,##0.00</c:formatCode>
                <c:ptCount val="8"/>
                <c:pt idx="0">
                  <c:v>99.82</c:v>
                </c:pt>
                <c:pt idx="1">
                  <c:v>99.82</c:v>
                </c:pt>
                <c:pt idx="2" formatCode="General">
                  <c:v>99.82</c:v>
                </c:pt>
                <c:pt idx="3" formatCode="General">
                  <c:v>99.82</c:v>
                </c:pt>
                <c:pt idx="4" formatCode="General">
                  <c:v>99.82</c:v>
                </c:pt>
                <c:pt idx="5" formatCode="General">
                  <c:v>99.82</c:v>
                </c:pt>
                <c:pt idx="6" formatCode="General">
                  <c:v>99.82</c:v>
                </c:pt>
                <c:pt idx="7" formatCode="General">
                  <c:v>99.82</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263382080"/>
        <c:axId val="263383256"/>
      </c:barChart>
      <c:catAx>
        <c:axId val="263382080"/>
        <c:scaling>
          <c:orientation val="minMax"/>
        </c:scaling>
        <c:delete val="0"/>
        <c:axPos val="l"/>
        <c:majorGridlines>
          <c:spPr>
            <a:ln w="9525" cap="flat" cmpd="sng" algn="ctr">
              <a:gradFill>
                <a:gsLst>
                  <a:gs pos="0">
                    <a:srgbClr val="FF3399"/>
                  </a:gs>
                  <a:gs pos="25000">
                    <a:srgbClr val="FF6633"/>
                  </a:gs>
                  <a:gs pos="50000">
                    <a:srgbClr val="FFFF00"/>
                  </a:gs>
                  <a:gs pos="75000">
                    <a:srgbClr val="01A78F"/>
                  </a:gs>
                  <a:gs pos="100000">
                    <a:srgbClr val="3366FF"/>
                  </a:gs>
                </a:gsLst>
                <a:lin ang="5400000" scaled="0"/>
              </a:gradFill>
              <a:prstDash val="solid"/>
              <a:round/>
            </a:ln>
            <a:effectLst/>
          </c:spPr>
        </c:majorGridlines>
        <c:numFmt formatCode="General" sourceLinked="1"/>
        <c:majorTickMark val="out"/>
        <c:minorTickMark val="none"/>
        <c:tickLblPos val="nextTo"/>
        <c:spPr>
          <a:noFill/>
          <a:ln w="9525" cap="flat" cmpd="sng" algn="ctr">
            <a:gradFill>
              <a:gsLst>
                <a:gs pos="0">
                  <a:srgbClr val="FF3399"/>
                </a:gs>
                <a:gs pos="25000">
                  <a:srgbClr val="FF6633"/>
                </a:gs>
                <a:gs pos="50000">
                  <a:srgbClr val="FFFF00"/>
                </a:gs>
                <a:gs pos="75000">
                  <a:srgbClr val="01A78F"/>
                </a:gs>
                <a:gs pos="100000">
                  <a:srgbClr val="3366FF"/>
                </a:gs>
              </a:gsLst>
              <a:lin ang="5400000" scaled="0"/>
            </a:gra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3383256"/>
        <c:crosses val="autoZero"/>
        <c:auto val="1"/>
        <c:lblAlgn val="ctr"/>
        <c:lblOffset val="100"/>
        <c:noMultiLvlLbl val="0"/>
      </c:catAx>
      <c:valAx>
        <c:axId val="263383256"/>
        <c:scaling>
          <c:orientation val="minMax"/>
          <c:max val="300"/>
        </c:scaling>
        <c:delete val="0"/>
        <c:axPos val="b"/>
        <c:numFmt formatCode="#,##0.00" sourceLinked="1"/>
        <c:majorTickMark val="out"/>
        <c:minorTickMark val="none"/>
        <c:tickLblPos val="high"/>
        <c:spPr>
          <a:noFill/>
          <a:ln w="9525" cap="flat" cmpd="sng" algn="ctr">
            <a:gradFill>
              <a:gsLst>
                <a:gs pos="0">
                  <a:srgbClr val="FF3399"/>
                </a:gs>
                <a:gs pos="25000">
                  <a:srgbClr val="FF6633"/>
                </a:gs>
                <a:gs pos="50000">
                  <a:srgbClr val="FFFF00"/>
                </a:gs>
                <a:gs pos="75000">
                  <a:srgbClr val="01A78F"/>
                </a:gs>
                <a:gs pos="100000">
                  <a:srgbClr val="3366FF"/>
                </a:gs>
              </a:gsLst>
              <a:lin ang="5400000" scaled="0"/>
            </a:gra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3382080"/>
        <c:crosses val="autoZero"/>
        <c:crossBetween val="between"/>
      </c:valAx>
      <c:spPr>
        <a:solidFill>
          <a:schemeClr val="bg1"/>
        </a:solidFill>
        <a:ln>
          <a:noFill/>
        </a:ln>
        <a:effectLst/>
      </c:spPr>
    </c:plotArea>
    <c:legend>
      <c:legendPos val="r"/>
      <c:layout>
        <c:manualLayout>
          <c:xMode val="edge"/>
          <c:yMode val="edge"/>
          <c:x val="3.0353478542454921E-2"/>
          <c:y val="0.95426518859589726"/>
          <c:w val="0.94654668166479194"/>
          <c:h val="3.590680157609292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rgbClr val="7030A0"/>
      </a:solidFill>
      <a:prstDash val="solid"/>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FBM!$DI$794</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FBM!$DJ$793:$DQ$793</c:f>
              <c:numCache>
                <c:formatCode>General</c:formatCode>
                <c:ptCount val="8"/>
                <c:pt idx="0">
                  <c:v>2015</c:v>
                </c:pt>
                <c:pt idx="1">
                  <c:v>2016</c:v>
                </c:pt>
                <c:pt idx="2">
                  <c:v>2017</c:v>
                </c:pt>
                <c:pt idx="3">
                  <c:v>2018</c:v>
                </c:pt>
                <c:pt idx="4">
                  <c:v>2019</c:v>
                </c:pt>
                <c:pt idx="5">
                  <c:v>2020</c:v>
                </c:pt>
                <c:pt idx="6">
                  <c:v>2021</c:v>
                </c:pt>
                <c:pt idx="7">
                  <c:v>2022</c:v>
                </c:pt>
              </c:numCache>
            </c:numRef>
          </c:cat>
          <c:val>
            <c:numRef>
              <c:f>FBM!$DJ$794:$DQ$794</c:f>
              <c:numCache>
                <c:formatCode>General</c:formatCode>
                <c:ptCount val="8"/>
                <c:pt idx="0" formatCode="#,##0.00">
                  <c:v>59.63</c:v>
                </c:pt>
                <c:pt idx="1">
                  <c:v>59.63</c:v>
                </c:pt>
                <c:pt idx="2">
                  <c:v>59.56</c:v>
                </c:pt>
                <c:pt idx="3">
                  <c:v>59.72</c:v>
                </c:pt>
                <c:pt idx="4">
                  <c:v>59.72</c:v>
                </c:pt>
                <c:pt idx="5">
                  <c:v>59.72</c:v>
                </c:pt>
                <c:pt idx="6">
                  <c:v>59.46</c:v>
                </c:pt>
                <c:pt idx="7">
                  <c:v>59.7</c:v>
                </c:pt>
              </c:numCache>
            </c:numRef>
          </c:val>
          <c:extLst>
            <c:ext xmlns:c16="http://schemas.microsoft.com/office/drawing/2014/chart" uri="{C3380CC4-5D6E-409C-BE32-E72D297353CC}">
              <c16:uniqueId val="{00000000-80A9-4B42-9E4C-8EDB12D1D3EE}"/>
            </c:ext>
          </c:extLst>
        </c:ser>
        <c:ser>
          <c:idx val="1"/>
          <c:order val="1"/>
          <c:tx>
            <c:strRef>
              <c:f>FBM!$DI$795</c:f>
              <c:strCache>
                <c:ptCount val="1"/>
                <c:pt idx="0">
                  <c:v>Urbana</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FBM!$DJ$793:$DQ$793</c:f>
              <c:numCache>
                <c:formatCode>General</c:formatCode>
                <c:ptCount val="8"/>
                <c:pt idx="0">
                  <c:v>2015</c:v>
                </c:pt>
                <c:pt idx="1">
                  <c:v>2016</c:v>
                </c:pt>
                <c:pt idx="2">
                  <c:v>2017</c:v>
                </c:pt>
                <c:pt idx="3">
                  <c:v>2018</c:v>
                </c:pt>
                <c:pt idx="4">
                  <c:v>2019</c:v>
                </c:pt>
                <c:pt idx="5">
                  <c:v>2020</c:v>
                </c:pt>
                <c:pt idx="6">
                  <c:v>2021</c:v>
                </c:pt>
                <c:pt idx="7">
                  <c:v>2022</c:v>
                </c:pt>
              </c:numCache>
            </c:numRef>
          </c:cat>
          <c:val>
            <c:numRef>
              <c:f>FBM!$DJ$795:$DQ$795</c:f>
              <c:numCache>
                <c:formatCode>General</c:formatCode>
                <c:ptCount val="8"/>
                <c:pt idx="0" formatCode="#,##0.00">
                  <c:v>100</c:v>
                </c:pt>
                <c:pt idx="1">
                  <c:v>99.96</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1-80A9-4B42-9E4C-8EDB12D1D3EE}"/>
            </c:ext>
          </c:extLst>
        </c:ser>
        <c:ser>
          <c:idx val="2"/>
          <c:order val="2"/>
          <c:tx>
            <c:strRef>
              <c:f>FBM!$DI$796</c:f>
              <c:strCache>
                <c:ptCount val="1"/>
                <c:pt idx="0">
                  <c:v>Rural</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FBM!$DJ$793:$DQ$793</c:f>
              <c:numCache>
                <c:formatCode>General</c:formatCode>
                <c:ptCount val="8"/>
                <c:pt idx="0">
                  <c:v>2015</c:v>
                </c:pt>
                <c:pt idx="1">
                  <c:v>2016</c:v>
                </c:pt>
                <c:pt idx="2">
                  <c:v>2017</c:v>
                </c:pt>
                <c:pt idx="3">
                  <c:v>2018</c:v>
                </c:pt>
                <c:pt idx="4">
                  <c:v>2019</c:v>
                </c:pt>
                <c:pt idx="5">
                  <c:v>2020</c:v>
                </c:pt>
                <c:pt idx="6">
                  <c:v>2021</c:v>
                </c:pt>
                <c:pt idx="7">
                  <c:v>2022</c:v>
                </c:pt>
              </c:numCache>
            </c:numRef>
          </c:cat>
          <c:val>
            <c:numRef>
              <c:f>FBM!$DJ$796:$DQ$796</c:f>
              <c:numCache>
                <c:formatCode>General</c:formatCode>
                <c:ptCount val="8"/>
                <c:pt idx="0" formatCode="#,##0.00">
                  <c:v>6.29</c:v>
                </c:pt>
                <c:pt idx="1">
                  <c:v>6.29</c:v>
                </c:pt>
                <c:pt idx="2">
                  <c:v>6.29</c:v>
                </c:pt>
                <c:pt idx="3">
                  <c:v>6.29</c:v>
                </c:pt>
                <c:pt idx="4">
                  <c:v>6.29</c:v>
                </c:pt>
                <c:pt idx="5">
                  <c:v>6.31</c:v>
                </c:pt>
                <c:pt idx="6">
                  <c:v>6.31</c:v>
                </c:pt>
                <c:pt idx="7">
                  <c:v>6.29</c:v>
                </c:pt>
              </c:numCache>
            </c:numRef>
          </c:val>
          <c:extLs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264252752"/>
        <c:axId val="264254712"/>
      </c:barChart>
      <c:catAx>
        <c:axId val="264252752"/>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4254712"/>
        <c:crosses val="autoZero"/>
        <c:auto val="1"/>
        <c:lblAlgn val="ctr"/>
        <c:lblOffset val="100"/>
        <c:noMultiLvlLbl val="0"/>
      </c:catAx>
      <c:valAx>
        <c:axId val="264254712"/>
        <c:scaling>
          <c:orientation val="minMax"/>
          <c:max val="200"/>
        </c:scaling>
        <c:delete val="0"/>
        <c:axPos val="b"/>
        <c:numFmt formatCode="#,##0.00" sourceLinked="1"/>
        <c:majorTickMark val="out"/>
        <c:minorTickMark val="none"/>
        <c:tickLblPos val="high"/>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4252752"/>
        <c:crosses val="autoZero"/>
        <c:crossBetween val="between"/>
      </c:valAx>
      <c:spPr>
        <a:solidFill>
          <a:schemeClr val="bg1"/>
        </a:solidFill>
        <a:ln>
          <a:noFill/>
        </a:ln>
        <a:effectLst/>
      </c:spPr>
    </c:plotArea>
    <c:legend>
      <c:legendPos val="r"/>
      <c:layout>
        <c:manualLayout>
          <c:xMode val="edge"/>
          <c:yMode val="edge"/>
          <c:x val="8.4037620297462944E-3"/>
          <c:y val="0.94871680410027481"/>
          <c:w val="0.95293126403222217"/>
          <c:h val="5.128319589972513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rgbClr val="7030A0"/>
      </a:solidFill>
      <a:prstDash val="solid"/>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6907261592301"/>
          <c:y val="3.2882035578885971E-2"/>
          <c:w val="0.80148507426067328"/>
          <c:h val="0.75854549431321083"/>
        </c:manualLayout>
      </c:layout>
      <c:barChart>
        <c:barDir val="bar"/>
        <c:grouping val="stacked"/>
        <c:varyColors val="0"/>
        <c:ser>
          <c:idx val="0"/>
          <c:order val="0"/>
          <c:tx>
            <c:strRef>
              <c:f>FBM!$DI$808</c:f>
              <c:strCache>
                <c:ptCount val="1"/>
                <c:pt idx="0">
                  <c:v>Total</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FBM!$DJ$807:$DQ$807</c:f>
              <c:numCache>
                <c:formatCode>General</c:formatCode>
                <c:ptCount val="8"/>
                <c:pt idx="0">
                  <c:v>2015</c:v>
                </c:pt>
                <c:pt idx="1">
                  <c:v>2016</c:v>
                </c:pt>
                <c:pt idx="2">
                  <c:v>2017</c:v>
                </c:pt>
                <c:pt idx="3">
                  <c:v>2019</c:v>
                </c:pt>
                <c:pt idx="4">
                  <c:v>2019</c:v>
                </c:pt>
                <c:pt idx="5">
                  <c:v>2020</c:v>
                </c:pt>
                <c:pt idx="6">
                  <c:v>2021</c:v>
                </c:pt>
                <c:pt idx="7">
                  <c:v>2022</c:v>
                </c:pt>
              </c:numCache>
            </c:numRef>
          </c:cat>
          <c:val>
            <c:numRef>
              <c:f>FBM!$DJ$808:$DQ$808</c:f>
              <c:numCache>
                <c:formatCode>General</c:formatCode>
                <c:ptCount val="8"/>
                <c:pt idx="0" formatCode="#,##0.00">
                  <c:v>59.63</c:v>
                </c:pt>
                <c:pt idx="1">
                  <c:v>59.63</c:v>
                </c:pt>
                <c:pt idx="2">
                  <c:v>56.79</c:v>
                </c:pt>
                <c:pt idx="3">
                  <c:v>56.87</c:v>
                </c:pt>
                <c:pt idx="4">
                  <c:v>57.13</c:v>
                </c:pt>
                <c:pt idx="5">
                  <c:v>57.13</c:v>
                </c:pt>
                <c:pt idx="6">
                  <c:v>56.68</c:v>
                </c:pt>
                <c:pt idx="7">
                  <c:v>56.84</c:v>
                </c:pt>
              </c:numCache>
            </c:numRef>
          </c:val>
          <c:extLst>
            <c:ext xmlns:c16="http://schemas.microsoft.com/office/drawing/2014/chart" uri="{C3380CC4-5D6E-409C-BE32-E72D297353CC}">
              <c16:uniqueId val="{00000000-9E82-42CB-9441-DF790AE0707D}"/>
            </c:ext>
          </c:extLst>
        </c:ser>
        <c:ser>
          <c:idx val="1"/>
          <c:order val="1"/>
          <c:tx>
            <c:strRef>
              <c:f>FBM!$DI$809</c:f>
              <c:strCache>
                <c:ptCount val="1"/>
                <c:pt idx="0">
                  <c:v>Urbana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FBM!$DJ$807:$DQ$807</c:f>
              <c:numCache>
                <c:formatCode>General</c:formatCode>
                <c:ptCount val="8"/>
                <c:pt idx="0">
                  <c:v>2015</c:v>
                </c:pt>
                <c:pt idx="1">
                  <c:v>2016</c:v>
                </c:pt>
                <c:pt idx="2">
                  <c:v>2017</c:v>
                </c:pt>
                <c:pt idx="3">
                  <c:v>2019</c:v>
                </c:pt>
                <c:pt idx="4">
                  <c:v>2019</c:v>
                </c:pt>
                <c:pt idx="5">
                  <c:v>2020</c:v>
                </c:pt>
                <c:pt idx="6">
                  <c:v>2021</c:v>
                </c:pt>
                <c:pt idx="7">
                  <c:v>2022</c:v>
                </c:pt>
              </c:numCache>
            </c:numRef>
          </c:cat>
          <c:val>
            <c:numRef>
              <c:f>FBM!$DJ$809:$DQ$809</c:f>
              <c:numCache>
                <c:formatCode>General</c:formatCode>
                <c:ptCount val="8"/>
                <c:pt idx="0" formatCode="#,##0.00">
                  <c:v>100</c:v>
                </c:pt>
                <c:pt idx="1">
                  <c:v>99.96</c:v>
                </c:pt>
                <c:pt idx="2">
                  <c:v>94.97</c:v>
                </c:pt>
                <c:pt idx="3">
                  <c:v>94.99</c:v>
                </c:pt>
                <c:pt idx="4">
                  <c:v>95.1</c:v>
                </c:pt>
                <c:pt idx="5">
                  <c:v>95.1</c:v>
                </c:pt>
                <c:pt idx="6">
                  <c:v>95.1</c:v>
                </c:pt>
                <c:pt idx="7">
                  <c:v>94.98</c:v>
                </c:pt>
              </c:numCache>
            </c:numRef>
          </c:val>
          <c:extLst>
            <c:ext xmlns:c16="http://schemas.microsoft.com/office/drawing/2014/chart" uri="{C3380CC4-5D6E-409C-BE32-E72D297353CC}">
              <c16:uniqueId val="{00000001-9E82-42CB-9441-DF790AE0707D}"/>
            </c:ext>
          </c:extLst>
        </c:ser>
        <c:ser>
          <c:idx val="2"/>
          <c:order val="2"/>
          <c:tx>
            <c:strRef>
              <c:f>FBM!$DI$810</c:f>
              <c:strCache>
                <c:ptCount val="1"/>
                <c:pt idx="0">
                  <c:v>Rural</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FBM!$DJ$807:$DQ$807</c:f>
              <c:numCache>
                <c:formatCode>General</c:formatCode>
                <c:ptCount val="8"/>
                <c:pt idx="0">
                  <c:v>2015</c:v>
                </c:pt>
                <c:pt idx="1">
                  <c:v>2016</c:v>
                </c:pt>
                <c:pt idx="2">
                  <c:v>2017</c:v>
                </c:pt>
                <c:pt idx="3">
                  <c:v>2019</c:v>
                </c:pt>
                <c:pt idx="4">
                  <c:v>2019</c:v>
                </c:pt>
                <c:pt idx="5">
                  <c:v>2020</c:v>
                </c:pt>
                <c:pt idx="6">
                  <c:v>2021</c:v>
                </c:pt>
                <c:pt idx="7">
                  <c:v>2022</c:v>
                </c:pt>
              </c:numCache>
            </c:numRef>
          </c:cat>
          <c:val>
            <c:numRef>
              <c:f>FBM!$DJ$810:$DQ$810</c:f>
              <c:numCache>
                <c:formatCode>General</c:formatCode>
                <c:ptCount val="8"/>
                <c:pt idx="0" formatCode="#,##0.00">
                  <c:v>6.29</c:v>
                </c:pt>
                <c:pt idx="1">
                  <c:v>6.29</c:v>
                </c:pt>
                <c:pt idx="2">
                  <c:v>6.29</c:v>
                </c:pt>
                <c:pt idx="3">
                  <c:v>6.29</c:v>
                </c:pt>
                <c:pt idx="4">
                  <c:v>6.29</c:v>
                </c:pt>
                <c:pt idx="5">
                  <c:v>6.29</c:v>
                </c:pt>
                <c:pt idx="6">
                  <c:v>6.31</c:v>
                </c:pt>
                <c:pt idx="7">
                  <c:v>6.29</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264251576"/>
        <c:axId val="264253928"/>
      </c:barChart>
      <c:catAx>
        <c:axId val="264251576"/>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4253928"/>
        <c:crosses val="autoZero"/>
        <c:auto val="1"/>
        <c:lblAlgn val="ctr"/>
        <c:lblOffset val="100"/>
        <c:noMultiLvlLbl val="0"/>
      </c:catAx>
      <c:valAx>
        <c:axId val="264253928"/>
        <c:scaling>
          <c:orientation val="minMax"/>
        </c:scaling>
        <c:delete val="0"/>
        <c:axPos val="b"/>
        <c:numFmt formatCode="#,##0.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425157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rgbClr val="7030A0"/>
      </a:solidFill>
      <a:prstDash val="solid"/>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FBM!$DI$814:$DI$816</c:f>
              <c:strCache>
                <c:ptCount val="3"/>
                <c:pt idx="0">
                  <c:v>Índice de Penetración de Internet 4T-2022</c:v>
                </c:pt>
                <c:pt idx="1">
                  <c:v>Cobertura en gas natural Año 2022</c:v>
                </c:pt>
                <c:pt idx="2">
                  <c:v>Cobertura Energía Total Año 2022</c:v>
                </c:pt>
              </c:strCache>
            </c:strRef>
          </c:cat>
          <c:val>
            <c:numRef>
              <c:f>FBM!$DJ$814:$DJ$816</c:f>
              <c:numCache>
                <c:formatCode>0.00%</c:formatCode>
                <c:ptCount val="3"/>
                <c:pt idx="0">
                  <c:v>8.2000000000000003E-2</c:v>
                </c:pt>
                <c:pt idx="1">
                  <c:v>0.58689999999999998</c:v>
                </c:pt>
                <c:pt idx="2" formatCode="0%">
                  <c:v>1</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264254320"/>
        <c:axId val="264253144"/>
        <c:axId val="0"/>
      </c:bar3DChart>
      <c:catAx>
        <c:axId val="264254320"/>
        <c:scaling>
          <c:orientation val="minMax"/>
        </c:scaling>
        <c:delete val="0"/>
        <c:axPos val="b"/>
        <c:numFmt formatCode="General" sourceLinked="0"/>
        <c:majorTickMark val="out"/>
        <c:minorTickMark val="none"/>
        <c:tickLblPos val="nextTo"/>
        <c:crossAx val="264253144"/>
        <c:crosses val="autoZero"/>
        <c:auto val="1"/>
        <c:lblAlgn val="ctr"/>
        <c:lblOffset val="100"/>
        <c:noMultiLvlLbl val="0"/>
      </c:catAx>
      <c:valAx>
        <c:axId val="264253144"/>
        <c:scaling>
          <c:orientation val="minMax"/>
        </c:scaling>
        <c:delete val="0"/>
        <c:axPos val="l"/>
        <c:numFmt formatCode="0.00%" sourceLinked="1"/>
        <c:majorTickMark val="out"/>
        <c:minorTickMark val="none"/>
        <c:tickLblPos val="nextTo"/>
        <c:crossAx val="2642543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ysClr val="windowText" lastClr="000000"/>
                </a:solidFill>
                <a:latin typeface="+mn-lt"/>
                <a:ea typeface="+mn-ea"/>
                <a:cs typeface="+mn-cs"/>
              </a:defRPr>
            </a:pPr>
            <a:r>
              <a:rPr lang="es-CO">
                <a:solidFill>
                  <a:sysClr val="windowText" lastClr="000000"/>
                </a:solidFill>
              </a:rPr>
              <a:t>Porcentaje accidentes de tránsito </a:t>
            </a:r>
          </a:p>
        </c:rich>
      </c:tx>
      <c:layout>
        <c:manualLayout>
          <c:xMode val="edge"/>
          <c:yMode val="edge"/>
          <c:x val="0.14031846019247593"/>
          <c:y val="4.241616356304638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0-026A-4018-B4FE-40730CBEF3EA}"/>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2-026A-4018-B4FE-40730CBEF3EA}"/>
              </c:ext>
            </c:extLst>
          </c:dPt>
          <c:dLbls>
            <c:dLbl>
              <c:idx val="0"/>
              <c:layout>
                <c:manualLayout>
                  <c:x val="1.0812216654736266E-2"/>
                  <c:y val="3.37301301181596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26A-4018-B4FE-40730CBEF3EA}"/>
                </c:ext>
              </c:extLst>
            </c:dLbl>
            <c:dLbl>
              <c:idx val="1"/>
              <c:layout>
                <c:manualLayout>
                  <c:x val="-7.6767676767676804E-2"/>
                  <c:y val="-4.466821539928014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26A-4018-B4FE-40730CBEF3E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FBM!$DK$919:$DK$921</c15:sqref>
                  </c15:fullRef>
                </c:ext>
              </c:extLst>
              <c:f>(FBM!$DK$919,FBM!$DK$921)</c:f>
              <c:strCache>
                <c:ptCount val="2"/>
                <c:pt idx="0">
                  <c:v>Con daños </c:v>
                </c:pt>
                <c:pt idx="1">
                  <c:v>Heridos </c:v>
                </c:pt>
              </c:strCache>
            </c:strRef>
          </c:cat>
          <c:val>
            <c:numRef>
              <c:extLst>
                <c:ext xmlns:c15="http://schemas.microsoft.com/office/drawing/2012/chart" uri="{02D57815-91ED-43cb-92C2-25804820EDAC}">
                  <c15:fullRef>
                    <c15:sqref>FBM!$DL$919:$DL$921</c15:sqref>
                  </c15:fullRef>
                </c:ext>
              </c:extLst>
              <c:f>(FBM!$DL$919,FBM!$DL$921)</c:f>
              <c:numCache>
                <c:formatCode>General</c:formatCode>
                <c:ptCount val="2"/>
                <c:pt idx="0">
                  <c:v>60</c:v>
                </c:pt>
                <c:pt idx="1">
                  <c:v>40</c:v>
                </c:pt>
              </c:numCache>
            </c:numRef>
          </c:val>
          <c:extLst>
            <c:ext xmlns:c15="http://schemas.microsoft.com/office/drawing/2012/chart" uri="{02D57815-91ED-43cb-92C2-25804820EDAC}">
              <c15:categoryFilterExceptions>
                <c15:categoryFilterException>
                  <c15:sqref>FBM!$DL$920</c15:sqref>
                  <c15:dLbl>
                    <c:idx val="0"/>
                    <c:tx>
                      <c:rich>
                        <a:bodyPr/>
                        <a:lstStyle/>
                        <a:p>
                          <a:r>
                            <a:rPr lang="en-US"/>
                            <a:t>3%</a:t>
                          </a:r>
                        </a:p>
                      </c:rich>
                    </c:tx>
                    <c:dLblPos val="inEnd"/>
                    <c:showLegendKey val="0"/>
                    <c:showVal val="1"/>
                    <c:showCatName val="0"/>
                    <c:showSerName val="0"/>
                    <c:showPercent val="1"/>
                    <c:showBubbleSize val="0"/>
                    <c:extLst>
                      <c:ext uri="{CE6537A1-D6FC-4f65-9D91-7224C49458BB}">
                        <c15:showDataLabelsRange val="0"/>
                      </c:ext>
                      <c:ext xmlns:c16="http://schemas.microsoft.com/office/drawing/2014/chart" uri="{C3380CC4-5D6E-409C-BE32-E72D297353CC}">
                        <c16:uniqueId val="{00000004-BBAB-4D24-8DC3-BD9DC3B80491}"/>
                      </c:ext>
                    </c:extLst>
                  </c15:dLbl>
                </c15:categoryFilterException>
              </c15:categoryFilterExceptions>
            </c:ext>
            <c:ext xmlns:c16="http://schemas.microsoft.com/office/drawing/2014/chart" uri="{C3380CC4-5D6E-409C-BE32-E72D297353CC}">
              <c16:uniqueId val="{00000003-026A-4018-B4FE-40730CBEF3EA}"/>
            </c:ext>
          </c:extLst>
        </c:ser>
        <c:dLbls>
          <c:dLblPos val="inEnd"/>
          <c:showLegendKey val="0"/>
          <c:showVal val="0"/>
          <c:showCatName val="0"/>
          <c:showSerName val="0"/>
          <c:showPercent val="1"/>
          <c:showBubbleSize val="0"/>
          <c:showLeaderLines val="0"/>
        </c:dLbls>
        <c:firstSliceAng val="0"/>
      </c:pieChart>
      <c:spPr>
        <a:noFill/>
        <a:ln>
          <a:noFill/>
        </a:ln>
        <a:effectLst/>
      </c:spPr>
    </c:plotArea>
    <c:legend>
      <c:legendPos val="t"/>
      <c:layout>
        <c:manualLayout>
          <c:xMode val="edge"/>
          <c:yMode val="edge"/>
          <c:x val="0.62871916010498696"/>
          <c:y val="0.29023190541593324"/>
          <c:w val="0.21932935655770303"/>
          <c:h val="0.2942523965200998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B19-4DF1-ADBF-260BF7529B90}"/>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FBM!$DK$937:$DK$939</c:f>
              <c:strCache>
                <c:ptCount val="3"/>
                <c:pt idx="0">
                  <c:v>Automóviles </c:v>
                </c:pt>
                <c:pt idx="1">
                  <c:v>Motocicletas </c:v>
                </c:pt>
                <c:pt idx="2">
                  <c:v>Otros </c:v>
                </c:pt>
              </c:strCache>
            </c:strRef>
          </c:cat>
          <c:val>
            <c:numRef>
              <c:f>FBM!$DL$937:$DL$939</c:f>
              <c:numCache>
                <c:formatCode>_(* #,##0_);_(* \(#,##0\);_(* "-"??_);_(@_)</c:formatCode>
                <c:ptCount val="3"/>
                <c:pt idx="0">
                  <c:v>0</c:v>
                </c:pt>
                <c:pt idx="1">
                  <c:v>0</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264643848"/>
        <c:axId val="264643064"/>
        <c:axId val="0"/>
      </c:bar3DChart>
      <c:catAx>
        <c:axId val="264643848"/>
        <c:scaling>
          <c:orientation val="minMax"/>
        </c:scaling>
        <c:delete val="0"/>
        <c:axPos val="b"/>
        <c:numFmt formatCode="General" sourceLinked="0"/>
        <c:majorTickMark val="none"/>
        <c:minorTickMark val="none"/>
        <c:tickLblPos val="nextTo"/>
        <c:crossAx val="264643064"/>
        <c:crosses val="autoZero"/>
        <c:auto val="1"/>
        <c:lblAlgn val="ctr"/>
        <c:lblOffset val="100"/>
        <c:noMultiLvlLbl val="0"/>
      </c:catAx>
      <c:valAx>
        <c:axId val="264643064"/>
        <c:scaling>
          <c:orientation val="minMax"/>
        </c:scaling>
        <c:delete val="1"/>
        <c:axPos val="l"/>
        <c:numFmt formatCode="_(* #,##0_);_(* \(#,##0\);_(* &quot;-&quot;??_);_(@_)" sourceLinked="1"/>
        <c:majorTickMark val="none"/>
        <c:minorTickMark val="none"/>
        <c:tickLblPos val="nextTo"/>
        <c:crossAx val="26464384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accent2">
                    <a:lumMod val="75000"/>
                  </a:schemeClr>
                </a:solidFill>
              </a:rPr>
              <a:t>Valor total de los giros entrantes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634503607032721"/>
          <c:y val="0.17777655534101428"/>
          <c:w val="0.95131987771079374"/>
          <c:h val="0.70952114133305666"/>
        </c:manualLayout>
      </c:layout>
      <c:bar3DChart>
        <c:barDir val="col"/>
        <c:grouping val="clustered"/>
        <c:varyColors val="0"/>
        <c:ser>
          <c:idx val="0"/>
          <c:order val="0"/>
          <c:spPr>
            <a:solidFill>
              <a:schemeClr val="accent2"/>
            </a:solidFill>
            <a:ln>
              <a:noFill/>
            </a:ln>
            <a:effectLst/>
            <a:sp3d/>
          </c:spPr>
          <c:invertIfNegative val="0"/>
          <c:dLbls>
            <c:dLbl>
              <c:idx val="0"/>
              <c:layout>
                <c:manualLayout>
                  <c:x val="7.6916612852796287E-3"/>
                  <c:y val="-2.0583188170533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F9-497D-A630-00A9CDB73B04}"/>
                </c:ext>
              </c:extLst>
            </c:dLbl>
            <c:dLbl>
              <c:idx val="1"/>
              <c:layout>
                <c:manualLayout>
                  <c:x val="1.3276443303144501E-2"/>
                  <c:y val="-2.9467994276901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FBM!$DK$1267:$DK$1270</c:f>
              <c:strCache>
                <c:ptCount val="4"/>
                <c:pt idx="0">
                  <c:v>I</c:v>
                </c:pt>
                <c:pt idx="1">
                  <c:v>II</c:v>
                </c:pt>
                <c:pt idx="2">
                  <c:v>III</c:v>
                </c:pt>
                <c:pt idx="3">
                  <c:v>IV</c:v>
                </c:pt>
              </c:strCache>
            </c:strRef>
          </c:cat>
          <c:val>
            <c:numRef>
              <c:f>FBM!$DL$1267:$DL$1270</c:f>
              <c:numCache>
                <c:formatCode>_("$"\ * #,##0_);_("$"\ * \(#,##0\);_("$"\ * "-"??_);_(@_)</c:formatCode>
                <c:ptCount val="4"/>
                <c:pt idx="0">
                  <c:v>757633209</c:v>
                </c:pt>
                <c:pt idx="1">
                  <c:v>743262714</c:v>
                </c:pt>
                <c:pt idx="2">
                  <c:v>672846926</c:v>
                </c:pt>
                <c:pt idx="3">
                  <c:v>693701759</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264645024"/>
        <c:axId val="264642672"/>
        <c:axId val="0"/>
      </c:bar3DChart>
      <c:catAx>
        <c:axId val="26464502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4642672"/>
        <c:crosses val="autoZero"/>
        <c:auto val="1"/>
        <c:lblAlgn val="ctr"/>
        <c:lblOffset val="100"/>
        <c:noMultiLvlLbl val="0"/>
      </c:catAx>
      <c:valAx>
        <c:axId val="2646426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_(&quot;$&quot;\ * \(#,##0\);_(&quot;$&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464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2"/>
      </a:solidFill>
      <a:round/>
    </a:ln>
    <a:effectLst/>
  </c:spPr>
  <c:txPr>
    <a:bodyPr/>
    <a:lstStyle/>
    <a:p>
      <a:pPr>
        <a:defRPr/>
      </a:pPr>
      <a:endParaRPr lang="es-CO"/>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s-CO" sz="1400">
                <a:solidFill>
                  <a:schemeClr val="accent1">
                    <a:lumMod val="50000"/>
                  </a:schemeClr>
                </a:solidFill>
              </a:rPr>
              <a:t>Valor total de giros salientes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FBM!$DN$1267:$DN$1270</c:f>
              <c:strCache>
                <c:ptCount val="4"/>
                <c:pt idx="0">
                  <c:v>I</c:v>
                </c:pt>
                <c:pt idx="1">
                  <c:v>II</c:v>
                </c:pt>
                <c:pt idx="2">
                  <c:v>III</c:v>
                </c:pt>
                <c:pt idx="3">
                  <c:v>IV</c:v>
                </c:pt>
              </c:strCache>
            </c:strRef>
          </c:cat>
          <c:val>
            <c:numRef>
              <c:f>FBM!$DO$1267:$DO$1270</c:f>
              <c:numCache>
                <c:formatCode>_("$"\ * #,##0_);_("$"\ * \(#,##0\);_("$"\ * "-"??_);_(@_)</c:formatCode>
                <c:ptCount val="4"/>
                <c:pt idx="0">
                  <c:v>780212881</c:v>
                </c:pt>
                <c:pt idx="1">
                  <c:v>724862708</c:v>
                </c:pt>
                <c:pt idx="2">
                  <c:v>683653406</c:v>
                </c:pt>
                <c:pt idx="3">
                  <c:v>664123996</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264642280"/>
        <c:axId val="264644240"/>
        <c:axId val="0"/>
      </c:bar3DChart>
      <c:catAx>
        <c:axId val="264642280"/>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4644240"/>
        <c:crosses val="autoZero"/>
        <c:auto val="1"/>
        <c:lblAlgn val="ctr"/>
        <c:lblOffset val="100"/>
        <c:noMultiLvlLbl val="0"/>
      </c:catAx>
      <c:valAx>
        <c:axId val="2646442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_(&quot;$&quot;\ * \(#,##0\);_(&quot;$&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4642280"/>
        <c:crosses val="autoZero"/>
        <c:crossBetween val="between"/>
      </c:valAx>
      <c:spPr>
        <a:noFill/>
        <a:ln>
          <a:noFill/>
        </a:ln>
        <a:effectLst/>
      </c:spPr>
    </c:plotArea>
    <c:plotVisOnly val="1"/>
    <c:dispBlanksAs val="gap"/>
    <c:showDLblsOverMax val="0"/>
  </c:chart>
  <c:spPr>
    <a:solidFill>
      <a:sysClr val="window" lastClr="FFFFFF"/>
    </a:solidFill>
    <a:ln w="9525" cap="flat" cmpd="sng" algn="ctr">
      <a:solidFill>
        <a:schemeClr val="accent5"/>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lgn="ctr">
              <a:defRPr sz="1600" b="1" i="0" u="none" strike="noStrike" kern="1200" baseline="0">
                <a:solidFill>
                  <a:schemeClr val="tx2"/>
                </a:solidFill>
                <a:latin typeface="+mn-lt"/>
                <a:ea typeface="+mn-ea"/>
                <a:cs typeface="+mn-cs"/>
              </a:defRPr>
            </a:pPr>
            <a:r>
              <a:rPr lang="es-CO"/>
              <a:t>Delitos según número de casos Año 2022</a:t>
            </a:r>
          </a:p>
        </c:rich>
      </c:tx>
      <c:layout>
        <c:manualLayout>
          <c:xMode val="edge"/>
          <c:yMode val="edge"/>
          <c:x val="0.24936715927640718"/>
          <c:y val="5.1036626213777558E-3"/>
        </c:manualLayout>
      </c:layout>
      <c:overlay val="1"/>
      <c:spPr>
        <a:noFill/>
        <a:ln>
          <a:noFill/>
        </a:ln>
        <a:effectLst/>
      </c:spPr>
      <c:txPr>
        <a:bodyPr rot="0" spcFirstLastPara="1" vertOverflow="ellipsis" vert="horz" wrap="square" anchor="ctr" anchorCtr="1"/>
        <a:lstStyle/>
        <a:p>
          <a:pPr algn="ct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25400" cap="rnd">
              <a:noFill/>
              <a:round/>
            </a:ln>
            <a:effectLst>
              <a:outerShdw blurRad="40000" dist="23000" dir="5400000" rotWithShape="0">
                <a:srgbClr val="000000">
                  <a:alpha val="35000"/>
                </a:srgbClr>
              </a:outerShdw>
            </a:effectLst>
          </c:spPr>
          <c:marker>
            <c:symbol val="circle"/>
            <c:size val="5"/>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9525">
                <a:solidFill>
                  <a:schemeClr val="accent4"/>
                </a:solidFill>
                <a:round/>
              </a:ln>
              <a:effectLst>
                <a:outerShdw blurRad="40000" dist="23000" dir="5400000" rotWithShape="0">
                  <a:srgbClr val="000000">
                    <a:alpha val="35000"/>
                  </a:srgbClr>
                </a:outerShdw>
              </a:effectLst>
            </c:spPr>
          </c:marke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2.5663738930319254E-2"/>
                  <c:y val="4.707949563809121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FBM!$DF$405:$DF$412</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FBM!$DG$405:$DG$412</c:f>
              <c:numCache>
                <c:formatCode>General</c:formatCode>
                <c:ptCount val="8"/>
                <c:pt idx="0">
                  <c:v>3</c:v>
                </c:pt>
                <c:pt idx="1">
                  <c:v>2</c:v>
                </c:pt>
                <c:pt idx="2">
                  <c:v>21</c:v>
                </c:pt>
                <c:pt idx="3">
                  <c:v>7</c:v>
                </c:pt>
                <c:pt idx="4">
                  <c:v>8</c:v>
                </c:pt>
                <c:pt idx="6">
                  <c:v>5</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264952304"/>
        <c:axId val="264952696"/>
      </c:scatterChart>
      <c:valAx>
        <c:axId val="264952304"/>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64952696"/>
        <c:crosses val="autoZero"/>
        <c:crossBetween val="midCat"/>
      </c:valAx>
      <c:valAx>
        <c:axId val="2649526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649523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lgn="ctr">
              <a:defRPr sz="1400" b="1" i="0" u="none" strike="noStrike" kern="1200" spc="0" baseline="0">
                <a:solidFill>
                  <a:schemeClr val="accent5"/>
                </a:solidFill>
                <a:latin typeface="+mn-lt"/>
                <a:ea typeface="+mn-ea"/>
                <a:cs typeface="+mn-cs"/>
              </a:defRPr>
            </a:pPr>
            <a:r>
              <a:rPr lang="en-US" b="1">
                <a:solidFill>
                  <a:schemeClr val="accent5"/>
                </a:solidFill>
              </a:rPr>
              <a:t>TALLA/EDA</a:t>
            </a:r>
          </a:p>
        </c:rich>
      </c:tx>
      <c:layout>
        <c:manualLayout>
          <c:xMode val="edge"/>
          <c:yMode val="edge"/>
          <c:x val="0.4295475665472907"/>
          <c:y val="4.1138524333785731E-2"/>
        </c:manualLayout>
      </c:layout>
      <c:overlay val="1"/>
      <c:spPr>
        <a:noFill/>
        <a:ln>
          <a:noFill/>
        </a:ln>
        <a:effectLst/>
      </c:spPr>
      <c:txPr>
        <a:bodyPr rot="0" spcFirstLastPara="1" vertOverflow="ellipsis" vert="horz" wrap="square" anchor="ctr" anchorCtr="1"/>
        <a:lstStyle/>
        <a:p>
          <a:pPr algn="ctr">
            <a:defRPr sz="1400" b="1" i="0" u="none" strike="noStrike" kern="1200" spc="0" baseline="0">
              <a:solidFill>
                <a:schemeClr val="accent5"/>
              </a:solidFill>
              <a:latin typeface="+mn-lt"/>
              <a:ea typeface="+mn-ea"/>
              <a:cs typeface="+mn-cs"/>
            </a:defRPr>
          </a:pPr>
          <a:endParaRPr lang="es-CO"/>
        </a:p>
      </c:txPr>
    </c:title>
    <c:autoTitleDeleted val="0"/>
    <c:plotArea>
      <c:layout>
        <c:manualLayout>
          <c:layoutTarget val="inner"/>
          <c:xMode val="edge"/>
          <c:yMode val="edge"/>
          <c:x val="7.469383658222957E-2"/>
          <c:y val="0.12690295076356972"/>
          <c:w val="0.91479330708661422"/>
          <c:h val="0.67529224129996157"/>
        </c:manualLayout>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FBM!$DK$519:$DM$519</c:f>
              <c:strCache>
                <c:ptCount val="3"/>
                <c:pt idx="0">
                  <c:v>Talla Adecuada para la edad</c:v>
                </c:pt>
                <c:pt idx="1">
                  <c:v>Riesgo de Talla Baja</c:v>
                </c:pt>
                <c:pt idx="2">
                  <c:v>Talla Baja para la Edad</c:v>
                </c:pt>
              </c:strCache>
            </c:strRef>
          </c:cat>
          <c:val>
            <c:numRef>
              <c:f>FBM!$DK$520:$DM$520</c:f>
              <c:numCache>
                <c:formatCode>0.00%</c:formatCode>
                <c:ptCount val="3"/>
                <c:pt idx="0">
                  <c:v>0.63200000000000001</c:v>
                </c:pt>
                <c:pt idx="1">
                  <c:v>0.28199999999999997</c:v>
                </c:pt>
                <c:pt idx="2">
                  <c:v>8.5999999999999993E-2</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219"/>
        <c:overlap val="-27"/>
        <c:axId val="264950344"/>
        <c:axId val="264951912"/>
      </c:barChart>
      <c:catAx>
        <c:axId val="2649503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4951912"/>
        <c:crosses val="autoZero"/>
        <c:auto val="1"/>
        <c:lblAlgn val="ctr"/>
        <c:lblOffset val="100"/>
        <c:noMultiLvlLbl val="0"/>
      </c:catAx>
      <c:valAx>
        <c:axId val="2649519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4950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5"/>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Indicadores Demográficos del Municipio</a:t>
            </a:r>
          </a:p>
        </c:rich>
      </c:tx>
      <c:layout>
        <c:manualLayout>
          <c:xMode val="edge"/>
          <c:yMode val="edge"/>
          <c:x val="0.25888876655091148"/>
          <c:y val="1.8957345971563982E-2"/>
        </c:manualLayout>
      </c:layout>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FBM!$DK$321</c:f>
              <c:strCache>
                <c:ptCount val="1"/>
                <c:pt idx="0">
                  <c:v>Relación de dependencia General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numRef>
              <c:f>FBM!$DL$320:$DN$320</c:f>
              <c:numCache>
                <c:formatCode>General</c:formatCode>
                <c:ptCount val="3"/>
                <c:pt idx="0">
                  <c:v>2020</c:v>
                </c:pt>
                <c:pt idx="1">
                  <c:v>2021</c:v>
                </c:pt>
                <c:pt idx="2">
                  <c:v>2022</c:v>
                </c:pt>
              </c:numCache>
            </c:numRef>
          </c:cat>
          <c:val>
            <c:numRef>
              <c:f>FBM!$DL$321:$DN$321</c:f>
              <c:numCache>
                <c:formatCode>0.00</c:formatCode>
                <c:ptCount val="3"/>
                <c:pt idx="0">
                  <c:v>0.48378116678770272</c:v>
                </c:pt>
                <c:pt idx="1">
                  <c:v>0.49295944156938259</c:v>
                </c:pt>
                <c:pt idx="2">
                  <c:v>0.50376839334848666</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269"/>
        <c:axId val="263384824"/>
        <c:axId val="263384040"/>
      </c:barChart>
      <c:lineChart>
        <c:grouping val="standard"/>
        <c:varyColors val="0"/>
        <c:ser>
          <c:idx val="1"/>
          <c:order val="1"/>
          <c:tx>
            <c:strRef>
              <c:f>FBM!$DK$324</c:f>
              <c:strCache>
                <c:ptCount val="1"/>
                <c:pt idx="0">
                  <c:v>Índice de envejecimiento</c:v>
                </c:pt>
              </c:strCache>
            </c:strRef>
          </c:tx>
          <c:spPr>
            <a:ln w="15875" cap="rnd">
              <a:solidFill>
                <a:schemeClr val="accent4"/>
              </a:solidFill>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cat>
            <c:numRef>
              <c:f>FBM!$DL$320:$DN$320</c:f>
              <c:numCache>
                <c:formatCode>General</c:formatCode>
                <c:ptCount val="3"/>
                <c:pt idx="0">
                  <c:v>2020</c:v>
                </c:pt>
                <c:pt idx="1">
                  <c:v>2021</c:v>
                </c:pt>
                <c:pt idx="2">
                  <c:v>2022</c:v>
                </c:pt>
              </c:numCache>
            </c:numRef>
          </c:cat>
          <c:val>
            <c:numRef>
              <c:f>FBM!$DL$324:$DN$324</c:f>
              <c:numCache>
                <c:formatCode>0.00</c:formatCode>
                <c:ptCount val="3"/>
                <c:pt idx="0">
                  <c:v>0.76545936395759717</c:v>
                </c:pt>
                <c:pt idx="1">
                  <c:v>0.79491673970201582</c:v>
                </c:pt>
                <c:pt idx="2">
                  <c:v>0.81900647948164151</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263384824"/>
        <c:axId val="263384040"/>
      </c:lineChart>
      <c:catAx>
        <c:axId val="263384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63384040"/>
        <c:crosses val="autoZero"/>
        <c:auto val="1"/>
        <c:lblAlgn val="ctr"/>
        <c:lblOffset val="100"/>
        <c:noMultiLvlLbl val="0"/>
      </c:catAx>
      <c:valAx>
        <c:axId val="263384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63384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CA30-4548-BA27-018AEAEC4EC5}"/>
              </c:ext>
            </c:extLst>
          </c:dPt>
          <c:dPt>
            <c:idx val="2"/>
            <c:invertIfNegative val="0"/>
            <c:bubble3D val="0"/>
            <c:spPr>
              <a:solidFill>
                <a:srgbClr val="FF0000"/>
              </a:solidFill>
              <a:ln>
                <a:noFill/>
              </a:ln>
              <a:effectLst/>
            </c:spPr>
            <c:extLst>
              <c:ext xmlns:c16="http://schemas.microsoft.com/office/drawing/2014/chart" uri="{C3380CC4-5D6E-409C-BE32-E72D297353CC}">
                <c16:uniqueId val="{00000003-CA30-4548-BA27-018AEAEC4EC5}"/>
              </c:ext>
            </c:extLst>
          </c:dPt>
          <c:dPt>
            <c:idx val="3"/>
            <c:invertIfNegative val="0"/>
            <c:bubble3D val="0"/>
            <c:spPr>
              <a:solidFill>
                <a:srgbClr val="7030A0"/>
              </a:solidFill>
              <a:ln>
                <a:noFill/>
              </a:ln>
              <a:effectLst/>
            </c:spPr>
            <c:extLst>
              <c:ext xmlns:c16="http://schemas.microsoft.com/office/drawing/2014/chart" uri="{C3380CC4-5D6E-409C-BE32-E72D297353CC}">
                <c16:uniqueId val="{00000005-CA30-4548-BA27-018AEAEC4EC5}"/>
              </c:ext>
            </c:extLst>
          </c:dPt>
          <c:dPt>
            <c:idx val="4"/>
            <c:invertIfNegative val="0"/>
            <c:bubble3D val="0"/>
            <c:spPr>
              <a:solidFill>
                <a:srgbClr val="FFC000"/>
              </a:solidFill>
              <a:ln>
                <a:noFill/>
              </a:ln>
              <a:effectLst/>
            </c:spPr>
            <c:extLst>
              <c:ext xmlns:c16="http://schemas.microsoft.com/office/drawing/2014/chart" uri="{C3380CC4-5D6E-409C-BE32-E72D297353CC}">
                <c16:uniqueId val="{00000007-CA30-4548-BA27-018AEAEC4E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FBM!$DH$1195:$DL$1195</c:f>
              <c:strCache>
                <c:ptCount val="5"/>
                <c:pt idx="0">
                  <c:v>Movilizacion de Recursos</c:v>
                </c:pt>
                <c:pt idx="1">
                  <c:v>Ejecucion de Recursos</c:v>
                </c:pt>
                <c:pt idx="2">
                  <c:v>Ordenamiento Territorial</c:v>
                </c:pt>
                <c:pt idx="3">
                  <c:v>Gobierno Abierto y Transparencia</c:v>
                </c:pt>
                <c:pt idx="4">
                  <c:v>Puntaje</c:v>
                </c:pt>
              </c:strCache>
            </c:strRef>
          </c:cat>
          <c:val>
            <c:numRef>
              <c:f>FBM!$DH$1196:$DL$1196</c:f>
              <c:numCache>
                <c:formatCode>0.00</c:formatCode>
                <c:ptCount val="5"/>
                <c:pt idx="0">
                  <c:v>38.04</c:v>
                </c:pt>
                <c:pt idx="1">
                  <c:v>70.23</c:v>
                </c:pt>
                <c:pt idx="2">
                  <c:v>42.35</c:v>
                </c:pt>
                <c:pt idx="3">
                  <c:v>100</c:v>
                </c:pt>
                <c:pt idx="4">
                  <c:v>62.66</c:v>
                </c:pt>
              </c:numCache>
            </c:numRef>
          </c:val>
          <c:extLst>
            <c:ext xmlns:c16="http://schemas.microsoft.com/office/drawing/2014/chart" uri="{C3380CC4-5D6E-409C-BE32-E72D297353CC}">
              <c16:uniqueId val="{00000008-CA30-4548-BA27-018AEAEC4EC5}"/>
            </c:ext>
          </c:extLst>
        </c:ser>
        <c:dLbls>
          <c:showLegendKey val="0"/>
          <c:showVal val="0"/>
          <c:showCatName val="0"/>
          <c:showSerName val="0"/>
          <c:showPercent val="0"/>
          <c:showBubbleSize val="0"/>
        </c:dLbls>
        <c:gapWidth val="219"/>
        <c:overlap val="-27"/>
        <c:axId val="265084944"/>
        <c:axId val="265085728"/>
      </c:barChart>
      <c:catAx>
        <c:axId val="2650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5728"/>
        <c:crosses val="autoZero"/>
        <c:auto val="1"/>
        <c:lblAlgn val="ctr"/>
        <c:lblOffset val="100"/>
        <c:noMultiLvlLbl val="0"/>
      </c:catAx>
      <c:valAx>
        <c:axId val="265085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4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38FA-47CC-80BC-B0FE91D0A37A}"/>
              </c:ext>
            </c:extLst>
          </c:dPt>
          <c:dPt>
            <c:idx val="1"/>
            <c:invertIfNegative val="0"/>
            <c:bubble3D val="0"/>
            <c:spPr>
              <a:solidFill>
                <a:srgbClr val="FF0000"/>
              </a:solidFill>
              <a:ln>
                <a:noFill/>
              </a:ln>
              <a:effectLst/>
            </c:spPr>
            <c:extLst>
              <c:ext xmlns:c16="http://schemas.microsoft.com/office/drawing/2014/chart" uri="{C3380CC4-5D6E-409C-BE32-E72D297353CC}">
                <c16:uniqueId val="{00000003-38FA-47CC-80BC-B0FE91D0A37A}"/>
              </c:ext>
            </c:extLst>
          </c:dPt>
          <c:dPt>
            <c:idx val="2"/>
            <c:invertIfNegative val="0"/>
            <c:bubble3D val="0"/>
            <c:spPr>
              <a:solidFill>
                <a:srgbClr val="00B050"/>
              </a:solidFill>
              <a:ln>
                <a:noFill/>
              </a:ln>
              <a:effectLst/>
            </c:spPr>
            <c:extLst>
              <c:ext xmlns:c16="http://schemas.microsoft.com/office/drawing/2014/chart" uri="{C3380CC4-5D6E-409C-BE32-E72D297353CC}">
                <c16:uniqueId val="{00000005-38FA-47CC-80BC-B0FE91D0A37A}"/>
              </c:ext>
            </c:extLst>
          </c:dPt>
          <c:dPt>
            <c:idx val="4"/>
            <c:invertIfNegative val="0"/>
            <c:bubble3D val="0"/>
            <c:spPr>
              <a:solidFill>
                <a:srgbClr val="FFC000"/>
              </a:solidFill>
              <a:ln>
                <a:noFill/>
              </a:ln>
              <a:effectLst/>
            </c:spPr>
            <c:extLst>
              <c:ext xmlns:c16="http://schemas.microsoft.com/office/drawing/2014/chart" uri="{C3380CC4-5D6E-409C-BE32-E72D297353CC}">
                <c16:uniqueId val="{00000007-38FA-47CC-80BC-B0FE91D0A3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FBM!$DH$1226:$DL$1226</c:f>
              <c:strCache>
                <c:ptCount val="5"/>
                <c:pt idx="0">
                  <c:v>Educacion</c:v>
                </c:pt>
                <c:pt idx="1">
                  <c:v>Salud</c:v>
                </c:pt>
                <c:pt idx="2">
                  <c:v>Servicios</c:v>
                </c:pt>
                <c:pt idx="3">
                  <c:v>Seguridad y Convivencia</c:v>
                </c:pt>
                <c:pt idx="4">
                  <c:v>Puntaje</c:v>
                </c:pt>
              </c:strCache>
            </c:strRef>
          </c:cat>
          <c:val>
            <c:numRef>
              <c:f>FBM!$DH$1227:$DL$1227</c:f>
              <c:numCache>
                <c:formatCode>0.00</c:formatCode>
                <c:ptCount val="5"/>
                <c:pt idx="0">
                  <c:v>60.65</c:v>
                </c:pt>
                <c:pt idx="1">
                  <c:v>89.09</c:v>
                </c:pt>
                <c:pt idx="2">
                  <c:v>61.7</c:v>
                </c:pt>
                <c:pt idx="3">
                  <c:v>91.57</c:v>
                </c:pt>
                <c:pt idx="4">
                  <c:v>75.75</c:v>
                </c:pt>
              </c:numCache>
            </c:numRef>
          </c:val>
          <c:extLst>
            <c:ext xmlns:c16="http://schemas.microsoft.com/office/drawing/2014/chart" uri="{C3380CC4-5D6E-409C-BE32-E72D297353CC}">
              <c16:uniqueId val="{00000008-38FA-47CC-80BC-B0FE91D0A37A}"/>
            </c:ext>
          </c:extLst>
        </c:ser>
        <c:dLbls>
          <c:showLegendKey val="0"/>
          <c:showVal val="0"/>
          <c:showCatName val="0"/>
          <c:showSerName val="0"/>
          <c:showPercent val="0"/>
          <c:showBubbleSize val="0"/>
        </c:dLbls>
        <c:gapWidth val="182"/>
        <c:axId val="265087296"/>
        <c:axId val="265086904"/>
      </c:barChart>
      <c:catAx>
        <c:axId val="265087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6904"/>
        <c:crosses val="autoZero"/>
        <c:auto val="1"/>
        <c:lblAlgn val="ctr"/>
        <c:lblOffset val="100"/>
        <c:noMultiLvlLbl val="0"/>
      </c:catAx>
      <c:valAx>
        <c:axId val="2650869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7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12C3-48C4-8BF9-0C076FF76DF3}"/>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12C3-48C4-8BF9-0C076FF76DF3}"/>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C3-48C4-8BF9-0C076FF76DF3}"/>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C3-48C4-8BF9-0C076FF76D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FBM!$DH$1230:$DI$1230</c:f>
              <c:strCache>
                <c:ptCount val="2"/>
                <c:pt idx="0">
                  <c:v>Puntaje </c:v>
                </c:pt>
                <c:pt idx="1">
                  <c:v>Puesto</c:v>
                </c:pt>
              </c:strCache>
            </c:strRef>
          </c:cat>
          <c:val>
            <c:numRef>
              <c:f>FBM!$DH$1231:$DI$1231</c:f>
              <c:numCache>
                <c:formatCode>0</c:formatCode>
                <c:ptCount val="2"/>
                <c:pt idx="0" formatCode="0.00">
                  <c:v>64.08</c:v>
                </c:pt>
                <c:pt idx="1">
                  <c:v>25</c:v>
                </c:pt>
              </c:numCache>
            </c:numRef>
          </c:val>
          <c:extLst>
            <c:ext xmlns:c16="http://schemas.microsoft.com/office/drawing/2014/chart" uri="{C3380CC4-5D6E-409C-BE32-E72D297353CC}">
              <c16:uniqueId val="{00000004-12C3-48C4-8BF9-0C076FF76DF3}"/>
            </c:ext>
          </c:extLst>
        </c:ser>
        <c:dLbls>
          <c:showLegendKey val="0"/>
          <c:showVal val="0"/>
          <c:showCatName val="0"/>
          <c:showSerName val="0"/>
          <c:showPercent val="0"/>
          <c:showBubbleSize val="0"/>
        </c:dLbls>
        <c:gapWidth val="150"/>
        <c:shape val="box"/>
        <c:axId val="265085336"/>
        <c:axId val="265088080"/>
        <c:axId val="0"/>
      </c:bar3DChart>
      <c:catAx>
        <c:axId val="265085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8080"/>
        <c:crosses val="autoZero"/>
        <c:auto val="1"/>
        <c:lblAlgn val="ctr"/>
        <c:lblOffset val="100"/>
        <c:noMultiLvlLbl val="0"/>
      </c:catAx>
      <c:valAx>
        <c:axId val="265088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5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871C-4136-91A4-62FA67C3B47A}"/>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871C-4136-91A4-62FA67C3B47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71C-4136-91A4-62FA67C3B47A}"/>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871C-4136-91A4-62FA67C3B47A}"/>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9-871C-4136-91A4-62FA67C3B47A}"/>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B-871C-4136-91A4-62FA67C3B47A}"/>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FBM!$DN$1195:$DT$1195</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FBM!$DN$1196:$DT$1196</c:f>
              <c:numCache>
                <c:formatCode>0.00</c:formatCode>
                <c:ptCount val="7"/>
                <c:pt idx="0">
                  <c:v>89.52</c:v>
                </c:pt>
                <c:pt idx="1">
                  <c:v>74.58</c:v>
                </c:pt>
                <c:pt idx="2">
                  <c:v>92.42</c:v>
                </c:pt>
                <c:pt idx="3">
                  <c:v>63.96</c:v>
                </c:pt>
                <c:pt idx="4">
                  <c:v>74.430000000000007</c:v>
                </c:pt>
                <c:pt idx="5">
                  <c:v>53.49</c:v>
                </c:pt>
                <c:pt idx="6">
                  <c:v>80.12</c:v>
                </c:pt>
              </c:numCache>
            </c:numRef>
          </c:val>
          <c:extLst>
            <c:ext xmlns:c16="http://schemas.microsoft.com/office/drawing/2014/chart" uri="{C3380CC4-5D6E-409C-BE32-E72D297353CC}">
              <c16:uniqueId val="{0000000C-871C-4136-91A4-62FA67C3B47A}"/>
            </c:ext>
          </c:extLst>
        </c:ser>
        <c:dLbls>
          <c:dLblPos val="outEnd"/>
          <c:showLegendKey val="0"/>
          <c:showVal val="1"/>
          <c:showCatName val="0"/>
          <c:showSerName val="0"/>
          <c:showPercent val="0"/>
          <c:showBubbleSize val="0"/>
        </c:dLbls>
        <c:gapWidth val="150"/>
        <c:axId val="265086512"/>
        <c:axId val="265654096"/>
      </c:barChart>
      <c:catAx>
        <c:axId val="265086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5654096"/>
        <c:crosses val="autoZero"/>
        <c:auto val="1"/>
        <c:lblAlgn val="ctr"/>
        <c:lblOffset val="100"/>
        <c:noMultiLvlLbl val="0"/>
      </c:catAx>
      <c:valAx>
        <c:axId val="2656540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508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889-4060-9BEB-5FB5970E8D3F}"/>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3-3889-4060-9BEB-5FB5970E8D3F}"/>
              </c:ext>
            </c:extLst>
          </c:dPt>
          <c:dPt>
            <c:idx val="2"/>
            <c:invertIfNegative val="0"/>
            <c:bubble3D val="0"/>
            <c:spPr>
              <a:solidFill>
                <a:schemeClr val="accent5"/>
              </a:solidFill>
              <a:ln>
                <a:noFill/>
              </a:ln>
              <a:effectLst/>
            </c:spPr>
            <c:extLst>
              <c:ext xmlns:c16="http://schemas.microsoft.com/office/drawing/2014/chart" uri="{C3380CC4-5D6E-409C-BE32-E72D297353CC}">
                <c16:uniqueId val="{00000005-3889-4060-9BEB-5FB5970E8D3F}"/>
              </c:ext>
            </c:extLst>
          </c:dPt>
          <c:dPt>
            <c:idx val="3"/>
            <c:invertIfNegative val="0"/>
            <c:bubble3D val="0"/>
            <c:spPr>
              <a:solidFill>
                <a:schemeClr val="accent5"/>
              </a:solidFill>
              <a:ln>
                <a:noFill/>
              </a:ln>
              <a:effectLst/>
            </c:spPr>
            <c:extLst>
              <c:ext xmlns:c16="http://schemas.microsoft.com/office/drawing/2014/chart" uri="{C3380CC4-5D6E-409C-BE32-E72D297353CC}">
                <c16:uniqueId val="{00000007-3889-4060-9BEB-5FB5970E8D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FBM!$DN$1226:$DR$1226</c:f>
              <c:strCache>
                <c:ptCount val="5"/>
                <c:pt idx="0">
                  <c:v>Relevancia FBK fijo</c:v>
                </c:pt>
                <c:pt idx="1">
                  <c:v> Dependencia de las transferencias de la Nación y las Regalías</c:v>
                </c:pt>
                <c:pt idx="2">
                  <c:v>Endeudamiento Largo Plazo </c:v>
                </c:pt>
                <c:pt idx="3">
                  <c:v>Balance Primario</c:v>
                </c:pt>
                <c:pt idx="4">
                  <c:v>Capacidad de ahorro</c:v>
                </c:pt>
              </c:strCache>
            </c:strRef>
          </c:cat>
          <c:val>
            <c:numRef>
              <c:f>FBM!$DN$1227:$DR$1227</c:f>
              <c:numCache>
                <c:formatCode>0.00</c:formatCode>
                <c:ptCount val="5"/>
                <c:pt idx="0">
                  <c:v>17.902209558742701</c:v>
                </c:pt>
                <c:pt idx="1">
                  <c:v>58.808256935921897</c:v>
                </c:pt>
                <c:pt idx="2">
                  <c:v>20.680885191356701</c:v>
                </c:pt>
                <c:pt idx="3">
                  <c:v>27.070308468739601</c:v>
                </c:pt>
                <c:pt idx="4">
                  <c:v>56.4309665402372</c:v>
                </c:pt>
              </c:numCache>
            </c:numRef>
          </c:val>
          <c:extLst>
            <c:ext xmlns:c16="http://schemas.microsoft.com/office/drawing/2014/chart" uri="{C3380CC4-5D6E-409C-BE32-E72D297353CC}">
              <c16:uniqueId val="{00000008-3889-4060-9BEB-5FB5970E8D3F}"/>
            </c:ext>
          </c:extLst>
        </c:ser>
        <c:dLbls>
          <c:showLegendKey val="0"/>
          <c:showVal val="0"/>
          <c:showCatName val="0"/>
          <c:showSerName val="0"/>
          <c:showPercent val="0"/>
          <c:showBubbleSize val="0"/>
        </c:dLbls>
        <c:gapWidth val="182"/>
        <c:axId val="265652920"/>
        <c:axId val="265652528"/>
      </c:barChart>
      <c:catAx>
        <c:axId val="265652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5652528"/>
        <c:crosses val="autoZero"/>
        <c:auto val="1"/>
        <c:lblAlgn val="ctr"/>
        <c:lblOffset val="100"/>
        <c:noMultiLvlLbl val="0"/>
      </c:catAx>
      <c:valAx>
        <c:axId val="26565252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5652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chemeClr val="accent2"/>
              </a:solidFill>
              <a:round/>
            </a:ln>
            <a:effectLst/>
          </c:spPr>
          <c:marker>
            <c:symbol val="diamond"/>
            <c:size val="6"/>
            <c:spPr>
              <a:solidFill>
                <a:schemeClr val="accent2"/>
              </a:solidFill>
              <a:ln w="9525">
                <a:solidFill>
                  <a:schemeClr val="accent2"/>
                </a:solidFill>
                <a:round/>
              </a:ln>
              <a:effectLst/>
            </c:spPr>
          </c:marker>
          <c:dLbls>
            <c:dLbl>
              <c:idx val="5"/>
              <c:layout>
                <c:manualLayout>
                  <c:x val="-3.832940543660146E-2"/>
                  <c:y val="-5.9385867959343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87-47FA-B3D8-BE09897362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FBM!$DO$1240:$DV$1240</c:f>
              <c:numCache>
                <c:formatCode>General</c:formatCode>
                <c:ptCount val="8"/>
                <c:pt idx="0">
                  <c:v>2014</c:v>
                </c:pt>
                <c:pt idx="1">
                  <c:v>2015</c:v>
                </c:pt>
                <c:pt idx="2">
                  <c:v>2016</c:v>
                </c:pt>
                <c:pt idx="3">
                  <c:v>2017</c:v>
                </c:pt>
                <c:pt idx="4">
                  <c:v>2018</c:v>
                </c:pt>
                <c:pt idx="5">
                  <c:v>2019</c:v>
                </c:pt>
                <c:pt idx="6">
                  <c:v>2020</c:v>
                </c:pt>
                <c:pt idx="7">
                  <c:v>2021</c:v>
                </c:pt>
              </c:numCache>
            </c:numRef>
          </c:cat>
          <c:val>
            <c:numRef>
              <c:f>FBM!$DO$1245:$DV$1245</c:f>
              <c:numCache>
                <c:formatCode>0.00%</c:formatCode>
                <c:ptCount val="8"/>
                <c:pt idx="0">
                  <c:v>0.73309999999999997</c:v>
                </c:pt>
                <c:pt idx="1">
                  <c:v>0.73529999999999995</c:v>
                </c:pt>
                <c:pt idx="2">
                  <c:v>0.71650000000000003</c:v>
                </c:pt>
                <c:pt idx="3">
                  <c:v>0.74429999999999996</c:v>
                </c:pt>
                <c:pt idx="4">
                  <c:v>0.72729999999999995</c:v>
                </c:pt>
                <c:pt idx="5">
                  <c:v>0.63070000000000004</c:v>
                </c:pt>
                <c:pt idx="6">
                  <c:v>0.54069999999999996</c:v>
                </c:pt>
                <c:pt idx="7">
                  <c:v>0.52349999999999997</c:v>
                </c:pt>
              </c:numCache>
            </c:numRef>
          </c:val>
          <c:smooth val="1"/>
          <c:extLst>
            <c:ext xmlns:c16="http://schemas.microsoft.com/office/drawing/2014/chart" uri="{C3380CC4-5D6E-409C-BE32-E72D297353CC}">
              <c16:uniqueId val="{00000007-B587-47FA-B3D8-BE09897362A6}"/>
            </c:ext>
          </c:extLst>
        </c:ser>
        <c:dLbls>
          <c:dLblPos val="t"/>
          <c:showLegendKey val="0"/>
          <c:showVal val="1"/>
          <c:showCatName val="0"/>
          <c:showSerName val="0"/>
          <c:showPercent val="0"/>
          <c:showBubbleSize val="0"/>
        </c:dLbls>
        <c:marker val="1"/>
        <c:smooth val="0"/>
        <c:axId val="265653704"/>
        <c:axId val="265654880"/>
      </c:lineChart>
      <c:catAx>
        <c:axId val="26565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ysClr val="windowText" lastClr="000000"/>
                </a:solidFill>
                <a:latin typeface="+mn-lt"/>
                <a:ea typeface="+mn-ea"/>
                <a:cs typeface="+mn-cs"/>
              </a:defRPr>
            </a:pPr>
            <a:endParaRPr lang="es-CO"/>
          </a:p>
        </c:txPr>
        <c:crossAx val="265654880"/>
        <c:crosses val="autoZero"/>
        <c:auto val="1"/>
        <c:lblAlgn val="ctr"/>
        <c:lblOffset val="100"/>
        <c:noMultiLvlLbl val="0"/>
      </c:catAx>
      <c:valAx>
        <c:axId val="26565488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56537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1"/>
          <c:order val="1"/>
          <c:spPr>
            <a:solidFill>
              <a:schemeClr val="accent6">
                <a:lumMod val="60000"/>
                <a:lumOff val="40000"/>
              </a:schemeClr>
            </a:solidFill>
            <a:ln>
              <a:solidFill>
                <a:schemeClr val="accent6">
                  <a:lumMod val="75000"/>
                </a:schemeClr>
              </a:solidFill>
            </a:ln>
            <a:effectLst>
              <a:innerShdw blurRad="114300">
                <a:schemeClr val="accent6">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FBM!$DO$1235:$DT$1235</c:f>
              <c:numCache>
                <c:formatCode>General</c:formatCode>
                <c:ptCount val="6"/>
                <c:pt idx="0">
                  <c:v>2012</c:v>
                </c:pt>
                <c:pt idx="1">
                  <c:v>2013</c:v>
                </c:pt>
                <c:pt idx="2">
                  <c:v>2014</c:v>
                </c:pt>
                <c:pt idx="3">
                  <c:v>2015</c:v>
                </c:pt>
                <c:pt idx="4">
                  <c:v>2016</c:v>
                </c:pt>
                <c:pt idx="5">
                  <c:v>2017</c:v>
                </c:pt>
              </c:numCache>
            </c:numRef>
          </c:cat>
          <c:val>
            <c:numRef>
              <c:f>FBM!$DO$1236:$DT$1236</c:f>
              <c:numCache>
                <c:formatCode>0.00%</c:formatCode>
                <c:ptCount val="6"/>
                <c:pt idx="0">
                  <c:v>0.749</c:v>
                </c:pt>
                <c:pt idx="1">
                  <c:v>0.70299999999999996</c:v>
                </c:pt>
                <c:pt idx="2">
                  <c:v>0.81410000000000005</c:v>
                </c:pt>
                <c:pt idx="3">
                  <c:v>0.81189999999999996</c:v>
                </c:pt>
                <c:pt idx="4">
                  <c:v>0.78539999999999999</c:v>
                </c:pt>
                <c:pt idx="5">
                  <c:v>0.89119999999999999</c:v>
                </c:pt>
              </c:numCache>
            </c:numRef>
          </c:val>
          <c:extLst>
            <c:ext xmlns:c16="http://schemas.microsoft.com/office/drawing/2014/chart" uri="{C3380CC4-5D6E-409C-BE32-E72D297353CC}">
              <c16:uniqueId val="{00000001-9B4F-4A8C-8109-EDBDC45AB5CB}"/>
            </c:ext>
          </c:extLst>
        </c:ser>
        <c:dLbls>
          <c:dLblPos val="outEnd"/>
          <c:showLegendKey val="0"/>
          <c:showVal val="1"/>
          <c:showCatName val="0"/>
          <c:showSerName val="0"/>
          <c:showPercent val="0"/>
          <c:showBubbleSize val="0"/>
        </c:dLbls>
        <c:gapWidth val="164"/>
        <c:overlap val="-22"/>
        <c:axId val="265651352"/>
        <c:axId val="265652136"/>
        <c:extLst>
          <c:ext xmlns:c15="http://schemas.microsoft.com/office/drawing/2012/chart" uri="{02D57815-91ED-43cb-92C2-25804820EDAC}">
            <c15:filteredBarSeries>
              <c15:ser>
                <c:idx val="0"/>
                <c:order val="0"/>
                <c:spPr>
                  <a:pattFill prst="narHorz">
                    <a:fgClr>
                      <a:schemeClr val="accent6">
                        <a:tint val="77000"/>
                      </a:schemeClr>
                    </a:fgClr>
                    <a:bgClr>
                      <a:schemeClr val="accent6">
                        <a:tint val="77000"/>
                        <a:lumMod val="20000"/>
                        <a:lumOff val="80000"/>
                      </a:schemeClr>
                    </a:bgClr>
                  </a:pattFill>
                  <a:ln>
                    <a:noFill/>
                  </a:ln>
                  <a:effectLst>
                    <a:innerShdw blurRad="114300">
                      <a:schemeClr val="accent6">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trendline>
                  <c:spPr>
                    <a:ln w="19050" cap="rnd">
                      <a:solidFill>
                        <a:schemeClr val="accent6">
                          <a:tint val="77000"/>
                        </a:schemeClr>
                      </a:solidFill>
                    </a:ln>
                    <a:effectLst/>
                  </c:spPr>
                  <c:trendlineType val="linear"/>
                  <c:dispRSqr val="0"/>
                  <c:dispEq val="0"/>
                </c:trendline>
                <c:cat>
                  <c:numRef>
                    <c:extLst>
                      <c:ext uri="{02D57815-91ED-43cb-92C2-25804820EDAC}">
                        <c15:formulaRef>
                          <c15:sqref>FBM!$DO$1235:$DT$1235</c15:sqref>
                        </c15:formulaRef>
                      </c:ext>
                    </c:extLst>
                    <c:numCache>
                      <c:formatCode>General</c:formatCode>
                      <c:ptCount val="6"/>
                      <c:pt idx="0">
                        <c:v>2012</c:v>
                      </c:pt>
                      <c:pt idx="1">
                        <c:v>2013</c:v>
                      </c:pt>
                      <c:pt idx="2">
                        <c:v>2014</c:v>
                      </c:pt>
                      <c:pt idx="3">
                        <c:v>2015</c:v>
                      </c:pt>
                      <c:pt idx="4">
                        <c:v>2016</c:v>
                      </c:pt>
                      <c:pt idx="5">
                        <c:v>2017</c:v>
                      </c:pt>
                    </c:numCache>
                  </c:numRef>
                </c:cat>
                <c:val>
                  <c:numRef>
                    <c:extLst>
                      <c:ext uri="{02D57815-91ED-43cb-92C2-25804820EDAC}">
                        <c15:formulaRef>
                          <c15:sqref>FBM!$DO$1235:$DT$1235</c15:sqref>
                        </c15:formulaRef>
                      </c:ext>
                    </c:extLst>
                    <c:numCache>
                      <c:formatCode>General</c:formatCode>
                      <c:ptCount val="6"/>
                      <c:pt idx="0">
                        <c:v>2012</c:v>
                      </c:pt>
                      <c:pt idx="1">
                        <c:v>2013</c:v>
                      </c:pt>
                      <c:pt idx="2">
                        <c:v>2014</c:v>
                      </c:pt>
                      <c:pt idx="3">
                        <c:v>2015</c:v>
                      </c:pt>
                      <c:pt idx="4">
                        <c:v>2016</c:v>
                      </c:pt>
                      <c:pt idx="5">
                        <c:v>2017</c:v>
                      </c:pt>
                    </c:numCache>
                  </c:numRef>
                </c:val>
                <c:extLst>
                  <c:ext xmlns:c16="http://schemas.microsoft.com/office/drawing/2014/chart" uri="{C3380CC4-5D6E-409C-BE32-E72D297353CC}">
                    <c16:uniqueId val="{00000001-5532-4881-B107-3E54C2FC8B10}"/>
                  </c:ext>
                </c:extLst>
              </c15:ser>
            </c15:filteredBarSeries>
          </c:ext>
        </c:extLst>
      </c:barChart>
      <c:catAx>
        <c:axId val="26565135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5652136"/>
        <c:crosses val="autoZero"/>
        <c:auto val="1"/>
        <c:lblAlgn val="ctr"/>
        <c:lblOffset val="100"/>
        <c:noMultiLvlLbl val="0"/>
      </c:catAx>
      <c:valAx>
        <c:axId val="26565213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5651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s-CO" sz="1800" b="1" i="0" baseline="0">
                <a:solidFill>
                  <a:schemeClr val="tx1"/>
                </a:solidFill>
                <a:effectLst/>
              </a:rPr>
              <a:t>Variación Porcentual Crecimiento Poblacional 2016-2022</a:t>
            </a:r>
            <a:endParaRPr lang="es-CO" sz="1600" b="1" i="0" baseline="0">
              <a:solidFill>
                <a:schemeClr val="tx1"/>
              </a:solidFill>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es-CO"/>
        </a:p>
      </c:txPr>
    </c:title>
    <c:autoTitleDeleted val="0"/>
    <c:plotArea>
      <c:layout/>
      <c:lineChart>
        <c:grouping val="standard"/>
        <c:varyColors val="0"/>
        <c:ser>
          <c:idx val="0"/>
          <c:order val="0"/>
          <c:tx>
            <c:strRef>
              <c:f>FBM!$DL$263</c:f>
              <c:strCache>
                <c:ptCount val="1"/>
                <c:pt idx="0">
                  <c:v>Filandia</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strRef>
              <c:f>FBM!$DK$264:$DK$269</c:f>
              <c:strCache>
                <c:ptCount val="6"/>
                <c:pt idx="0">
                  <c:v>2016-2017</c:v>
                </c:pt>
                <c:pt idx="1">
                  <c:v>2017-2018</c:v>
                </c:pt>
                <c:pt idx="2">
                  <c:v>2018-2019</c:v>
                </c:pt>
                <c:pt idx="3">
                  <c:v>2019-2020</c:v>
                </c:pt>
                <c:pt idx="4">
                  <c:v>2020-2021</c:v>
                </c:pt>
                <c:pt idx="5">
                  <c:v>2021-2022</c:v>
                </c:pt>
              </c:strCache>
            </c:strRef>
          </c:cat>
          <c:val>
            <c:numRef>
              <c:f>FBM!$DL$264:$DL$269</c:f>
              <c:numCache>
                <c:formatCode>0.00%</c:formatCode>
                <c:ptCount val="6"/>
                <c:pt idx="0">
                  <c:v>1.1114853486022147E-2</c:v>
                </c:pt>
                <c:pt idx="1">
                  <c:v>4.830113257828117E-3</c:v>
                </c:pt>
                <c:pt idx="2">
                  <c:v>7.2932206199236571E-3</c:v>
                </c:pt>
                <c:pt idx="3">
                  <c:v>8.6391311502385104E-3</c:v>
                </c:pt>
                <c:pt idx="4">
                  <c:v>1.1909617423933483E-2</c:v>
                </c:pt>
                <c:pt idx="5">
                  <c:v>1.330108827085863E-2</c:v>
                </c:pt>
              </c:numCache>
            </c:numRef>
          </c:val>
          <c:smooth val="1"/>
          <c:extLst>
            <c:ext xmlns:c16="http://schemas.microsoft.com/office/drawing/2014/chart" uri="{C3380CC4-5D6E-409C-BE32-E72D297353CC}">
              <c16:uniqueId val="{00000000-B035-4C27-9F3C-0B81B1D3032E}"/>
            </c:ext>
          </c:extLst>
        </c:ser>
        <c:dLbls>
          <c:showLegendKey val="0"/>
          <c:showVal val="0"/>
          <c:showCatName val="0"/>
          <c:showSerName val="0"/>
          <c:showPercent val="0"/>
          <c:showBubbleSize val="0"/>
        </c:dLbls>
        <c:marker val="1"/>
        <c:smooth val="0"/>
        <c:axId val="140309936"/>
        <c:axId val="140316176"/>
        <c:extLst>
          <c:ext xmlns:c15="http://schemas.microsoft.com/office/drawing/2012/chart" uri="{02D57815-91ED-43cb-92C2-25804820EDAC}">
            <c15:filteredLineSeries>
              <c15:ser>
                <c:idx val="1"/>
                <c:order val="1"/>
                <c:tx>
                  <c:strRef>
                    <c:extLst>
                      <c:ext uri="{02D57815-91ED-43cb-92C2-25804820EDAC}">
                        <c15:formulaRef>
                          <c15:sqref>FBM!$DM$263</c15:sqref>
                        </c15:formulaRef>
                      </c:ext>
                    </c:extLst>
                    <c:strCache>
                      <c:ptCount val="1"/>
                      <c:pt idx="0">
                        <c:v>Quindio</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strRef>
                    <c:extLst>
                      <c:ext uri="{02D57815-91ED-43cb-92C2-25804820EDAC}">
                        <c15:formulaRef>
                          <c15:sqref>FBM!$DK$264:$DK$269</c15:sqref>
                        </c15:formulaRef>
                      </c:ext>
                    </c:extLst>
                    <c:strCache>
                      <c:ptCount val="6"/>
                      <c:pt idx="0">
                        <c:v>2016-2017</c:v>
                      </c:pt>
                      <c:pt idx="1">
                        <c:v>2017-2018</c:v>
                      </c:pt>
                      <c:pt idx="2">
                        <c:v>2018-2019</c:v>
                      </c:pt>
                      <c:pt idx="3">
                        <c:v>2019-2020</c:v>
                      </c:pt>
                      <c:pt idx="4">
                        <c:v>2020-2021</c:v>
                      </c:pt>
                      <c:pt idx="5">
                        <c:v>2021-2022</c:v>
                      </c:pt>
                    </c:strCache>
                  </c:strRef>
                </c:cat>
                <c:val>
                  <c:numRef>
                    <c:extLst>
                      <c:ext uri="{02D57815-91ED-43cb-92C2-25804820EDAC}">
                        <c15:formulaRef>
                          <c15:sqref>FBM!$DM$264:$DM$269</c15:sqref>
                        </c15:formulaRef>
                      </c:ext>
                    </c:extLst>
                    <c:numCache>
                      <c:formatCode>0.00%</c:formatCode>
                      <c:ptCount val="6"/>
                      <c:pt idx="0">
                        <c:v>7.6902608272266804E-3</c:v>
                      </c:pt>
                      <c:pt idx="1">
                        <c:v>1.1120558237790457E-2</c:v>
                      </c:pt>
                      <c:pt idx="2">
                        <c:v>1.4726692152678966E-2</c:v>
                      </c:pt>
                      <c:pt idx="3">
                        <c:v>1.3773717498243077E-2</c:v>
                      </c:pt>
                      <c:pt idx="4">
                        <c:v>1.2092164040035991E-2</c:v>
                      </c:pt>
                      <c:pt idx="5">
                        <c:v>1.3257026562085938E-2</c:v>
                      </c:pt>
                    </c:numCache>
                  </c:numRef>
                </c:val>
                <c:smooth val="0"/>
                <c:extLst>
                  <c:ext xmlns:c16="http://schemas.microsoft.com/office/drawing/2014/chart" uri="{C3380CC4-5D6E-409C-BE32-E72D297353CC}">
                    <c16:uniqueId val="{00000000-2489-4DFE-805E-E78D9AB5075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FBM!$DN$263</c15:sqref>
                        </c15:formulaRef>
                      </c:ext>
                    </c:extLst>
                    <c:strCache>
                      <c:ptCount val="1"/>
                      <c:pt idx="0">
                        <c:v>Colombia</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strRef>
                    <c:extLst xmlns:c15="http://schemas.microsoft.com/office/drawing/2012/chart">
                      <c:ext xmlns:c15="http://schemas.microsoft.com/office/drawing/2012/chart" uri="{02D57815-91ED-43cb-92C2-25804820EDAC}">
                        <c15:formulaRef>
                          <c15:sqref>FBM!$DK$264:$DK$269</c15:sqref>
                        </c15:formulaRef>
                      </c:ext>
                    </c:extLst>
                    <c:strCache>
                      <c:ptCount val="6"/>
                      <c:pt idx="0">
                        <c:v>2016-2017</c:v>
                      </c:pt>
                      <c:pt idx="1">
                        <c:v>2017-2018</c:v>
                      </c:pt>
                      <c:pt idx="2">
                        <c:v>2018-2019</c:v>
                      </c:pt>
                      <c:pt idx="3">
                        <c:v>2019-2020</c:v>
                      </c:pt>
                      <c:pt idx="4">
                        <c:v>2020-2021</c:v>
                      </c:pt>
                      <c:pt idx="5">
                        <c:v>2021-2022</c:v>
                      </c:pt>
                    </c:strCache>
                  </c:strRef>
                </c:cat>
                <c:val>
                  <c:numRef>
                    <c:extLst xmlns:c15="http://schemas.microsoft.com/office/drawing/2012/chart">
                      <c:ext xmlns:c15="http://schemas.microsoft.com/office/drawing/2012/chart" uri="{02D57815-91ED-43cb-92C2-25804820EDAC}">
                        <c15:formulaRef>
                          <c15:sqref>FBM!$DN$264:$DN$269</c15:sqref>
                        </c15:formulaRef>
                      </c:ext>
                    </c:extLst>
                    <c:numCache>
                      <c:formatCode>0.00%</c:formatCode>
                      <c:ptCount val="6"/>
                      <c:pt idx="0">
                        <c:v>1.257917020747934E-2</c:v>
                      </c:pt>
                      <c:pt idx="1">
                        <c:v>1.7699455073050485E-2</c:v>
                      </c:pt>
                      <c:pt idx="2">
                        <c:v>2.3564431994085755E-2</c:v>
                      </c:pt>
                      <c:pt idx="3">
                        <c:v>1.9773916252349144E-2</c:v>
                      </c:pt>
                      <c:pt idx="4">
                        <c:v>1.3441362281870761E-2</c:v>
                      </c:pt>
                      <c:pt idx="5">
                        <c:v>1.0969275349191454E-2</c:v>
                      </c:pt>
                    </c:numCache>
                  </c:numRef>
                </c:val>
                <c:smooth val="0"/>
                <c:extLst xmlns:c15="http://schemas.microsoft.com/office/drawing/2012/chart">
                  <c:ext xmlns:c16="http://schemas.microsoft.com/office/drawing/2014/chart" uri="{C3380CC4-5D6E-409C-BE32-E72D297353CC}">
                    <c16:uniqueId val="{00000001-2489-4DFE-805E-E78D9AB5075D}"/>
                  </c:ext>
                </c:extLst>
              </c15:ser>
            </c15:filteredLineSeries>
          </c:ext>
        </c:extLst>
      </c:lineChart>
      <c:catAx>
        <c:axId val="140309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316176"/>
        <c:crosses val="autoZero"/>
        <c:auto val="1"/>
        <c:lblAlgn val="ctr"/>
        <c:lblOffset val="100"/>
        <c:noMultiLvlLbl val="0"/>
      </c:catAx>
      <c:valAx>
        <c:axId val="140316176"/>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0309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solidFill>
                <a:latin typeface="+mn-lt"/>
                <a:ea typeface="+mn-ea"/>
                <a:cs typeface="+mn-cs"/>
              </a:defRPr>
            </a:pPr>
            <a:r>
              <a:rPr lang="es-CO">
                <a:solidFill>
                  <a:schemeClr val="tx1"/>
                </a:solidFill>
              </a:rPr>
              <a:t>POBLACIÓN TOTAL</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FBM!$DG$249:$DI$250</c:f>
              <c:multiLvlStrCache>
                <c:ptCount val="3"/>
                <c:lvl>
                  <c:pt idx="0">
                    <c:v>2018</c:v>
                  </c:pt>
                  <c:pt idx="1">
                    <c:v>2020</c:v>
                  </c:pt>
                  <c:pt idx="2">
                    <c:v>2022</c:v>
                  </c:pt>
                </c:lvl>
                <c:lvl>
                  <c:pt idx="0">
                    <c:v>Población Total</c:v>
                  </c:pt>
                </c:lvl>
              </c:multiLvlStrCache>
            </c:multiLvlStrRef>
          </c:cat>
          <c:val>
            <c:numRef>
              <c:f>FBM!$DG$251:$DI$251</c:f>
              <c:numCache>
                <c:formatCode>#,##0</c:formatCode>
                <c:ptCount val="3"/>
                <c:pt idx="0">
                  <c:v>12066</c:v>
                </c:pt>
                <c:pt idx="1">
                  <c:v>12259</c:v>
                </c:pt>
                <c:pt idx="2">
                  <c:v>12570</c:v>
                </c:pt>
              </c:numCache>
            </c:numRef>
          </c:val>
          <c:extLst>
            <c:ext xmlns:c16="http://schemas.microsoft.com/office/drawing/2014/chart" uri="{C3380CC4-5D6E-409C-BE32-E72D297353CC}">
              <c16:uniqueId val="{00000000-EE72-4BD3-8860-C38FE11462F5}"/>
            </c:ext>
          </c:extLst>
        </c:ser>
        <c:dLbls>
          <c:dLblPos val="outEnd"/>
          <c:showLegendKey val="0"/>
          <c:showVal val="1"/>
          <c:showCatName val="0"/>
          <c:showSerName val="0"/>
          <c:showPercent val="0"/>
          <c:showBubbleSize val="0"/>
        </c:dLbls>
        <c:gapWidth val="164"/>
        <c:overlap val="-22"/>
        <c:axId val="570235647"/>
        <c:axId val="570243551"/>
      </c:barChart>
      <c:catAx>
        <c:axId val="57023564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70243551"/>
        <c:crosses val="autoZero"/>
        <c:auto val="1"/>
        <c:lblAlgn val="ctr"/>
        <c:lblOffset val="100"/>
        <c:noMultiLvlLbl val="0"/>
      </c:catAx>
      <c:valAx>
        <c:axId val="57024355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0235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FBM!$DG$709</c:f>
              <c:strCache>
                <c:ptCount val="1"/>
                <c:pt idx="0">
                  <c:v>Filandia</c:v>
                </c:pt>
              </c:strCache>
            </c:strRef>
          </c:tx>
          <c:spPr>
            <a:solidFill>
              <a:schemeClr val="accent1"/>
            </a:solidFill>
            <a:ln>
              <a:noFill/>
            </a:ln>
            <a:effectLst/>
          </c:spPr>
          <c:invertIfNegative val="0"/>
          <c:dLbls>
            <c:spPr>
              <a:solidFill>
                <a:schemeClr val="lt1"/>
              </a:solidFill>
              <a:ln>
                <a:solidFill>
                  <a:schemeClr val="accent1">
                    <a:lumMod val="60000"/>
                    <a:lumOff val="40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FBM!$DF$710:$DF$714</c:f>
              <c:strCache>
                <c:ptCount val="5"/>
                <c:pt idx="0">
                  <c:v>Lectura Crítica</c:v>
                </c:pt>
                <c:pt idx="1">
                  <c:v>Matemática</c:v>
                </c:pt>
                <c:pt idx="2">
                  <c:v>Sociales y Ciudadanía</c:v>
                </c:pt>
                <c:pt idx="3">
                  <c:v>Ciencias Naturales</c:v>
                </c:pt>
                <c:pt idx="4">
                  <c:v>Inglés</c:v>
                </c:pt>
              </c:strCache>
            </c:strRef>
          </c:cat>
          <c:val>
            <c:numRef>
              <c:f>FBM!$DG$710:$DG$714</c:f>
              <c:numCache>
                <c:formatCode>0.0</c:formatCode>
                <c:ptCount val="5"/>
                <c:pt idx="0">
                  <c:v>55</c:v>
                </c:pt>
                <c:pt idx="1">
                  <c:v>53.25</c:v>
                </c:pt>
                <c:pt idx="2">
                  <c:v>50.75</c:v>
                </c:pt>
                <c:pt idx="3">
                  <c:v>52.25</c:v>
                </c:pt>
                <c:pt idx="4">
                  <c:v>51</c:v>
                </c:pt>
              </c:numCache>
            </c:numRef>
          </c:val>
          <c:extLst>
            <c:ext xmlns:c16="http://schemas.microsoft.com/office/drawing/2014/chart" uri="{C3380CC4-5D6E-409C-BE32-E72D297353CC}">
              <c16:uniqueId val="{00000000-0ADD-46FB-A582-8DF32D073063}"/>
            </c:ext>
          </c:extLst>
        </c:ser>
        <c:ser>
          <c:idx val="1"/>
          <c:order val="1"/>
          <c:tx>
            <c:strRef>
              <c:f>FBM!$DH$709</c:f>
              <c:strCache>
                <c:ptCount val="1"/>
                <c:pt idx="0">
                  <c:v>Colombia</c:v>
                </c:pt>
              </c:strCache>
            </c:strRef>
          </c:tx>
          <c:spPr>
            <a:solidFill>
              <a:schemeClr val="accent2"/>
            </a:solidFill>
            <a:ln>
              <a:noFill/>
            </a:ln>
            <a:effectLst/>
          </c:spPr>
          <c:invertIfNegative val="0"/>
          <c:dLbls>
            <c:spPr>
              <a:solidFill>
                <a:schemeClr val="lt1"/>
              </a:solidFill>
              <a:ln>
                <a:solidFill>
                  <a:srgbClr val="C00000"/>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FBM!$DF$710:$DF$714</c:f>
              <c:strCache>
                <c:ptCount val="5"/>
                <c:pt idx="0">
                  <c:v>Lectura Crítica</c:v>
                </c:pt>
                <c:pt idx="1">
                  <c:v>Matemática</c:v>
                </c:pt>
                <c:pt idx="2">
                  <c:v>Sociales y Ciudadanía</c:v>
                </c:pt>
                <c:pt idx="3">
                  <c:v>Ciencias Naturales</c:v>
                </c:pt>
                <c:pt idx="4">
                  <c:v>Inglés</c:v>
                </c:pt>
              </c:strCache>
            </c:strRef>
          </c:cat>
          <c:val>
            <c:numRef>
              <c:f>FBM!$DH$710:$DH$714</c:f>
              <c:numCache>
                <c:formatCode>0.0</c:formatCode>
                <c:ptCount val="5"/>
                <c:pt idx="0">
                  <c:v>54</c:v>
                </c:pt>
                <c:pt idx="1">
                  <c:v>52</c:v>
                </c:pt>
                <c:pt idx="2">
                  <c:v>48</c:v>
                </c:pt>
                <c:pt idx="3">
                  <c:v>50</c:v>
                </c:pt>
                <c:pt idx="4">
                  <c:v>51</c:v>
                </c:pt>
              </c:numCache>
            </c:numRef>
          </c:val>
          <c:extLst>
            <c:ext xmlns:c16="http://schemas.microsoft.com/office/drawing/2014/chart" uri="{C3380CC4-5D6E-409C-BE32-E72D297353CC}">
              <c16:uniqueId val="{00000001-0ADD-46FB-A582-8DF32D073063}"/>
            </c:ext>
          </c:extLst>
        </c:ser>
        <c:dLbls>
          <c:dLblPos val="outEnd"/>
          <c:showLegendKey val="0"/>
          <c:showVal val="1"/>
          <c:showCatName val="0"/>
          <c:showSerName val="0"/>
          <c:showPercent val="0"/>
          <c:showBubbleSize val="0"/>
        </c:dLbls>
        <c:gapWidth val="444"/>
        <c:overlap val="-90"/>
        <c:axId val="118077152"/>
        <c:axId val="118080992"/>
      </c:barChart>
      <c:catAx>
        <c:axId val="118077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ysClr val="windowText" lastClr="000000"/>
                </a:solidFill>
                <a:latin typeface="+mn-lt"/>
                <a:ea typeface="+mn-ea"/>
                <a:cs typeface="+mn-cs"/>
              </a:defRPr>
            </a:pPr>
            <a:endParaRPr lang="es-CO"/>
          </a:p>
        </c:txPr>
        <c:crossAx val="118080992"/>
        <c:crosses val="autoZero"/>
        <c:auto val="1"/>
        <c:lblAlgn val="ctr"/>
        <c:lblOffset val="100"/>
        <c:noMultiLvlLbl val="0"/>
      </c:catAx>
      <c:valAx>
        <c:axId val="118080992"/>
        <c:scaling>
          <c:orientation val="minMax"/>
        </c:scaling>
        <c:delete val="1"/>
        <c:axPos val="l"/>
        <c:numFmt formatCode="0.0" sourceLinked="1"/>
        <c:majorTickMark val="none"/>
        <c:minorTickMark val="none"/>
        <c:tickLblPos val="nextTo"/>
        <c:crossAx val="118077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manualLayout>
          <c:xMode val="edge"/>
          <c:yMode val="edge"/>
          <c:x val="0.2471336309149478"/>
          <c:y val="0"/>
        </c:manualLayout>
      </c:layout>
      <c:overlay val="1"/>
    </c:title>
    <c:autoTitleDeleted val="0"/>
    <c:view3D>
      <c:rotX val="15"/>
      <c:rotY val="20"/>
      <c:rAngAx val="1"/>
    </c:view3D>
    <c:floor>
      <c:thickness val="0"/>
    </c:floor>
    <c:sideWall>
      <c:thickness val="0"/>
      <c:spPr>
        <a:solidFill>
          <a:schemeClr val="bg1"/>
        </a:solidFill>
      </c:spPr>
    </c:sideWall>
    <c:backWall>
      <c:thickness val="0"/>
      <c:spPr>
        <a:solidFill>
          <a:schemeClr val="bg1"/>
        </a:solidFill>
      </c:spPr>
    </c:backWall>
    <c:plotArea>
      <c:layout>
        <c:manualLayout>
          <c:layoutTarget val="inner"/>
          <c:xMode val="edge"/>
          <c:yMode val="edge"/>
          <c:x val="2.0761621276640267E-2"/>
          <c:y val="6.2515248090469905E-2"/>
          <c:w val="0.95432443319139137"/>
          <c:h val="0.86904316905544443"/>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FBM!$DF$346:$DF$348</c:f>
              <c:strCache>
                <c:ptCount val="3"/>
                <c:pt idx="0">
                  <c:v>Cabecera</c:v>
                </c:pt>
                <c:pt idx="1">
                  <c:v>Resto</c:v>
                </c:pt>
                <c:pt idx="2">
                  <c:v>Total</c:v>
                </c:pt>
              </c:strCache>
            </c:strRef>
          </c:cat>
          <c:val>
            <c:numRef>
              <c:f>FBM!$DG$346:$DG$348</c:f>
              <c:numCache>
                <c:formatCode>0.00</c:formatCode>
                <c:ptCount val="3"/>
                <c:pt idx="0">
                  <c:v>5.04</c:v>
                </c:pt>
                <c:pt idx="1">
                  <c:v>7.85</c:v>
                </c:pt>
                <c:pt idx="2">
                  <c:v>6.27</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263382864"/>
        <c:axId val="263382472"/>
        <c:axId val="0"/>
      </c:bar3DChart>
      <c:catAx>
        <c:axId val="263382864"/>
        <c:scaling>
          <c:orientation val="minMax"/>
        </c:scaling>
        <c:delete val="0"/>
        <c:axPos val="b"/>
        <c:numFmt formatCode="General" sourceLinked="0"/>
        <c:majorTickMark val="out"/>
        <c:minorTickMark val="none"/>
        <c:tickLblPos val="nextTo"/>
        <c:crossAx val="263382472"/>
        <c:crosses val="autoZero"/>
        <c:auto val="1"/>
        <c:lblAlgn val="ctr"/>
        <c:lblOffset val="100"/>
        <c:noMultiLvlLbl val="0"/>
      </c:catAx>
      <c:valAx>
        <c:axId val="263382472"/>
        <c:scaling>
          <c:orientation val="minMax"/>
        </c:scaling>
        <c:delete val="1"/>
        <c:axPos val="l"/>
        <c:numFmt formatCode="0.00" sourceLinked="1"/>
        <c:majorTickMark val="out"/>
        <c:minorTickMark val="none"/>
        <c:tickLblPos val="nextTo"/>
        <c:crossAx val="26338286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2"/>
                </a:solidFill>
                <a:latin typeface="+mn-lt"/>
                <a:ea typeface="+mn-ea"/>
                <a:cs typeface="+mn-cs"/>
              </a:defRPr>
            </a:pPr>
            <a:r>
              <a:rPr lang="es-CO" b="1">
                <a:solidFill>
                  <a:schemeClr val="accent2"/>
                </a:solidFill>
              </a:rPr>
              <a:t>PESO/EDAD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2"/>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FBM!$DH$519:$DJ$519</c:f>
              <c:strCache>
                <c:ptCount val="3"/>
                <c:pt idx="0">
                  <c:v>Adecuado</c:v>
                </c:pt>
                <c:pt idx="1">
                  <c:v>Riesgo de Bajo Peso</c:v>
                </c:pt>
                <c:pt idx="2">
                  <c:v>Desnutrición Global</c:v>
                </c:pt>
              </c:strCache>
            </c:strRef>
          </c:cat>
          <c:val>
            <c:numRef>
              <c:f>FBM!$DH$520:$DJ$520</c:f>
              <c:numCache>
                <c:formatCode>0.00%</c:formatCode>
                <c:ptCount val="3"/>
                <c:pt idx="0">
                  <c:v>0.82430000000000003</c:v>
                </c:pt>
                <c:pt idx="1">
                  <c:v>0.1449</c:v>
                </c:pt>
                <c:pt idx="2">
                  <c:v>3.0800000000000001E-2</c:v>
                </c:pt>
              </c:numCache>
            </c:numRef>
          </c:val>
          <c:extLst>
            <c:ext xmlns:c16="http://schemas.microsoft.com/office/drawing/2014/chart" uri="{C3380CC4-5D6E-409C-BE32-E72D297353CC}">
              <c16:uniqueId val="{00000000-F620-4DD2-B1CA-F0F94883884C}"/>
            </c:ext>
          </c:extLst>
        </c:ser>
        <c:dLbls>
          <c:dLblPos val="outEnd"/>
          <c:showLegendKey val="0"/>
          <c:showVal val="1"/>
          <c:showCatName val="0"/>
          <c:showSerName val="0"/>
          <c:showPercent val="0"/>
          <c:showBubbleSize val="0"/>
        </c:dLbls>
        <c:gapWidth val="219"/>
        <c:overlap val="-27"/>
        <c:axId val="2013037983"/>
        <c:axId val="2013058143"/>
      </c:barChart>
      <c:catAx>
        <c:axId val="2013037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013058143"/>
        <c:crosses val="autoZero"/>
        <c:auto val="1"/>
        <c:lblAlgn val="ctr"/>
        <c:lblOffset val="100"/>
        <c:noMultiLvlLbl val="0"/>
      </c:catAx>
      <c:valAx>
        <c:axId val="201305814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0130379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2"/>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al</a:t>
            </a:r>
            <a:r>
              <a:rPr lang="es-CO" sz="1100" baseline="0">
                <a:solidFill>
                  <a:schemeClr val="accent4">
                    <a:lumMod val="75000"/>
                  </a:schemeClr>
                </a:solidFill>
              </a:rPr>
              <a:t> SGSSS</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FBM!$DF$540</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FBM!$DG$539:$DH$539</c:f>
              <c:numCache>
                <c:formatCode>General</c:formatCode>
                <c:ptCount val="2"/>
                <c:pt idx="0">
                  <c:v>2021</c:v>
                </c:pt>
                <c:pt idx="1">
                  <c:v>2022</c:v>
                </c:pt>
              </c:numCache>
            </c:numRef>
          </c:cat>
          <c:val>
            <c:numRef>
              <c:f>FBM!$DG$540:$DH$540</c:f>
              <c:numCache>
                <c:formatCode>General</c:formatCode>
                <c:ptCount val="2"/>
                <c:pt idx="0">
                  <c:v>100</c:v>
                </c:pt>
                <c:pt idx="1">
                  <c:v>99.95</c:v>
                </c:pt>
              </c:numCache>
            </c:numRef>
          </c:val>
          <c:extLs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263560056"/>
        <c:axId val="263560840"/>
      </c:barChart>
      <c:lineChart>
        <c:grouping val="standard"/>
        <c:varyColors val="0"/>
        <c:ser>
          <c:idx val="1"/>
          <c:order val="1"/>
          <c:tx>
            <c:strRef>
              <c:f>FBM!$DF$541</c:f>
              <c:strCache>
                <c:ptCount val="1"/>
                <c:pt idx="0">
                  <c:v>Filandia</c:v>
                </c:pt>
              </c:strCache>
            </c:strRef>
          </c:tx>
          <c:spPr>
            <a:ln>
              <a:solidFill>
                <a:srgbClr val="C00000"/>
              </a:solidFill>
            </a:ln>
          </c:spPr>
          <c:marker>
            <c:symbol val="circle"/>
            <c:size val="5"/>
            <c:spPr>
              <a:solidFill>
                <a:schemeClr val="bg1"/>
              </a:solidFill>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FBM!$DG$541:$DH$541</c:f>
              <c:numCache>
                <c:formatCode>General</c:formatCode>
                <c:ptCount val="2"/>
                <c:pt idx="0">
                  <c:v>80.63</c:v>
                </c:pt>
                <c:pt idx="1">
                  <c:v>77.489999999999995</c:v>
                </c:pt>
              </c:numCache>
            </c:numRef>
          </c:val>
          <c:smooth val="0"/>
          <c:extLs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263560056"/>
        <c:axId val="263560840"/>
      </c:lineChart>
      <c:catAx>
        <c:axId val="263560056"/>
        <c:scaling>
          <c:orientation val="minMax"/>
        </c:scaling>
        <c:delete val="0"/>
        <c:axPos val="b"/>
        <c:numFmt formatCode="General" sourceLinked="1"/>
        <c:majorTickMark val="out"/>
        <c:minorTickMark val="none"/>
        <c:tickLblPos val="nextTo"/>
        <c:crossAx val="263560840"/>
        <c:crosses val="autoZero"/>
        <c:auto val="1"/>
        <c:lblAlgn val="ctr"/>
        <c:lblOffset val="100"/>
        <c:noMultiLvlLbl val="0"/>
      </c:catAx>
      <c:valAx>
        <c:axId val="263560840"/>
        <c:scaling>
          <c:orientation val="minMax"/>
        </c:scaling>
        <c:delete val="0"/>
        <c:axPos val="l"/>
        <c:numFmt formatCode="General" sourceLinked="1"/>
        <c:majorTickMark val="out"/>
        <c:minorTickMark val="none"/>
        <c:tickLblPos val="nextTo"/>
        <c:crossAx val="263560056"/>
        <c:crosses val="autoZero"/>
        <c:crossBetween val="between"/>
      </c:valAx>
    </c:plotArea>
    <c:legend>
      <c:legendPos val="r"/>
      <c:layout>
        <c:manualLayout>
          <c:xMode val="edge"/>
          <c:yMode val="edge"/>
          <c:x val="0.22731593398196054"/>
          <c:y val="0.8740349902804776"/>
          <c:w val="0.54413484552687785"/>
          <c:h val="7.6291796879583526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2000" b="1" i="0" u="none" strike="noStrike" kern="1200" spc="0" baseline="0">
                <a:solidFill>
                  <a:sysClr val="windowText" lastClr="000000"/>
                </a:solidFill>
                <a:latin typeface="+mn-lt"/>
                <a:ea typeface="+mn-ea"/>
                <a:cs typeface="+mn-cs"/>
              </a:defRPr>
            </a:pPr>
            <a:r>
              <a:rPr lang="es-CO" sz="2000" b="1">
                <a:solidFill>
                  <a:sysClr val="windowText" lastClr="000000"/>
                </a:solidFill>
              </a:rPr>
              <a:t>Porcentaje de matrícula según nivel educativo</a:t>
            </a:r>
          </a:p>
        </c:rich>
      </c:tx>
      <c:layout>
        <c:manualLayout>
          <c:xMode val="edge"/>
          <c:yMode val="edge"/>
          <c:x val="0.12015509353390039"/>
          <c:y val="9.113215742239722E-3"/>
        </c:manualLayout>
      </c:layout>
      <c:overlay val="1"/>
      <c:spPr>
        <a:noFill/>
        <a:ln>
          <a:noFill/>
        </a:ln>
        <a:effectLst/>
      </c:spPr>
      <c:txPr>
        <a:bodyPr rot="0" spcFirstLastPara="1" vertOverflow="ellipsis" vert="horz" wrap="square" anchor="ctr" anchorCtr="1"/>
        <a:lstStyle/>
        <a:p>
          <a:pPr algn="ctr">
            <a:defRPr sz="2000" b="1" i="0" u="none" strike="noStrike" kern="1200" spc="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spPr>
            <a:ln w="19050"/>
          </c:spPr>
          <c:dPt>
            <c:idx val="0"/>
            <c:bubble3D val="0"/>
            <c:spPr>
              <a:solidFill>
                <a:schemeClr val="accent1"/>
              </a:solidFill>
              <a:ln w="19050">
                <a:solidFill>
                  <a:schemeClr val="lt1"/>
                </a:solidFill>
              </a:ln>
              <a:effectLst/>
            </c:spPr>
            <c:extLst>
              <c:ext xmlns:c16="http://schemas.microsoft.com/office/drawing/2014/chart" uri="{C3380CC4-5D6E-409C-BE32-E72D297353CC}">
                <c16:uniqueId val="{00000003-B2F2-46F9-8B0E-1F07A32A1B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0-B2F2-46F9-8B0E-1F07A32A1B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B2F2-46F9-8B0E-1F07A32A1B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1-B2F2-46F9-8B0E-1F07A32A1B6B}"/>
              </c:ext>
            </c:extLst>
          </c:dPt>
          <c:dLbls>
            <c:dLbl>
              <c:idx val="0"/>
              <c:layout>
                <c:manualLayout>
                  <c:x val="-3.4281393555320311E-2"/>
                  <c:y val="-7.163768254917334E-2"/>
                </c:manualLayout>
              </c:layout>
              <c:spPr>
                <a:solidFill>
                  <a:schemeClr val="lt1"/>
                </a:solidFill>
                <a:ln>
                  <a:solidFill>
                    <a:schemeClr val="accent1">
                      <a:lumMod val="75000"/>
                    </a:schemeClr>
                  </a:solidFill>
                </a:ln>
                <a:effectLst/>
              </c:spPr>
              <c:txPr>
                <a:bodyPr rot="0" spcFirstLastPara="1" vertOverflow="clip" horzOverflow="clip" vert="horz" wrap="square" lIns="36576" tIns="18288" rIns="36576" bIns="18288" anchor="ctr" anchorCtr="1">
                  <a:spAutoFit/>
                </a:bodyPr>
                <a:lstStyle/>
                <a:p>
                  <a:pPr>
                    <a:defRPr sz="11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ext>
                <c:ext xmlns:c16="http://schemas.microsoft.com/office/drawing/2014/chart" uri="{C3380CC4-5D6E-409C-BE32-E72D297353CC}">
                  <c16:uniqueId val="{00000003-B2F2-46F9-8B0E-1F07A32A1B6B}"/>
                </c:ext>
              </c:extLst>
            </c:dLbl>
            <c:dLbl>
              <c:idx val="1"/>
              <c:layout>
                <c:manualLayout>
                  <c:x val="5.6463471738174627E-2"/>
                  <c:y val="9.5516910065563589E-3"/>
                </c:manualLayout>
              </c:layout>
              <c:spPr>
                <a:solidFill>
                  <a:schemeClr val="lt1"/>
                </a:solidFill>
                <a:ln>
                  <a:solidFill>
                    <a:srgbClr val="C00000"/>
                  </a:solidFill>
                </a:ln>
                <a:effectLst/>
              </c:spPr>
              <c:txPr>
                <a:bodyPr rot="0" spcFirstLastPara="1" vertOverflow="clip" horzOverflow="clip" vert="horz" wrap="square" lIns="36576" tIns="18288" rIns="36576" bIns="18288" anchor="ctr" anchorCtr="1">
                  <a:spAutoFit/>
                </a:bodyPr>
                <a:lstStyle/>
                <a:p>
                  <a:pPr>
                    <a:defRPr sz="11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ext>
                <c:ext xmlns:c16="http://schemas.microsoft.com/office/drawing/2014/chart" uri="{C3380CC4-5D6E-409C-BE32-E72D297353CC}">
                  <c16:uniqueId val="{00000000-B2F2-46F9-8B0E-1F07A32A1B6B}"/>
                </c:ext>
              </c:extLst>
            </c:dLbl>
            <c:dLbl>
              <c:idx val="2"/>
              <c:layout>
                <c:manualLayout>
                  <c:x val="-4.8397261489863966E-2"/>
                  <c:y val="5.2534300536060452E-2"/>
                </c:manualLayout>
              </c:layout>
              <c:spPr>
                <a:solidFill>
                  <a:schemeClr val="lt1"/>
                </a:solidFill>
                <a:ln>
                  <a:solidFill>
                    <a:schemeClr val="accent3">
                      <a:lumMod val="75000"/>
                    </a:schemeClr>
                  </a:solidFill>
                </a:ln>
                <a:effectLst/>
              </c:spPr>
              <c:txPr>
                <a:bodyPr rot="0" spcFirstLastPara="1" vertOverflow="clip" horzOverflow="clip" vert="horz" wrap="square" lIns="36576" tIns="18288" rIns="36576" bIns="18288" anchor="ctr" anchorCtr="1">
                  <a:spAutoFit/>
                </a:bodyPr>
                <a:lstStyle/>
                <a:p>
                  <a:pPr>
                    <a:defRPr sz="11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ext>
                <c:ext xmlns:c16="http://schemas.microsoft.com/office/drawing/2014/chart" uri="{C3380CC4-5D6E-409C-BE32-E72D297353CC}">
                  <c16:uniqueId val="{00000002-B2F2-46F9-8B0E-1F07A32A1B6B}"/>
                </c:ext>
              </c:extLst>
            </c:dLbl>
            <c:dLbl>
              <c:idx val="3"/>
              <c:layout>
                <c:manualLayout>
                  <c:x val="-5.2430366614019334E-2"/>
                  <c:y val="-2.3879227516391158E-2"/>
                </c:manualLayout>
              </c:layout>
              <c:spPr>
                <a:solidFill>
                  <a:schemeClr val="lt1"/>
                </a:solidFill>
                <a:ln>
                  <a:solidFill>
                    <a:schemeClr val="accent4">
                      <a:lumMod val="75000"/>
                    </a:schemeClr>
                  </a:solidFill>
                </a:ln>
                <a:effectLst/>
              </c:spPr>
              <c:txPr>
                <a:bodyPr rot="0" spcFirstLastPara="1" vertOverflow="clip" horzOverflow="clip" vert="horz" wrap="square" lIns="36576" tIns="18288" rIns="36576" bIns="18288" anchor="ctr" anchorCtr="1">
                  <a:spAutoFit/>
                </a:bodyPr>
                <a:lstStyle/>
                <a:p>
                  <a:pPr>
                    <a:defRPr sz="11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ext>
                <c:ext xmlns:c16="http://schemas.microsoft.com/office/drawing/2014/chart" uri="{C3380CC4-5D6E-409C-BE32-E72D297353CC}">
                  <c16:uniqueId val="{00000001-B2F2-46F9-8B0E-1F07A32A1B6B}"/>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11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ellipse">
                    <a:avLst/>
                  </a:prstGeom>
                  <a:noFill/>
                  <a:ln>
                    <a:noFill/>
                  </a:ln>
                </c15:spPr>
              </c:ext>
            </c:extLst>
          </c:dLbls>
          <c:cat>
            <c:strRef>
              <c:extLst>
                <c:ext xmlns:c15="http://schemas.microsoft.com/office/drawing/2012/chart" uri="{02D57815-91ED-43cb-92C2-25804820EDAC}">
                  <c15:fullRef>
                    <c15:sqref>FBM!$DF$568:$DJ$568</c15:sqref>
                  </c15:fullRef>
                </c:ext>
              </c:extLst>
              <c:f>FBM!$DF$568:$DI$568</c:f>
              <c:strCache>
                <c:ptCount val="4"/>
                <c:pt idx="0">
                  <c:v>Transición</c:v>
                </c:pt>
                <c:pt idx="1">
                  <c:v>Primaria</c:v>
                </c:pt>
                <c:pt idx="2">
                  <c:v>Secundaria</c:v>
                </c:pt>
                <c:pt idx="3">
                  <c:v>Media</c:v>
                </c:pt>
              </c:strCache>
            </c:strRef>
          </c:cat>
          <c:val>
            <c:numRef>
              <c:extLst>
                <c:ext xmlns:c15="http://schemas.microsoft.com/office/drawing/2012/chart" uri="{02D57815-91ED-43cb-92C2-25804820EDAC}">
                  <c15:fullRef>
                    <c15:sqref>FBM!$DF$570:$DJ$570</c15:sqref>
                  </c15:fullRef>
                </c:ext>
              </c:extLst>
              <c:f>FBM!$DF$570:$DI$570</c:f>
              <c:numCache>
                <c:formatCode>0.00%</c:formatCode>
                <c:ptCount val="4"/>
                <c:pt idx="0" formatCode="0%">
                  <c:v>6.7740144364242083E-2</c:v>
                </c:pt>
                <c:pt idx="1">
                  <c:v>0.40199888950583007</c:v>
                </c:pt>
                <c:pt idx="2">
                  <c:v>0.36701832315380345</c:v>
                </c:pt>
                <c:pt idx="3">
                  <c:v>0.16324264297612437</c:v>
                </c:pt>
              </c:numCache>
            </c:numRef>
          </c:val>
          <c:extLst>
            <c:ext xmlns:c15="http://schemas.microsoft.com/office/drawing/2012/chart" uri="{02D57815-91ED-43cb-92C2-25804820EDAC}">
              <c15:categoryFilterExceptions>
                <c15:categoryFilterException>
                  <c15:sqref>FBM!$DJ$570</c15:sqref>
                  <c15:spPr xmlns:c15="http://schemas.microsoft.com/office/drawing/2012/chart">
                    <a:solidFill>
                      <a:schemeClr val="accent5"/>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8E30-46B8-B71C-BD96A0FEC38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B-E50C-4B41-8257-3891848A8C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E50C-4B41-8257-3891848A8C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F-E50C-4B41-8257-3891848A8C9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1-E50C-4B41-8257-3891848A8C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FBM!$DF$568:$DJ$568</c15:sqref>
                  </c15:fullRef>
                </c:ext>
              </c:extLst>
              <c:f>FBM!$DF$568:$DI$568</c:f>
              <c:strCache>
                <c:ptCount val="4"/>
                <c:pt idx="0">
                  <c:v>Transición</c:v>
                </c:pt>
                <c:pt idx="1">
                  <c:v>Primaria</c:v>
                </c:pt>
                <c:pt idx="2">
                  <c:v>Secundaria</c:v>
                </c:pt>
                <c:pt idx="3">
                  <c:v>Media</c:v>
                </c:pt>
              </c:strCache>
            </c:strRef>
          </c:cat>
          <c:val>
            <c:numRef>
              <c:extLst>
                <c:ext xmlns:c15="http://schemas.microsoft.com/office/drawing/2012/chart" uri="{02D57815-91ED-43cb-92C2-25804820EDAC}">
                  <c15:fullRef>
                    <c15:sqref>FBM!$DF$571:$DJ$571</c15:sqref>
                  </c15:fullRef>
                </c:ext>
              </c:extLst>
              <c:f>FBM!$DF$571:$DI$571</c:f>
              <c:numCache>
                <c:formatCode>General</c:formatCode>
                <c:ptCount val="4"/>
              </c:numCache>
            </c:numRef>
          </c:val>
          <c:extLst>
            <c:ext xmlns:c15="http://schemas.microsoft.com/office/drawing/2012/chart" uri="{02D57815-91ED-43cb-92C2-25804820EDAC}">
              <c15:categoryFilterExceptions>
                <c15:categoryFilterException>
                  <c15:sqref>FBM!$DJ$571</c15:sqref>
                  <c15:spPr xmlns:c15="http://schemas.microsoft.com/office/drawing/2012/chart">
                    <a:solidFill>
                      <a:schemeClr val="accent5"/>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EC13-49B8-B0B6-07DEA844248C}"/>
            </c:ext>
          </c:extLst>
        </c:ser>
        <c:dLbls>
          <c:showLegendKey val="0"/>
          <c:showVal val="1"/>
          <c:showCatName val="0"/>
          <c:showSerName val="0"/>
          <c:showPercent val="0"/>
          <c:showBubbleSize val="0"/>
          <c:showLeaderLines val="1"/>
        </c:dLbls>
        <c:firstSliceAng val="334"/>
        <c:holeSize val="61"/>
      </c:doughnutChart>
      <c:spPr>
        <a:noFill/>
        <a:ln>
          <a:noFill/>
        </a:ln>
        <a:effectLst/>
      </c:spPr>
    </c:plotArea>
    <c:legend>
      <c:legendPos val="r"/>
      <c:layout>
        <c:manualLayout>
          <c:xMode val="edge"/>
          <c:yMode val="edge"/>
          <c:x val="0.77403513694992021"/>
          <c:y val="0.18214987120025908"/>
          <c:w val="0.21204375081428328"/>
          <c:h val="0.65456674560045636"/>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lumMod val="75000"/>
                  </a:schemeClr>
                </a:solidFill>
                <a:latin typeface="+mn-lt"/>
                <a:ea typeface="+mn-ea"/>
                <a:cs typeface="+mn-cs"/>
              </a:defRPr>
            </a:pPr>
            <a:r>
              <a:rPr lang="es-CO" sz="1400">
                <a:solidFill>
                  <a:schemeClr val="tx2">
                    <a:lumMod val="75000"/>
                  </a:schemeClr>
                </a:solidFill>
              </a:rPr>
              <a:t>Porcentaje de Matrícula según zona y tipo de establecimiento</a:t>
            </a:r>
          </a:p>
        </c:rich>
      </c:tx>
      <c:layout>
        <c:manualLayout>
          <c:xMode val="edge"/>
          <c:yMode val="edge"/>
          <c:x val="0.13207018933954009"/>
          <c:y val="2.8169014084507043E-2"/>
        </c:manualLayout>
      </c:layout>
      <c:overlay val="1"/>
      <c:spPr>
        <a:noFill/>
        <a:ln>
          <a:noFill/>
        </a:ln>
        <a:effectLst/>
      </c:spPr>
      <c:txPr>
        <a:bodyPr rot="0" spcFirstLastPara="1" vertOverflow="ellipsis" vert="horz" wrap="square" anchor="ctr" anchorCtr="1"/>
        <a:lstStyle/>
        <a:p>
          <a:pPr>
            <a:defRPr sz="1400" b="1" i="0" u="none" strike="noStrike" kern="1200" baseline="0">
              <a:solidFill>
                <a:schemeClr val="tx2">
                  <a:lumMod val="75000"/>
                </a:schemeClr>
              </a:solidFill>
              <a:latin typeface="+mn-lt"/>
              <a:ea typeface="+mn-ea"/>
              <a:cs typeface="+mn-cs"/>
            </a:defRPr>
          </a:pPr>
          <a:endParaRPr lang="es-CO"/>
        </a:p>
      </c:txPr>
    </c:title>
    <c:autoTitleDeleted val="0"/>
    <c:view3D>
      <c:rotX val="15"/>
      <c:rotY val="20"/>
      <c:rAngAx val="1"/>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FBM!$DF$573:$DI$573</c:f>
              <c:strCache>
                <c:ptCount val="4"/>
                <c:pt idx="0">
                  <c:v>Privado</c:v>
                </c:pt>
                <c:pt idx="1">
                  <c:v>Oficial</c:v>
                </c:pt>
                <c:pt idx="2">
                  <c:v>Urbano</c:v>
                </c:pt>
                <c:pt idx="3">
                  <c:v>Rural</c:v>
                </c:pt>
              </c:strCache>
            </c:strRef>
          </c:cat>
          <c:val>
            <c:numRef>
              <c:f>FBM!$DF$575:$DI$575</c:f>
              <c:numCache>
                <c:formatCode>0%</c:formatCode>
                <c:ptCount val="4"/>
                <c:pt idx="0">
                  <c:v>0</c:v>
                </c:pt>
                <c:pt idx="1">
                  <c:v>1</c:v>
                </c:pt>
                <c:pt idx="2" formatCode="0.00%">
                  <c:v>0.70849528039977794</c:v>
                </c:pt>
                <c:pt idx="3" formatCode="0.00%">
                  <c:v>0.29150471960022212</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264090536"/>
        <c:axId val="264092496"/>
        <c:axId val="0"/>
      </c:bar3DChart>
      <c:catAx>
        <c:axId val="26409053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4092496"/>
        <c:crosses val="autoZero"/>
        <c:auto val="1"/>
        <c:lblAlgn val="ctr"/>
        <c:lblOffset val="100"/>
        <c:noMultiLvlLbl val="0"/>
      </c:catAx>
      <c:valAx>
        <c:axId val="264092496"/>
        <c:scaling>
          <c:orientation val="minMax"/>
        </c:scaling>
        <c:delete val="0"/>
        <c:axPos val="l"/>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6409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prstDash val="solid"/>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FBM!$DF$670:$DF$678</c:f>
              <c:strCache>
                <c:ptCount val="9"/>
                <c:pt idx="0">
                  <c:v>Tasa de cobertura neta en educación preescolar</c:v>
                </c:pt>
                <c:pt idx="1">
                  <c:v>Tasa de cobertura neta en educación primaria</c:v>
                </c:pt>
                <c:pt idx="2">
                  <c:v>Tasa de cobertura neta en educación secundaria</c:v>
                </c:pt>
                <c:pt idx="3">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strCache>
            </c:strRef>
          </c:cat>
          <c:val>
            <c:numRef>
              <c:f>FBM!$DG$670:$DG$678</c:f>
              <c:numCache>
                <c:formatCode>General</c:formatCode>
                <c:ptCount val="9"/>
                <c:pt idx="0">
                  <c:v>71.13</c:v>
                </c:pt>
                <c:pt idx="1">
                  <c:v>85.94</c:v>
                </c:pt>
                <c:pt idx="2">
                  <c:v>88.26</c:v>
                </c:pt>
                <c:pt idx="3">
                  <c:v>63</c:v>
                </c:pt>
                <c:pt idx="5">
                  <c:v>86.62</c:v>
                </c:pt>
                <c:pt idx="6">
                  <c:v>100</c:v>
                </c:pt>
                <c:pt idx="7">
                  <c:v>115.34</c:v>
                </c:pt>
                <c:pt idx="8">
                  <c:v>100.31</c:v>
                </c:pt>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264093280"/>
        <c:axId val="264093672"/>
      </c:barChart>
      <c:catAx>
        <c:axId val="264093280"/>
        <c:scaling>
          <c:orientation val="minMax"/>
        </c:scaling>
        <c:delete val="0"/>
        <c:axPos val="l"/>
        <c:numFmt formatCode="General" sourceLinked="0"/>
        <c:majorTickMark val="out"/>
        <c:minorTickMark val="none"/>
        <c:tickLblPos val="nextTo"/>
        <c:crossAx val="264093672"/>
        <c:crosses val="autoZero"/>
        <c:auto val="1"/>
        <c:lblAlgn val="ctr"/>
        <c:lblOffset val="100"/>
        <c:noMultiLvlLbl val="0"/>
      </c:catAx>
      <c:valAx>
        <c:axId val="26409367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General" sourceLinked="1"/>
        <c:majorTickMark val="out"/>
        <c:minorTickMark val="none"/>
        <c:tickLblPos val="high"/>
        <c:txPr>
          <a:bodyPr/>
          <a:lstStyle/>
          <a:p>
            <a:pPr>
              <a:defRPr sz="800">
                <a:solidFill>
                  <a:schemeClr val="bg1">
                    <a:lumMod val="50000"/>
                  </a:schemeClr>
                </a:solidFill>
              </a:defRPr>
            </a:pPr>
            <a:endParaRPr lang="es-CO"/>
          </a:p>
        </c:txPr>
        <c:crossAx val="26409328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FBM!$DK$669</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FBM!$DL$668:$DO$668</c:f>
              <c:strCache>
                <c:ptCount val="4"/>
                <c:pt idx="0">
                  <c:v>Tasa Deserción</c:v>
                </c:pt>
                <c:pt idx="1">
                  <c:v>Tasa Reprobación</c:v>
                </c:pt>
                <c:pt idx="2">
                  <c:v>Tasa Repitencia</c:v>
                </c:pt>
                <c:pt idx="3">
                  <c:v> Tasa de Aprobados</c:v>
                </c:pt>
              </c:strCache>
            </c:strRef>
          </c:cat>
          <c:val>
            <c:numRef>
              <c:f>FBM!$DL$669:$DO$669</c:f>
              <c:numCache>
                <c:formatCode>0.00%</c:formatCode>
                <c:ptCount val="4"/>
                <c:pt idx="0">
                  <c:v>5.2999999999999999E-2</c:v>
                </c:pt>
                <c:pt idx="1">
                  <c:v>6.8000000000000005E-2</c:v>
                </c:pt>
                <c:pt idx="2">
                  <c:v>4.5199999999999997E-2</c:v>
                </c:pt>
                <c:pt idx="3">
                  <c:v>0.879</c:v>
                </c:pt>
              </c:numCache>
            </c:numRef>
          </c:val>
          <c:extLst>
            <c:ext xmlns:c16="http://schemas.microsoft.com/office/drawing/2014/chart" uri="{C3380CC4-5D6E-409C-BE32-E72D297353CC}">
              <c16:uniqueId val="{00000006-665B-45DC-84C9-0B05D6C1798E}"/>
            </c:ext>
          </c:extLst>
        </c:ser>
        <c:dLbls>
          <c:dLblPos val="outEnd"/>
          <c:showLegendKey val="0"/>
          <c:showVal val="1"/>
          <c:showCatName val="0"/>
          <c:showSerName val="0"/>
          <c:showPercent val="0"/>
          <c:showBubbleSize val="0"/>
        </c:dLbls>
        <c:gapWidth val="150"/>
        <c:axId val="264091712"/>
        <c:axId val="264091320"/>
      </c:barChart>
      <c:catAx>
        <c:axId val="264091712"/>
        <c:scaling>
          <c:orientation val="minMax"/>
        </c:scaling>
        <c:delete val="0"/>
        <c:axPos val="b"/>
        <c:numFmt formatCode="General" sourceLinked="0"/>
        <c:majorTickMark val="out"/>
        <c:minorTickMark val="none"/>
        <c:tickLblPos val="nextTo"/>
        <c:txPr>
          <a:bodyPr/>
          <a:lstStyle/>
          <a:p>
            <a:pPr>
              <a:defRPr b="1"/>
            </a:pPr>
            <a:endParaRPr lang="es-CO"/>
          </a:p>
        </c:txPr>
        <c:crossAx val="264091320"/>
        <c:crosses val="autoZero"/>
        <c:auto val="1"/>
        <c:lblAlgn val="ctr"/>
        <c:lblOffset val="100"/>
        <c:noMultiLvlLbl val="0"/>
      </c:catAx>
      <c:valAx>
        <c:axId val="264091320"/>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2640917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FBM!$DL$676</c:f>
              <c:strCache>
                <c:ptCount val="1"/>
                <c:pt idx="0">
                  <c:v>Tasa Aprobación</c:v>
                </c:pt>
              </c:strCache>
            </c:strRef>
          </c:tx>
          <c:explosion val="17"/>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FBM!$DK$677:$DK$680</c:f>
              <c:strCache>
                <c:ptCount val="4"/>
                <c:pt idx="0">
                  <c:v>Transición</c:v>
                </c:pt>
                <c:pt idx="1">
                  <c:v>Primaria</c:v>
                </c:pt>
                <c:pt idx="2">
                  <c:v>Secundaria</c:v>
                </c:pt>
                <c:pt idx="3">
                  <c:v>Media</c:v>
                </c:pt>
              </c:strCache>
            </c:strRef>
          </c:cat>
          <c:val>
            <c:numRef>
              <c:f>FBM!$DL$677:$DL$680</c:f>
              <c:numCache>
                <c:formatCode>0.00%</c:formatCode>
                <c:ptCount val="4"/>
                <c:pt idx="0">
                  <c:v>0.93500000000000005</c:v>
                </c:pt>
                <c:pt idx="1">
                  <c:v>0.90980000000000005</c:v>
                </c:pt>
                <c:pt idx="2">
                  <c:v>0.81140000000000001</c:v>
                </c:pt>
                <c:pt idx="3">
                  <c:v>0.93589999999999995</c:v>
                </c:pt>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8">
  <a:schemeClr val="accent5"/>
</cs:colorStyle>
</file>

<file path=xl/charts/colors11.xml><?xml version="1.0" encoding="utf-8"?>
<cs:colorStyle xmlns:cs="http://schemas.microsoft.com/office/drawing/2012/chartStyle" xmlns:a="http://schemas.openxmlformats.org/drawingml/2006/main" meth="withinLinear" id="17">
  <a:schemeClr val="accent4"/>
</cs:colorStyle>
</file>

<file path=xl/charts/colors12.xml><?xml version="1.0" encoding="utf-8"?>
<cs:colorStyle xmlns:cs="http://schemas.microsoft.com/office/drawing/2012/chartStyle" xmlns:a="http://schemas.openxmlformats.org/drawingml/2006/main" meth="withinLinear" id="18">
  <a:schemeClr val="accent5"/>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6">
  <a:schemeClr val="accent3"/>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image" Target="../media/image7.gif"/><Relationship Id="rId39" Type="http://schemas.openxmlformats.org/officeDocument/2006/relationships/chart" Target="../charts/chart30.xml"/><Relationship Id="rId21" Type="http://schemas.openxmlformats.org/officeDocument/2006/relationships/chart" Target="../charts/chart15.xml"/><Relationship Id="rId34" Type="http://schemas.openxmlformats.org/officeDocument/2006/relationships/chart" Target="../charts/chart25.xml"/><Relationship Id="rId7" Type="http://schemas.openxmlformats.org/officeDocument/2006/relationships/image" Target="../media/image4.jpeg"/><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4.xml"/><Relationship Id="rId29" Type="http://schemas.openxmlformats.org/officeDocument/2006/relationships/chart" Target="../charts/chart20.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chart" Target="../charts/chart6.xml"/><Relationship Id="rId24" Type="http://schemas.openxmlformats.org/officeDocument/2006/relationships/chart" Target="../charts/chart18.xml"/><Relationship Id="rId32" Type="http://schemas.openxmlformats.org/officeDocument/2006/relationships/chart" Target="../charts/chart23.xml"/><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image" Target="../media/image9.jpeg"/><Relationship Id="rId36" Type="http://schemas.openxmlformats.org/officeDocument/2006/relationships/chart" Target="../charts/chart27.xml"/><Relationship Id="rId10" Type="http://schemas.openxmlformats.org/officeDocument/2006/relationships/chart" Target="../charts/chart5.xml"/><Relationship Id="rId19" Type="http://schemas.openxmlformats.org/officeDocument/2006/relationships/image" Target="../media/image6.gif"/><Relationship Id="rId31" Type="http://schemas.openxmlformats.org/officeDocument/2006/relationships/chart" Target="../charts/chart22.xml"/><Relationship Id="rId4" Type="http://schemas.openxmlformats.org/officeDocument/2006/relationships/chart" Target="../charts/chart1.xml"/><Relationship Id="rId9" Type="http://schemas.openxmlformats.org/officeDocument/2006/relationships/image" Target="../media/image5.png"/><Relationship Id="rId14" Type="http://schemas.openxmlformats.org/officeDocument/2006/relationships/chart" Target="../charts/chart9.xml"/><Relationship Id="rId22" Type="http://schemas.openxmlformats.org/officeDocument/2006/relationships/chart" Target="../charts/chart16.xml"/><Relationship Id="rId27" Type="http://schemas.openxmlformats.org/officeDocument/2006/relationships/image" Target="../media/image8.png"/><Relationship Id="rId30" Type="http://schemas.openxmlformats.org/officeDocument/2006/relationships/chart" Target="../charts/chart21.xml"/><Relationship Id="rId35" Type="http://schemas.openxmlformats.org/officeDocument/2006/relationships/chart" Target="../charts/chart26.xml"/><Relationship Id="rId8" Type="http://schemas.openxmlformats.org/officeDocument/2006/relationships/chart" Target="../charts/chart4.xml"/><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35</xdr:col>
      <xdr:colOff>88105</xdr:colOff>
      <xdr:row>5</xdr:row>
      <xdr:rowOff>100012</xdr:rowOff>
    </xdr:from>
    <xdr:to>
      <xdr:col>65</xdr:col>
      <xdr:colOff>88106</xdr:colOff>
      <xdr:row>19</xdr:row>
      <xdr:rowOff>126206</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5207793" y="1088231"/>
          <a:ext cx="3976688" cy="2526506"/>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58</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latin typeface="Gill Sans MT" panose="020B0502020104020203" pitchFamily="34" charset="0"/>
            </a:rPr>
            <a:t>El territorio que hoy constituye el Municipio de Filandia estuvo habitado antes de su fundación por una parte de la tribu indígena Quimbaya. No fueron beligerantes ni agresivos, porque los Quimbayas poseían el buen sentido de la organización y el trabajo, pero conservaron el instinto de la guerra y se prepararon para ella con lanzas y dardos envenenados; amparados por la forma natural de terrenos abruptos y selváticos defendieron con dignidad a sus mujeres, su familia y sus cultivos y prefirieron sepultarse con sus riquezas y tesoros a entregarse al usurpador europeo. Filandia hacia parte de la “provincia Quimbaya”, denominada así por los conquistadores invasores españoles que llegaron en búsqueda de oro en el periodo de la colonia en 1.540.</a:t>
          </a:r>
        </a:p>
        <a:p>
          <a:pPr algn="l"/>
          <a:endParaRPr lang="es-CO" sz="1000">
            <a:latin typeface="Gill Sans MT" panose="020B0502020104020203" pitchFamily="34" charset="0"/>
          </a:endParaRPr>
        </a:p>
        <a:p>
          <a:pPr algn="l"/>
          <a:r>
            <a:rPr lang="es-CO" sz="1000">
              <a:latin typeface="Gill Sans MT" panose="020B0502020104020203" pitchFamily="34" charset="0"/>
            </a:rPr>
            <a:t>LOS PRIMEROS COLONIZADORES: Viene don Felipe Meléndez y funda la nueva ciudad de Filandia” No es él precisamente el primero que pisa esta comarca porque ya Bolívar había descansado con sus tropas el 5 de enero de 1830 de paso para Boquia, Mariquita y Bogota, y queda el camino expedito para el intercambio de comercio y viajeros entre los estados del Cauca, Antioquia y Tolima, además estas tierras ya habían sido recorridas y exploradas por los guaqueros. Procedentes de la tierra paisa, justamente el 20 de agosto de 1878, unos a pie, otros a caballo y los demás con mulas cargadas de herramientas, cobijas, esteras de hiraca, mujeres y niños llevados en angarillas, provisiones y animales domésticos, entran por la que hoy se llama “CALLE DEL EMPEDRADO” del barrio el Recreo, don Felipe Meléndez, hombre de gran cultura y empresa acompañado de los valientes descuajadores de montañas, labriegos e industriales señores José León, Carlos Franco, Eliseo Buitrago y tantos otros, observan el sitio ideal para levantar la gran ciudad cuyos cimientos se hunden en el contrafuerte occidental del macizo colombiano frente a la gigantesca cordillera, cubierta en parte por las nieves perpetuas, de picachos empinados y clima fresco, con aire purificado por la espesa selva, e inspirado en la belleza del paisaje, sonríe con ademán pletórico y sin vacilar un instante la bautiza con la hermosa acepción formada del latín y del ingles “FILIA, hija; “LANDIA”, Andes; “HIJA DE LOS ANDES”</a:t>
          </a:r>
        </a:p>
        <a:p>
          <a:pPr algn="l"/>
          <a:endParaRPr lang="es-CO" sz="1000">
            <a:latin typeface="Gill Sans MT" panose="020B0502020104020203" pitchFamily="34" charset="0"/>
          </a:endParaRPr>
        </a:p>
      </xdr:txBody>
    </xdr:sp>
    <xdr:clientData/>
  </xdr:twoCellAnchor>
  <xdr:twoCellAnchor>
    <xdr:from>
      <xdr:col>25</xdr:col>
      <xdr:colOff>56649</xdr:colOff>
      <xdr:row>64</xdr:row>
      <xdr:rowOff>72694</xdr:rowOff>
    </xdr:from>
    <xdr:to>
      <xdr:col>45</xdr:col>
      <xdr:colOff>60158</xdr:colOff>
      <xdr:row>72</xdr:row>
      <xdr:rowOff>150396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3315202" y="10279483"/>
          <a:ext cx="2770772" cy="1521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Bandera del municipio de Filandia (Quindío). "Fue ideada por el señor Santiago López Sánchez en el año 1966. La bandera de Filandia simboliza trabajo, paz y libertad. Trabajo que es fuente de riqueza en su amarillo, la paz en su azul de cielo, y en su gorro frígio, su amor a la libertad. Su bandera de gualda y de cielo simboliza trabajo y solaz. Libertad, canta siempre su suelo y eterniza su emblema inmortal."</a:t>
          </a:r>
        </a:p>
      </xdr:txBody>
    </xdr:sp>
    <xdr:clientData/>
  </xdr:twoCellAnchor>
  <xdr:twoCellAnchor>
    <xdr:from>
      <xdr:col>25</xdr:col>
      <xdr:colOff>63500</xdr:colOff>
      <xdr:row>76</xdr:row>
      <xdr:rowOff>110289</xdr:rowOff>
    </xdr:from>
    <xdr:to>
      <xdr:col>45</xdr:col>
      <xdr:colOff>104773</xdr:colOff>
      <xdr:row>88</xdr:row>
      <xdr:rowOff>63500</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3926417" y="13889789"/>
          <a:ext cx="3036356" cy="2112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Fue ideado por el señor Javier García Correa. En su parte superior tiene una celada de plata con su penacho tricolor. El yelmo plateado simboliza la firmeza y vigilancia de los hijos de Filandia, como también su pureza e integridad. El escudo está dividido en cuatro cantones. Lleva dos hermosos ramos de cafeto a sus lados que simbolizan la principal riqueza de nuestro suelo Filandeño. Lleva además una cinta dorada y en su interior y en letras rojas la leyenda “Labor Improbus Omnia Vincit”, La labor Constante y asidua todo lo vence.</a:t>
          </a:r>
        </a:p>
      </xdr:txBody>
    </xdr:sp>
    <xdr:clientData/>
  </xdr:twoCellAnchor>
  <xdr:oneCellAnchor>
    <xdr:from>
      <xdr:col>93</xdr:col>
      <xdr:colOff>0</xdr:colOff>
      <xdr:row>106</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2022</a:t>
          </a:r>
        </a:p>
      </xdr:txBody>
    </xdr:sp>
    <xdr:clientData/>
  </xdr:twoCellAnchor>
  <xdr:twoCellAnchor>
    <xdr:from>
      <xdr:col>5</xdr:col>
      <xdr:colOff>28575</xdr:colOff>
      <xdr:row>245</xdr:row>
      <xdr:rowOff>19050</xdr:rowOff>
    </xdr:from>
    <xdr:to>
      <xdr:col>32</xdr:col>
      <xdr:colOff>123825</xdr:colOff>
      <xdr:row>246</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708932" y="43466657"/>
          <a:ext cx="4286250" cy="319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245</xdr:row>
      <xdr:rowOff>0</xdr:rowOff>
    </xdr:from>
    <xdr:to>
      <xdr:col>4</xdr:col>
      <xdr:colOff>126400</xdr:colOff>
      <xdr:row>247</xdr:row>
      <xdr:rowOff>76198</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3447607"/>
          <a:ext cx="670686" cy="429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80175</xdr:colOff>
      <xdr:row>279</xdr:row>
      <xdr:rowOff>174069</xdr:rowOff>
    </xdr:from>
    <xdr:to>
      <xdr:col>98</xdr:col>
      <xdr:colOff>508567</xdr:colOff>
      <xdr:row>302</xdr:row>
      <xdr:rowOff>109236</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48</xdr:col>
      <xdr:colOff>31236</xdr:colOff>
      <xdr:row>317</xdr:row>
      <xdr:rowOff>83344</xdr:rowOff>
    </xdr:from>
    <xdr:to>
      <xdr:col>96</xdr:col>
      <xdr:colOff>140772</xdr:colOff>
      <xdr:row>330</xdr:row>
      <xdr:rowOff>88946</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46</xdr:col>
      <xdr:colOff>104272</xdr:colOff>
      <xdr:row>340</xdr:row>
      <xdr:rowOff>11206</xdr:rowOff>
    </xdr:from>
    <xdr:to>
      <xdr:col>96</xdr:col>
      <xdr:colOff>107156</xdr:colOff>
      <xdr:row>358</xdr:row>
      <xdr:rowOff>130970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5</xdr:col>
      <xdr:colOff>28575</xdr:colOff>
      <xdr:row>415</xdr:row>
      <xdr:rowOff>19050</xdr:rowOff>
    </xdr:from>
    <xdr:to>
      <xdr:col>32</xdr:col>
      <xdr:colOff>123825</xdr:colOff>
      <xdr:row>416</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708932" y="73973871"/>
          <a:ext cx="4286250" cy="319768"/>
        </a:xfrm>
        <a:prstGeom prst="rect">
          <a:avLst/>
        </a:prstGeom>
        <a:solidFill>
          <a:srgbClr val="7030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415</xdr:row>
      <xdr:rowOff>1</xdr:rowOff>
    </xdr:from>
    <xdr:to>
      <xdr:col>4</xdr:col>
      <xdr:colOff>122765</xdr:colOff>
      <xdr:row>417</xdr:row>
      <xdr:rowOff>19047</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73954822"/>
          <a:ext cx="667051" cy="372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105212</xdr:colOff>
      <xdr:row>537</xdr:row>
      <xdr:rowOff>11906</xdr:rowOff>
    </xdr:from>
    <xdr:to>
      <xdr:col>91</xdr:col>
      <xdr:colOff>119137</xdr:colOff>
      <xdr:row>551</xdr:row>
      <xdr:rowOff>175754</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5</xdr:col>
      <xdr:colOff>28575</xdr:colOff>
      <xdr:row>554</xdr:row>
      <xdr:rowOff>19050</xdr:rowOff>
    </xdr:from>
    <xdr:to>
      <xdr:col>32</xdr:col>
      <xdr:colOff>123825</xdr:colOff>
      <xdr:row>555</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708932" y="99528086"/>
          <a:ext cx="4286250" cy="319768"/>
        </a:xfrm>
        <a:prstGeom prst="rect">
          <a:avLst/>
        </a:prstGeom>
        <a:solidFill>
          <a:srgbClr val="7030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553</xdr:row>
      <xdr:rowOff>161926</xdr:rowOff>
    </xdr:from>
    <xdr:to>
      <xdr:col>4</xdr:col>
      <xdr:colOff>38098</xdr:colOff>
      <xdr:row>556</xdr:row>
      <xdr:rowOff>8840</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99494069"/>
          <a:ext cx="582384" cy="377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603</xdr:row>
      <xdr:rowOff>1965</xdr:rowOff>
    </xdr:from>
    <xdr:to>
      <xdr:col>45</xdr:col>
      <xdr:colOff>116417</xdr:colOff>
      <xdr:row>617</xdr:row>
      <xdr:rowOff>160867</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47</xdr:col>
      <xdr:colOff>0</xdr:colOff>
      <xdr:row>603</xdr:row>
      <xdr:rowOff>0</xdr:rowOff>
    </xdr:from>
    <xdr:to>
      <xdr:col>92</xdr:col>
      <xdr:colOff>0</xdr:colOff>
      <xdr:row>617</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47</xdr:col>
      <xdr:colOff>1</xdr:colOff>
      <xdr:row>667</xdr:row>
      <xdr:rowOff>171450</xdr:rowOff>
    </xdr:from>
    <xdr:to>
      <xdr:col>92</xdr:col>
      <xdr:colOff>0</xdr:colOff>
      <xdr:row>685</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2</xdr:col>
      <xdr:colOff>75603</xdr:colOff>
      <xdr:row>667</xdr:row>
      <xdr:rowOff>160421</xdr:rowOff>
    </xdr:from>
    <xdr:to>
      <xdr:col>45</xdr:col>
      <xdr:colOff>117936</xdr:colOff>
      <xdr:row>685</xdr:row>
      <xdr:rowOff>138752</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2</xdr:col>
      <xdr:colOff>113242</xdr:colOff>
      <xdr:row>689</xdr:row>
      <xdr:rowOff>139700</xdr:rowOff>
    </xdr:from>
    <xdr:to>
      <xdr:col>46</xdr:col>
      <xdr:colOff>11206</xdr:colOff>
      <xdr:row>704</xdr:row>
      <xdr:rowOff>167217</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5</xdr:col>
      <xdr:colOff>28575</xdr:colOff>
      <xdr:row>727</xdr:row>
      <xdr:rowOff>19050</xdr:rowOff>
    </xdr:from>
    <xdr:to>
      <xdr:col>32</xdr:col>
      <xdr:colOff>123825</xdr:colOff>
      <xdr:row>728</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708932" y="130130550"/>
          <a:ext cx="4286250" cy="319768"/>
        </a:xfrm>
        <a:prstGeom prst="rect">
          <a:avLst/>
        </a:prstGeom>
        <a:solidFill>
          <a:srgbClr val="7030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726</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130096533"/>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19848</xdr:colOff>
      <xdr:row>798</xdr:row>
      <xdr:rowOff>23633</xdr:rowOff>
    </xdr:from>
    <xdr:to>
      <xdr:col>45</xdr:col>
      <xdr:colOff>163286</xdr:colOff>
      <xdr:row>817</xdr:row>
      <xdr:rowOff>178593</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47</xdr:col>
      <xdr:colOff>38101</xdr:colOff>
      <xdr:row>798</xdr:row>
      <xdr:rowOff>11906</xdr:rowOff>
    </xdr:from>
    <xdr:to>
      <xdr:col>92</xdr:col>
      <xdr:colOff>0</xdr:colOff>
      <xdr:row>818</xdr:row>
      <xdr:rowOff>0</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3</xdr:col>
      <xdr:colOff>20275</xdr:colOff>
      <xdr:row>822</xdr:row>
      <xdr:rowOff>5513</xdr:rowOff>
    </xdr:from>
    <xdr:to>
      <xdr:col>46</xdr:col>
      <xdr:colOff>83943</xdr:colOff>
      <xdr:row>839</xdr:row>
      <xdr:rowOff>5514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48</xdr:col>
      <xdr:colOff>2381</xdr:colOff>
      <xdr:row>822</xdr:row>
      <xdr:rowOff>35719</xdr:rowOff>
    </xdr:from>
    <xdr:to>
      <xdr:col>91</xdr:col>
      <xdr:colOff>104775</xdr:colOff>
      <xdr:row>838</xdr:row>
      <xdr:rowOff>166687</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5</xdr:col>
      <xdr:colOff>28575</xdr:colOff>
      <xdr:row>841</xdr:row>
      <xdr:rowOff>19050</xdr:rowOff>
    </xdr:from>
    <xdr:to>
      <xdr:col>32</xdr:col>
      <xdr:colOff>123825</xdr:colOff>
      <xdr:row>842</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708932" y="150377979"/>
          <a:ext cx="4286250" cy="319767"/>
        </a:xfrm>
        <a:prstGeom prst="rect">
          <a:avLst/>
        </a:prstGeom>
        <a:solidFill>
          <a:srgbClr val="7030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840</xdr:row>
      <xdr:rowOff>161925</xdr:rowOff>
    </xdr:from>
    <xdr:to>
      <xdr:col>4</xdr:col>
      <xdr:colOff>41984</xdr:colOff>
      <xdr:row>843</xdr:row>
      <xdr:rowOff>10628</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 y="150343961"/>
          <a:ext cx="586269" cy="379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47625</xdr:colOff>
      <xdr:row>916</xdr:row>
      <xdr:rowOff>172100</xdr:rowOff>
    </xdr:from>
    <xdr:to>
      <xdr:col>95</xdr:col>
      <xdr:colOff>47625</xdr:colOff>
      <xdr:row>932</xdr:row>
      <xdr:rowOff>146579</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23813</xdr:colOff>
      <xdr:row>934</xdr:row>
      <xdr:rowOff>176576</xdr:rowOff>
    </xdr:from>
    <xdr:to>
      <xdr:col>92</xdr:col>
      <xdr:colOff>0</xdr:colOff>
      <xdr:row>952</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7</xdr:col>
      <xdr:colOff>18548</xdr:colOff>
      <xdr:row>954</xdr:row>
      <xdr:rowOff>9024</xdr:rowOff>
    </xdr:from>
    <xdr:to>
      <xdr:col>34</xdr:col>
      <xdr:colOff>113799</xdr:colOff>
      <xdr:row>955</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71048" y="170356845"/>
          <a:ext cx="4286251" cy="319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953</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00933" y="170330848"/>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980</xdr:row>
      <xdr:rowOff>29076</xdr:rowOff>
    </xdr:from>
    <xdr:to>
      <xdr:col>33</xdr:col>
      <xdr:colOff>43615</xdr:colOff>
      <xdr:row>981</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59063" y="175071362"/>
          <a:ext cx="4291981" cy="319768"/>
        </a:xfrm>
        <a:prstGeom prst="rect">
          <a:avLst/>
        </a:prstGeom>
        <a:solidFill>
          <a:schemeClr val="accent4">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 </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1059</xdr:row>
      <xdr:rowOff>19050</xdr:rowOff>
    </xdr:from>
    <xdr:to>
      <xdr:col>42</xdr:col>
      <xdr:colOff>66675</xdr:colOff>
      <xdr:row>1060</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708932" y="189035871"/>
          <a:ext cx="5603422" cy="319768"/>
        </a:xfrm>
        <a:prstGeom prst="rect">
          <a:avLst/>
        </a:prstGeom>
        <a:solidFill>
          <a:srgbClr val="7030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1058</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18900185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1108</xdr:row>
      <xdr:rowOff>19050</xdr:rowOff>
    </xdr:from>
    <xdr:to>
      <xdr:col>42</xdr:col>
      <xdr:colOff>66675</xdr:colOff>
      <xdr:row>1109</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708932" y="197703621"/>
          <a:ext cx="5603422" cy="319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44823</xdr:colOff>
      <xdr:row>1107</xdr:row>
      <xdr:rowOff>141195</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4823" y="197648874"/>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1168</xdr:row>
      <xdr:rowOff>19050</xdr:rowOff>
    </xdr:from>
    <xdr:to>
      <xdr:col>42</xdr:col>
      <xdr:colOff>66675</xdr:colOff>
      <xdr:row>1169</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708932" y="208317193"/>
          <a:ext cx="5603422" cy="319768"/>
        </a:xfrm>
        <a:prstGeom prst="rect">
          <a:avLst/>
        </a:prstGeom>
        <a:solidFill>
          <a:srgbClr val="7030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1167</xdr:row>
      <xdr:rowOff>176214</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210238183"/>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63500</xdr:colOff>
      <xdr:row>1266</xdr:row>
      <xdr:rowOff>142875</xdr:rowOff>
    </xdr:from>
    <xdr:to>
      <xdr:col>46</xdr:col>
      <xdr:colOff>53472</xdr:colOff>
      <xdr:row>1283</xdr:row>
      <xdr:rowOff>169334</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47</xdr:col>
      <xdr:colOff>2518</xdr:colOff>
      <xdr:row>1266</xdr:row>
      <xdr:rowOff>130970</xdr:rowOff>
    </xdr:from>
    <xdr:to>
      <xdr:col>95</xdr:col>
      <xdr:colOff>10583</xdr:colOff>
      <xdr:row>1284</xdr:row>
      <xdr:rowOff>11906</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130341</xdr:colOff>
      <xdr:row>397</xdr:row>
      <xdr:rowOff>171450</xdr:rowOff>
    </xdr:from>
    <xdr:to>
      <xdr:col>95</xdr:col>
      <xdr:colOff>130968</xdr:colOff>
      <xdr:row>412</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46</xdr:col>
      <xdr:colOff>95168</xdr:colOff>
      <xdr:row>525</xdr:row>
      <xdr:rowOff>59531</xdr:rowOff>
    </xdr:from>
    <xdr:to>
      <xdr:col>95</xdr:col>
      <xdr:colOff>95250</xdr:colOff>
      <xdr:row>534</xdr:row>
      <xdr:rowOff>59531</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7</xdr:col>
      <xdr:colOff>6803</xdr:colOff>
      <xdr:row>75</xdr:row>
      <xdr:rowOff>19494</xdr:rowOff>
    </xdr:from>
    <xdr:to>
      <xdr:col>21</xdr:col>
      <xdr:colOff>21166</xdr:colOff>
      <xdr:row>89</xdr:row>
      <xdr:rowOff>170305</xdr:rowOff>
    </xdr:to>
    <xdr:pic>
      <xdr:nvPicPr>
        <xdr:cNvPr id="61" name="Imagen 60" descr="Escudo de MUNICIPIO DE FILANDIA">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969886" y="13619077"/>
          <a:ext cx="2363863" cy="26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90236</xdr:colOff>
      <xdr:row>64</xdr:row>
      <xdr:rowOff>90237</xdr:rowOff>
    </xdr:from>
    <xdr:to>
      <xdr:col>20</xdr:col>
      <xdr:colOff>105276</xdr:colOff>
      <xdr:row>72</xdr:row>
      <xdr:rowOff>43384</xdr:rowOff>
    </xdr:to>
    <xdr:pic>
      <xdr:nvPicPr>
        <xdr:cNvPr id="66" name="Imagen 65" descr="Bandera de MUNICIPIO DE FILANDIA">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872289" y="10297026"/>
          <a:ext cx="2265948" cy="1396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63500</xdr:colOff>
      <xdr:row>65</xdr:row>
      <xdr:rowOff>137584</xdr:rowOff>
    </xdr:from>
    <xdr:to>
      <xdr:col>65</xdr:col>
      <xdr:colOff>84667</xdr:colOff>
      <xdr:row>92</xdr:row>
      <xdr:rowOff>10583</xdr:rowOff>
    </xdr:to>
    <xdr:sp macro="" textlink="">
      <xdr:nvSpPr>
        <xdr:cNvPr id="72" name="15 CuadroTexto">
          <a:extLst>
            <a:ext uri="{FF2B5EF4-FFF2-40B4-BE49-F238E27FC236}">
              <a16:creationId xmlns:a16="http://schemas.microsoft.com/office/drawing/2014/main" id="{00000000-0008-0000-0000-000048000000}"/>
            </a:ext>
          </a:extLst>
        </xdr:cNvPr>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latin typeface="+mn-lt"/>
            </a:rPr>
            <a:t>Coro                                                                       </a:t>
          </a:r>
        </a:p>
        <a:p>
          <a:pPr algn="ctr"/>
          <a:r>
            <a:rPr lang="es-CO" sz="1050">
              <a:latin typeface="+mn-lt"/>
            </a:rPr>
            <a:t>A Filandia la hija del Ande</a:t>
          </a:r>
        </a:p>
        <a:p>
          <a:pPr algn="ctr"/>
          <a:r>
            <a:rPr lang="es-CO" sz="1050">
              <a:latin typeface="+mn-lt"/>
            </a:rPr>
            <a:t>hoy gozosos debemos cantar,</a:t>
          </a:r>
        </a:p>
        <a:p>
          <a:pPr algn="ctr"/>
          <a:r>
            <a:rPr lang="es-CO" sz="1050">
              <a:latin typeface="+mn-lt"/>
            </a:rPr>
            <a:t>ya su gloria se escucha y expande</a:t>
          </a:r>
        </a:p>
        <a:p>
          <a:pPr algn="ctr"/>
          <a:r>
            <a:rPr lang="es-CO" sz="1050">
              <a:latin typeface="+mn-lt"/>
            </a:rPr>
            <a:t>ya iniciamos la marcha triunfal.</a:t>
          </a:r>
        </a:p>
        <a:p>
          <a:pPr algn="ctr"/>
          <a:r>
            <a:rPr lang="es-CO" sz="1050">
              <a:latin typeface="+mn-lt"/>
            </a:rPr>
            <a:t>I</a:t>
          </a:r>
        </a:p>
        <a:p>
          <a:pPr algn="ctr"/>
          <a:r>
            <a:rPr lang="es-CO" sz="1050">
              <a:latin typeface="+mn-lt"/>
            </a:rPr>
            <a:t>Jubilosos sus hijos pregonan</a:t>
          </a:r>
        </a:p>
        <a:p>
          <a:pPr algn="ctr"/>
          <a:r>
            <a:rPr lang="es-CO" sz="1050">
              <a:latin typeface="+mn-lt"/>
            </a:rPr>
            <a:t>el retorno al amor y a la paz;</a:t>
          </a:r>
        </a:p>
        <a:p>
          <a:pPr algn="ctr"/>
          <a:r>
            <a:rPr lang="es-CO" sz="1050">
              <a:latin typeface="+mn-lt"/>
            </a:rPr>
            <a:t>y al trabajo sus himnos entonan</a:t>
          </a:r>
        </a:p>
        <a:p>
          <a:pPr algn="ctr"/>
          <a:r>
            <a:rPr lang="es-CO" sz="1050">
              <a:latin typeface="+mn-lt"/>
            </a:rPr>
            <a:t>con gallardo y patriótico afán</a:t>
          </a:r>
        </a:p>
        <a:p>
          <a:pPr algn="ctr"/>
          <a:r>
            <a:rPr lang="es-CO" sz="1050">
              <a:latin typeface="+mn-lt"/>
            </a:rPr>
            <a:t>II</a:t>
          </a:r>
        </a:p>
        <a:p>
          <a:pPr algn="ctr"/>
          <a:r>
            <a:rPr lang="es-CO" sz="1050">
              <a:latin typeface="+mn-lt"/>
            </a:rPr>
            <a:t>Es Filandia colina sagrada</a:t>
          </a:r>
        </a:p>
        <a:p>
          <a:pPr algn="ctr"/>
          <a:r>
            <a:rPr lang="es-CO" sz="1050">
              <a:latin typeface="+mn-lt"/>
            </a:rPr>
            <a:t>es emporio de gran porvenir;</a:t>
          </a:r>
        </a:p>
        <a:p>
          <a:pPr algn="ctr"/>
          <a:r>
            <a:rPr lang="es-CO" sz="1050">
              <a:latin typeface="+mn-lt"/>
            </a:rPr>
            <a:t>es princesa de dulce mirada</a:t>
          </a:r>
        </a:p>
        <a:p>
          <a:pPr algn="ctr"/>
          <a:r>
            <a:rPr lang="es-CO" sz="1050">
              <a:latin typeface="+mn-lt"/>
            </a:rPr>
            <a:t>que embelesa del cielo el con fin.</a:t>
          </a:r>
        </a:p>
        <a:p>
          <a:pPr algn="ctr"/>
          <a:r>
            <a:rPr lang="es-CO" sz="1050">
              <a:latin typeface="+mn-lt"/>
            </a:rPr>
            <a:t>III</a:t>
          </a:r>
        </a:p>
        <a:p>
          <a:pPr algn="ctr"/>
          <a:r>
            <a:rPr lang="es-CO" sz="1050">
              <a:latin typeface="+mn-lt"/>
            </a:rPr>
            <a:t>Es ventana que se abre al Quindío</a:t>
          </a:r>
        </a:p>
        <a:p>
          <a:pPr algn="ctr"/>
          <a:r>
            <a:rPr lang="es-CO" sz="1050">
              <a:latin typeface="+mn-lt"/>
            </a:rPr>
            <a:t>es un barco que flota en el mar;</a:t>
          </a:r>
        </a:p>
        <a:p>
          <a:pPr algn="ctr"/>
          <a:r>
            <a:rPr lang="es-CO" sz="1050">
              <a:latin typeface="+mn-lt"/>
            </a:rPr>
            <a:t>es tan pura cual fresco rocío</a:t>
          </a:r>
        </a:p>
        <a:p>
          <a:pPr algn="ctr"/>
          <a:r>
            <a:rPr lang="es-CO" sz="1050">
              <a:latin typeface="+mn-lt"/>
            </a:rPr>
            <a:t>es un faro de luz sin igual.</a:t>
          </a:r>
        </a:p>
        <a:p>
          <a:pPr algn="ctr"/>
          <a:r>
            <a:rPr lang="es-CO" sz="1050">
              <a:latin typeface="+mn-lt"/>
            </a:rPr>
            <a:t>IV</a:t>
          </a:r>
        </a:p>
        <a:p>
          <a:pPr algn="ctr"/>
          <a:r>
            <a:rPr lang="es-CO" sz="1050">
              <a:latin typeface="+mn-lt"/>
            </a:rPr>
            <a:t>Del Quindío soberbio y pujante</a:t>
          </a:r>
        </a:p>
        <a:p>
          <a:pPr algn="ctr"/>
          <a:r>
            <a:rPr lang="es-CO" sz="1050">
              <a:latin typeface="+mn-lt"/>
            </a:rPr>
            <a:t>es Filandia venero de luz;</a:t>
          </a:r>
        </a:p>
        <a:p>
          <a:pPr algn="ctr"/>
          <a:r>
            <a:rPr lang="es-CO" sz="1050">
              <a:latin typeface="+mn-lt"/>
            </a:rPr>
            <a:t>es el norte que indica radiante</a:t>
          </a:r>
        </a:p>
        <a:p>
          <a:pPr algn="ctr"/>
          <a:r>
            <a:rPr lang="es-CO" sz="1050">
              <a:latin typeface="+mn-lt"/>
            </a:rPr>
            <a:t>su cultura y su amor a la cruz.</a:t>
          </a:r>
        </a:p>
        <a:p>
          <a:endParaRPr lang="es-CO" sz="1050">
            <a:effectLst/>
          </a:endParaRPr>
        </a:p>
        <a:p>
          <a:endParaRPr lang="es-CO" sz="1050">
            <a:effectLst/>
          </a:endParaRPr>
        </a:p>
      </xdr:txBody>
    </xdr:sp>
    <xdr:clientData/>
  </xdr:twoCellAnchor>
  <xdr:twoCellAnchor>
    <xdr:from>
      <xdr:col>67</xdr:col>
      <xdr:colOff>31750</xdr:colOff>
      <xdr:row>66</xdr:row>
      <xdr:rowOff>21167</xdr:rowOff>
    </xdr:from>
    <xdr:to>
      <xdr:col>83</xdr:col>
      <xdr:colOff>105833</xdr:colOff>
      <xdr:row>92</xdr:row>
      <xdr:rowOff>74083</xdr:rowOff>
    </xdr:to>
    <xdr:sp macro="" textlink="">
      <xdr:nvSpPr>
        <xdr:cNvPr id="74" name="15 CuadroTexto">
          <a:extLst>
            <a:ext uri="{FF2B5EF4-FFF2-40B4-BE49-F238E27FC236}">
              <a16:creationId xmlns:a16="http://schemas.microsoft.com/office/drawing/2014/main" id="{00000000-0008-0000-0000-00004A000000}"/>
            </a:ext>
          </a:extLst>
        </xdr:cNvPr>
        <xdr:cNvSpPr txBox="1"/>
      </xdr:nvSpPr>
      <xdr:spPr>
        <a:xfrm>
          <a:off x="9398000" y="105621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0" i="0">
              <a:solidFill>
                <a:schemeClr val="dk1"/>
              </a:solidFill>
              <a:effectLst/>
              <a:latin typeface="+mn-lt"/>
              <a:ea typeface="+mn-ea"/>
              <a:cs typeface="+mn-cs"/>
            </a:rPr>
            <a:t>V</a:t>
          </a:r>
        </a:p>
        <a:p>
          <a:pPr algn="ctr"/>
          <a:r>
            <a:rPr lang="es-CO" sz="1100" b="0" i="0">
              <a:solidFill>
                <a:schemeClr val="dk1"/>
              </a:solidFill>
              <a:effectLst/>
              <a:latin typeface="+mn-lt"/>
              <a:ea typeface="+mn-ea"/>
              <a:cs typeface="+mn-cs"/>
            </a:rPr>
            <a:t>Con ternura las aves le cantan</a:t>
          </a:r>
        </a:p>
        <a:p>
          <a:pPr algn="ctr"/>
          <a:r>
            <a:rPr lang="es-CO" sz="1100" b="0" i="0">
              <a:solidFill>
                <a:schemeClr val="dk1"/>
              </a:solidFill>
              <a:effectLst/>
              <a:latin typeface="+mn-lt"/>
              <a:ea typeface="+mn-ea"/>
              <a:cs typeface="+mn-cs"/>
            </a:rPr>
            <a:t>y la brisa la arrulla al pasar;</a:t>
          </a:r>
        </a:p>
        <a:p>
          <a:pPr algn="ctr"/>
          <a:r>
            <a:rPr lang="es-CO" sz="1100" b="0" i="0">
              <a:solidFill>
                <a:schemeClr val="dk1"/>
              </a:solidFill>
              <a:effectLst/>
              <a:latin typeface="+mn-lt"/>
              <a:ea typeface="+mn-ea"/>
              <a:cs typeface="+mn-cs"/>
            </a:rPr>
            <a:t>sus cosechas al cielo levantan</a:t>
          </a:r>
        </a:p>
        <a:p>
          <a:pPr algn="ctr"/>
          <a:r>
            <a:rPr lang="es-CO" sz="1100" b="0" i="0">
              <a:solidFill>
                <a:schemeClr val="dk1"/>
              </a:solidFill>
              <a:effectLst/>
              <a:latin typeface="+mn-lt"/>
              <a:ea typeface="+mn-ea"/>
              <a:cs typeface="+mn-cs"/>
            </a:rPr>
            <a:t>su mirífica luz de cristal.</a:t>
          </a:r>
        </a:p>
        <a:p>
          <a:pPr algn="ctr"/>
          <a:r>
            <a:rPr lang="es-CO" sz="1100" b="0" i="0">
              <a:solidFill>
                <a:schemeClr val="dk1"/>
              </a:solidFill>
              <a:effectLst/>
              <a:latin typeface="+mn-lt"/>
              <a:ea typeface="+mn-ea"/>
              <a:cs typeface="+mn-cs"/>
            </a:rPr>
            <a:t>VI</a:t>
          </a:r>
        </a:p>
        <a:p>
          <a:pPr algn="ctr"/>
          <a:r>
            <a:rPr lang="es-CO" sz="1100" b="0" i="0">
              <a:solidFill>
                <a:schemeClr val="dk1"/>
              </a:solidFill>
              <a:effectLst/>
              <a:latin typeface="+mn-lt"/>
              <a:ea typeface="+mn-ea"/>
              <a:cs typeface="+mn-cs"/>
            </a:rPr>
            <a:t>Son los hijos del Ande opulento</a:t>
          </a:r>
        </a:p>
        <a:p>
          <a:pPr algn="ctr"/>
          <a:r>
            <a:rPr lang="es-CO" sz="1100" b="0" i="0">
              <a:solidFill>
                <a:schemeClr val="dk1"/>
              </a:solidFill>
              <a:effectLst/>
              <a:latin typeface="+mn-lt"/>
              <a:ea typeface="+mn-ea"/>
              <a:cs typeface="+mn-cs"/>
            </a:rPr>
            <a:t>que cubrió con sus alas el sol,</a:t>
          </a:r>
        </a:p>
        <a:p>
          <a:pPr algn="ctr"/>
          <a:r>
            <a:rPr lang="es-CO" sz="1100" b="0" i="0">
              <a:solidFill>
                <a:schemeClr val="dk1"/>
              </a:solidFill>
              <a:effectLst/>
              <a:latin typeface="+mn-lt"/>
              <a:ea typeface="+mn-ea"/>
              <a:cs typeface="+mn-cs"/>
            </a:rPr>
            <a:t>y es la rítmica voz de su acento</a:t>
          </a:r>
        </a:p>
        <a:p>
          <a:pPr algn="ctr"/>
          <a:r>
            <a:rPr lang="es-CO" sz="1100" b="0" i="0">
              <a:solidFill>
                <a:schemeClr val="dk1"/>
              </a:solidFill>
              <a:effectLst/>
              <a:latin typeface="+mn-lt"/>
              <a:ea typeface="+mn-ea"/>
              <a:cs typeface="+mn-cs"/>
            </a:rPr>
            <a:t>por la fe, por la patria y su Dios.</a:t>
          </a:r>
        </a:p>
        <a:p>
          <a:pPr algn="ctr"/>
          <a:r>
            <a:rPr lang="es-CO" sz="1100" b="0" i="0">
              <a:solidFill>
                <a:schemeClr val="dk1"/>
              </a:solidFill>
              <a:effectLst/>
              <a:latin typeface="+mn-lt"/>
              <a:ea typeface="+mn-ea"/>
              <a:cs typeface="+mn-cs"/>
            </a:rPr>
            <a:t>VII</a:t>
          </a:r>
        </a:p>
        <a:p>
          <a:pPr algn="ctr"/>
          <a:r>
            <a:rPr lang="es-CO" sz="1100" b="0" i="0">
              <a:solidFill>
                <a:schemeClr val="dk1"/>
              </a:solidFill>
              <a:effectLst/>
              <a:latin typeface="+mn-lt"/>
              <a:ea typeface="+mn-ea"/>
              <a:cs typeface="+mn-cs"/>
            </a:rPr>
            <a:t>Su bandera de gualda y de cielo</a:t>
          </a:r>
        </a:p>
        <a:p>
          <a:pPr algn="ctr"/>
          <a:r>
            <a:rPr lang="es-CO" sz="1100" b="0" i="0">
              <a:solidFill>
                <a:schemeClr val="dk1"/>
              </a:solidFill>
              <a:effectLst/>
              <a:latin typeface="+mn-lt"/>
              <a:ea typeface="+mn-ea"/>
              <a:cs typeface="+mn-cs"/>
            </a:rPr>
            <a:t>simbolizan trabajo y solaz;</a:t>
          </a:r>
        </a:p>
        <a:p>
          <a:pPr algn="ctr"/>
          <a:r>
            <a:rPr lang="es-CO" sz="1100" b="0" i="0">
              <a:solidFill>
                <a:schemeClr val="dk1"/>
              </a:solidFill>
              <a:effectLst/>
              <a:latin typeface="+mn-lt"/>
              <a:ea typeface="+mn-ea"/>
              <a:cs typeface="+mn-cs"/>
            </a:rPr>
            <a:t>libertad, canta siempre su suelo</a:t>
          </a:r>
        </a:p>
        <a:p>
          <a:pPr algn="ctr"/>
          <a:r>
            <a:rPr lang="es-CO" sz="1100" b="0" i="0">
              <a:solidFill>
                <a:schemeClr val="dk1"/>
              </a:solidFill>
              <a:effectLst/>
              <a:latin typeface="+mn-lt"/>
              <a:ea typeface="+mn-ea"/>
              <a:cs typeface="+mn-cs"/>
            </a:rPr>
            <a:t>y eternizan su emblema inmortal</a:t>
          </a:r>
        </a:p>
        <a:p>
          <a:pPr algn="ctr"/>
          <a:r>
            <a:rPr lang="es-CO" sz="1100" b="0" i="0">
              <a:solidFill>
                <a:schemeClr val="dk1"/>
              </a:solidFill>
              <a:effectLst/>
              <a:latin typeface="+mn-lt"/>
              <a:ea typeface="+mn-ea"/>
              <a:cs typeface="+mn-cs"/>
            </a:rPr>
            <a:t>VIII</a:t>
          </a:r>
        </a:p>
        <a:p>
          <a:pPr algn="ctr"/>
          <a:r>
            <a:rPr lang="es-CO" sz="1100" b="0" i="0">
              <a:solidFill>
                <a:schemeClr val="dk1"/>
              </a:solidFill>
              <a:effectLst/>
              <a:latin typeface="+mn-lt"/>
              <a:ea typeface="+mn-ea"/>
              <a:cs typeface="+mn-cs"/>
            </a:rPr>
            <a:t>La bandera en lo alto llevamos</a:t>
          </a:r>
        </a:p>
        <a:p>
          <a:pPr algn="ctr"/>
          <a:r>
            <a:rPr lang="es-CO" sz="1100" b="0" i="0">
              <a:solidFill>
                <a:schemeClr val="dk1"/>
              </a:solidFill>
              <a:effectLst/>
              <a:latin typeface="+mn-lt"/>
              <a:ea typeface="+mn-ea"/>
              <a:cs typeface="+mn-cs"/>
            </a:rPr>
            <a:t>con orgullo cordial y emoción,</a:t>
          </a:r>
        </a:p>
        <a:p>
          <a:pPr algn="ctr"/>
          <a:r>
            <a:rPr lang="es-CO" sz="1100" b="0" i="0">
              <a:solidFill>
                <a:schemeClr val="dk1"/>
              </a:solidFill>
              <a:effectLst/>
              <a:latin typeface="+mn-lt"/>
              <a:ea typeface="+mn-ea"/>
              <a:cs typeface="+mn-cs"/>
            </a:rPr>
            <a:t>tiene el sol derretido en sus pliegues</a:t>
          </a:r>
        </a:p>
        <a:p>
          <a:pPr algn="ctr"/>
          <a:r>
            <a:rPr lang="es-CO" sz="1100" b="0" i="0">
              <a:solidFill>
                <a:schemeClr val="dk1"/>
              </a:solidFill>
              <a:effectLst/>
              <a:latin typeface="+mn-lt"/>
              <a:ea typeface="+mn-ea"/>
              <a:cs typeface="+mn-cs"/>
            </a:rPr>
            <a:t>y el azul de los cielos en flor.</a:t>
          </a:r>
        </a:p>
        <a:p>
          <a:pPr algn="ctr"/>
          <a:r>
            <a:rPr lang="es-CO" sz="1100" b="0" i="0">
              <a:solidFill>
                <a:schemeClr val="dk1"/>
              </a:solidFill>
              <a:effectLst/>
              <a:latin typeface="+mn-lt"/>
              <a:ea typeface="+mn-ea"/>
              <a:cs typeface="+mn-cs"/>
            </a:rPr>
            <a:t>IX</a:t>
          </a:r>
        </a:p>
        <a:p>
          <a:pPr algn="ctr"/>
          <a:r>
            <a:rPr lang="es-CO" sz="1100" b="0" i="0">
              <a:solidFill>
                <a:schemeClr val="dk1"/>
              </a:solidFill>
              <a:effectLst/>
              <a:latin typeface="+mn-lt"/>
              <a:ea typeface="+mn-ea"/>
              <a:cs typeface="+mn-cs"/>
            </a:rPr>
            <a:t>Filandeses , luchemos unidos,</a:t>
          </a:r>
        </a:p>
        <a:p>
          <a:pPr algn="ctr"/>
          <a:r>
            <a:rPr lang="es-CO" sz="1100" b="0" i="0">
              <a:solidFill>
                <a:schemeClr val="dk1"/>
              </a:solidFill>
              <a:effectLst/>
              <a:latin typeface="+mn-lt"/>
              <a:ea typeface="+mn-ea"/>
              <a:cs typeface="+mn-cs"/>
            </a:rPr>
            <a:t>entusiastas y alegres al par;</a:t>
          </a:r>
        </a:p>
        <a:p>
          <a:pPr algn="ctr"/>
          <a:r>
            <a:rPr lang="es-CO" sz="1100" b="0" i="0">
              <a:solidFill>
                <a:schemeClr val="dk1"/>
              </a:solidFill>
              <a:effectLst/>
              <a:latin typeface="+mn-lt"/>
              <a:ea typeface="+mn-ea"/>
              <a:cs typeface="+mn-cs"/>
            </a:rPr>
            <a:t>de Filandia formemos un nido</a:t>
          </a:r>
        </a:p>
        <a:p>
          <a:pPr algn="ctr"/>
          <a:r>
            <a:rPr lang="es-CO" sz="1100" b="0" i="0">
              <a:solidFill>
                <a:schemeClr val="dk1"/>
              </a:solidFill>
              <a:effectLst/>
              <a:latin typeface="+mn-lt"/>
              <a:ea typeface="+mn-ea"/>
              <a:cs typeface="+mn-cs"/>
            </a:rPr>
            <a:t>de progreso y amor fraternal.</a:t>
          </a: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editAs="oneCell">
    <xdr:from>
      <xdr:col>36</xdr:col>
      <xdr:colOff>3971</xdr:colOff>
      <xdr:row>5</xdr:row>
      <xdr:rowOff>103188</xdr:rowOff>
    </xdr:from>
    <xdr:to>
      <xdr:col>65</xdr:col>
      <xdr:colOff>51872</xdr:colOff>
      <xdr:row>19</xdr:row>
      <xdr:rowOff>71438</xdr:rowOff>
    </xdr:to>
    <xdr:pic>
      <xdr:nvPicPr>
        <xdr:cNvPr id="63" name="Imagen 62" descr="C:\Users\auxplaneacion32\Downloads\ZONA URBANA MUNICIPIO DE FILANDIA.jpg">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5613138" y="1108605"/>
          <a:ext cx="4080151" cy="2487083"/>
        </a:xfrm>
        <a:prstGeom prst="rect">
          <a:avLst/>
        </a:prstGeom>
        <a:noFill/>
        <a:ln>
          <a:noFill/>
        </a:ln>
      </xdr:spPr>
    </xdr:pic>
    <xdr:clientData/>
  </xdr:twoCellAnchor>
  <xdr:twoCellAnchor>
    <xdr:from>
      <xdr:col>2</xdr:col>
      <xdr:colOff>17859</xdr:colOff>
      <xdr:row>1197</xdr:row>
      <xdr:rowOff>122634</xdr:rowOff>
    </xdr:from>
    <xdr:to>
      <xdr:col>31</xdr:col>
      <xdr:colOff>47625</xdr:colOff>
      <xdr:row>1212</xdr:row>
      <xdr:rowOff>154781</xdr:rowOff>
    </xdr:to>
    <xdr:graphicFrame macro="">
      <xdr:nvGraphicFramePr>
        <xdr:cNvPr id="65" name="Gráfico 64">
          <a:extLst>
            <a:ext uri="{FF2B5EF4-FFF2-40B4-BE49-F238E27FC236}">
              <a16:creationId xmlns:a16="http://schemas.microsoft.com/office/drawing/2014/main" id="{B29E30A2-A851-44DD-9E99-1B82548A5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32</xdr:col>
      <xdr:colOff>93265</xdr:colOff>
      <xdr:row>1197</xdr:row>
      <xdr:rowOff>123955</xdr:rowOff>
    </xdr:from>
    <xdr:to>
      <xdr:col>62</xdr:col>
      <xdr:colOff>87313</xdr:colOff>
      <xdr:row>1212</xdr:row>
      <xdr:rowOff>169333</xdr:rowOff>
    </xdr:to>
    <xdr:graphicFrame macro="">
      <xdr:nvGraphicFramePr>
        <xdr:cNvPr id="68" name="Gráfico 67">
          <a:extLst>
            <a:ext uri="{FF2B5EF4-FFF2-40B4-BE49-F238E27FC236}">
              <a16:creationId xmlns:a16="http://schemas.microsoft.com/office/drawing/2014/main" id="{0ED691BB-1F89-455A-8748-9A0D8F6FE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66</xdr:col>
      <xdr:colOff>87975</xdr:colOff>
      <xdr:row>1197</xdr:row>
      <xdr:rowOff>121709</xdr:rowOff>
    </xdr:from>
    <xdr:to>
      <xdr:col>91</xdr:col>
      <xdr:colOff>34396</xdr:colOff>
      <xdr:row>1212</xdr:row>
      <xdr:rowOff>158750</xdr:rowOff>
    </xdr:to>
    <xdr:graphicFrame macro="">
      <xdr:nvGraphicFramePr>
        <xdr:cNvPr id="69" name="Gráfico 68">
          <a:extLst>
            <a:ext uri="{FF2B5EF4-FFF2-40B4-BE49-F238E27FC236}">
              <a16:creationId xmlns:a16="http://schemas.microsoft.com/office/drawing/2014/main" id="{5BECAD5D-7CA0-47CF-8C65-2B73F28A6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47</xdr:col>
      <xdr:colOff>121046</xdr:colOff>
      <xdr:row>1216</xdr:row>
      <xdr:rowOff>59133</xdr:rowOff>
    </xdr:from>
    <xdr:to>
      <xdr:col>95</xdr:col>
      <xdr:colOff>0</xdr:colOff>
      <xdr:row>1231</xdr:row>
      <xdr:rowOff>124750</xdr:rowOff>
    </xdr:to>
    <xdr:graphicFrame macro="">
      <xdr:nvGraphicFramePr>
        <xdr:cNvPr id="70" name="Gráfico 69">
          <a:extLst>
            <a:ext uri="{FF2B5EF4-FFF2-40B4-BE49-F238E27FC236}">
              <a16:creationId xmlns:a16="http://schemas.microsoft.com/office/drawing/2014/main" id="{385C6ED8-915C-4155-AF2B-8092D22FE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659</xdr:colOff>
      <xdr:row>1216</xdr:row>
      <xdr:rowOff>40614</xdr:rowOff>
    </xdr:from>
    <xdr:to>
      <xdr:col>45</xdr:col>
      <xdr:colOff>35719</xdr:colOff>
      <xdr:row>1231</xdr:row>
      <xdr:rowOff>166687</xdr:rowOff>
    </xdr:to>
    <xdr:graphicFrame macro="">
      <xdr:nvGraphicFramePr>
        <xdr:cNvPr id="71" name="Gráfico 70">
          <a:extLst>
            <a:ext uri="{FF2B5EF4-FFF2-40B4-BE49-F238E27FC236}">
              <a16:creationId xmlns:a16="http://schemas.microsoft.com/office/drawing/2014/main" id="{4332BD0A-5565-477B-861B-49A08CEB4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110463</xdr:colOff>
      <xdr:row>1235</xdr:row>
      <xdr:rowOff>83343</xdr:rowOff>
    </xdr:from>
    <xdr:to>
      <xdr:col>45</xdr:col>
      <xdr:colOff>35719</xdr:colOff>
      <xdr:row>1250</xdr:row>
      <xdr:rowOff>169333</xdr:rowOff>
    </xdr:to>
    <xdr:graphicFrame macro="">
      <xdr:nvGraphicFramePr>
        <xdr:cNvPr id="73" name="Gráfico 72">
          <a:extLst>
            <a:ext uri="{FF2B5EF4-FFF2-40B4-BE49-F238E27FC236}">
              <a16:creationId xmlns:a16="http://schemas.microsoft.com/office/drawing/2014/main" id="{190FCFD9-4C4F-44BA-BB2E-E62CCB073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47</xdr:col>
      <xdr:colOff>111786</xdr:colOff>
      <xdr:row>1235</xdr:row>
      <xdr:rowOff>30030</xdr:rowOff>
    </xdr:from>
    <xdr:to>
      <xdr:col>94</xdr:col>
      <xdr:colOff>83343</xdr:colOff>
      <xdr:row>1250</xdr:row>
      <xdr:rowOff>126999</xdr:rowOff>
    </xdr:to>
    <xdr:graphicFrame macro="">
      <xdr:nvGraphicFramePr>
        <xdr:cNvPr id="75" name="Gráfico 74">
          <a:extLst>
            <a:ext uri="{FF2B5EF4-FFF2-40B4-BE49-F238E27FC236}">
              <a16:creationId xmlns:a16="http://schemas.microsoft.com/office/drawing/2014/main" id="{155FC225-7965-4094-AD6F-AAE02FED8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100854</xdr:colOff>
      <xdr:row>258</xdr:row>
      <xdr:rowOff>136073</xdr:rowOff>
    </xdr:from>
    <xdr:to>
      <xdr:col>98</xdr:col>
      <xdr:colOff>503465</xdr:colOff>
      <xdr:row>277</xdr:row>
      <xdr:rowOff>78442</xdr:rowOff>
    </xdr:to>
    <xdr:graphicFrame macro="">
      <xdr:nvGraphicFramePr>
        <xdr:cNvPr id="5" name="Gráfico 4">
          <a:extLst>
            <a:ext uri="{FF2B5EF4-FFF2-40B4-BE49-F238E27FC236}">
              <a16:creationId xmlns:a16="http://schemas.microsoft.com/office/drawing/2014/main" id="{C2071836-A0BF-4D12-B204-F146E69E75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47</xdr:col>
      <xdr:colOff>63502</xdr:colOff>
      <xdr:row>247</xdr:row>
      <xdr:rowOff>127000</xdr:rowOff>
    </xdr:from>
    <xdr:to>
      <xdr:col>96</xdr:col>
      <xdr:colOff>529167</xdr:colOff>
      <xdr:row>257</xdr:row>
      <xdr:rowOff>10583</xdr:rowOff>
    </xdr:to>
    <xdr:graphicFrame macro="">
      <xdr:nvGraphicFramePr>
        <xdr:cNvPr id="8" name="Gráfico 7">
          <a:extLst>
            <a:ext uri="{FF2B5EF4-FFF2-40B4-BE49-F238E27FC236}">
              <a16:creationId xmlns:a16="http://schemas.microsoft.com/office/drawing/2014/main" id="{0D9101D7-3FF2-9023-3C0A-AB113B6CAF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130967</xdr:colOff>
      <xdr:row>709</xdr:row>
      <xdr:rowOff>11904</xdr:rowOff>
    </xdr:from>
    <xdr:to>
      <xdr:col>45</xdr:col>
      <xdr:colOff>166687</xdr:colOff>
      <xdr:row>725</xdr:row>
      <xdr:rowOff>11906</xdr:rowOff>
    </xdr:to>
    <xdr:graphicFrame macro="">
      <xdr:nvGraphicFramePr>
        <xdr:cNvPr id="14" name="Gráfico 13">
          <a:extLst>
            <a:ext uri="{FF2B5EF4-FFF2-40B4-BE49-F238E27FC236}">
              <a16:creationId xmlns:a16="http://schemas.microsoft.com/office/drawing/2014/main" id="{53D368F4-0B89-4E01-9564-6C5045DEC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47</xdr:col>
      <xdr:colOff>0</xdr:colOff>
      <xdr:row>516</xdr:row>
      <xdr:rowOff>11906</xdr:rowOff>
    </xdr:from>
    <xdr:to>
      <xdr:col>95</xdr:col>
      <xdr:colOff>59531</xdr:colOff>
      <xdr:row>525</xdr:row>
      <xdr:rowOff>11906</xdr:rowOff>
    </xdr:to>
    <xdr:graphicFrame macro="">
      <xdr:nvGraphicFramePr>
        <xdr:cNvPr id="17" name="Gráfico 16">
          <a:extLst>
            <a:ext uri="{FF2B5EF4-FFF2-40B4-BE49-F238E27FC236}">
              <a16:creationId xmlns:a16="http://schemas.microsoft.com/office/drawing/2014/main" id="{D23C077C-8A56-4B5C-9CF0-939B88D29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47</xdr:col>
      <xdr:colOff>0</xdr:colOff>
      <xdr:row>709</xdr:row>
      <xdr:rowOff>59531</xdr:rowOff>
    </xdr:from>
    <xdr:to>
      <xdr:col>91</xdr:col>
      <xdr:colOff>107156</xdr:colOff>
      <xdr:row>724</xdr:row>
      <xdr:rowOff>0</xdr:rowOff>
    </xdr:to>
    <xdr:sp macro="" textlink="">
      <xdr:nvSpPr>
        <xdr:cNvPr id="13" name="Rectángulo: esquinas redondeadas 12">
          <a:extLst>
            <a:ext uri="{FF2B5EF4-FFF2-40B4-BE49-F238E27FC236}">
              <a16:creationId xmlns:a16="http://schemas.microsoft.com/office/drawing/2014/main" id="{E0979B77-602B-4751-17EF-120733B9745F}"/>
            </a:ext>
          </a:extLst>
        </xdr:cNvPr>
        <xdr:cNvSpPr/>
      </xdr:nvSpPr>
      <xdr:spPr>
        <a:xfrm>
          <a:off x="6881813" y="128385094"/>
          <a:ext cx="6024562" cy="2619375"/>
        </a:xfrm>
        <a:prstGeom prst="round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EI3556"/>
  <sheetViews>
    <sheetView showGridLines="0" tabSelected="1" topLeftCell="L418" zoomScale="85" zoomScaleNormal="85" workbookViewId="0">
      <selection activeCell="AV439" sqref="AV439:CN440"/>
    </sheetView>
  </sheetViews>
  <sheetFormatPr baseColWidth="10" defaultRowHeight="17.25" x14ac:dyDescent="0.35"/>
  <cols>
    <col min="1" max="16" width="2" style="1" customWidth="1"/>
    <col min="17" max="17" width="4.7109375" style="1" customWidth="1"/>
    <col min="18" max="18" width="5.7109375" style="1" customWidth="1"/>
    <col min="19"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33" width="2" style="1" customWidth="1"/>
    <col min="34" max="34" width="3.42578125" style="1" customWidth="1"/>
    <col min="35" max="41" width="2" style="1" customWidth="1"/>
    <col min="42" max="42" width="2.140625" style="1" customWidth="1"/>
    <col min="43" max="45" width="2" style="1" customWidth="1"/>
    <col min="46" max="46" width="2.5703125" style="1" customWidth="1"/>
    <col min="47" max="66" width="2" style="1" customWidth="1"/>
    <col min="67" max="67" width="2.140625" style="1" customWidth="1"/>
    <col min="68"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 style="1" customWidth="1"/>
    <col min="93" max="93" width="4" style="1" hidden="1" customWidth="1"/>
    <col min="94" max="94" width="1.42578125" style="107" hidden="1" customWidth="1"/>
    <col min="95" max="95" width="1.5703125" style="107" customWidth="1"/>
    <col min="96" max="96" width="2.7109375" style="107" customWidth="1"/>
    <col min="97" max="109" width="11.42578125" style="107"/>
    <col min="110" max="110" width="45" style="107" customWidth="1"/>
    <col min="111" max="112" width="11.42578125" style="107"/>
    <col min="113" max="113" width="14.28515625" style="107" customWidth="1"/>
    <col min="114" max="114" width="11.42578125" style="107"/>
    <col min="115" max="115" width="35.140625" style="107" bestFit="1" customWidth="1"/>
    <col min="116" max="116" width="9.42578125" style="107" customWidth="1"/>
    <col min="117" max="117" width="9.5703125" style="107" customWidth="1"/>
    <col min="118" max="118" width="11.42578125" style="107"/>
    <col min="119" max="119" width="18.140625" style="107" bestFit="1" customWidth="1"/>
    <col min="120" max="122" width="11.42578125" style="107"/>
    <col min="123" max="123" width="15.140625" style="107" customWidth="1"/>
    <col min="124" max="16384" width="11.42578125" style="107"/>
  </cols>
  <sheetData>
    <row r="2" spans="1:92" x14ac:dyDescent="0.3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row>
    <row r="3" spans="1:92" x14ac:dyDescent="0.35">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row>
    <row r="4" spans="1:92" ht="12.75" customHeight="1" x14ac:dyDescent="0.35">
      <c r="A4" s="657"/>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7"/>
      <c r="BU4" s="657"/>
      <c r="BV4" s="657"/>
      <c r="BW4" s="657"/>
      <c r="BX4" s="657"/>
      <c r="BY4" s="657"/>
      <c r="BZ4" s="657"/>
      <c r="CA4" s="657"/>
      <c r="CB4" s="657"/>
      <c r="CC4" s="657"/>
      <c r="CD4" s="657"/>
      <c r="CE4" s="657"/>
      <c r="CF4" s="657"/>
      <c r="CG4" s="657"/>
      <c r="CH4" s="657"/>
      <c r="CI4" s="657"/>
      <c r="CJ4" s="657"/>
      <c r="CK4" s="657"/>
      <c r="CL4" s="657"/>
      <c r="CM4" s="657"/>
      <c r="CN4" s="657"/>
    </row>
    <row r="5" spans="1:92" ht="14.25" customHeight="1" x14ac:dyDescent="0.35">
      <c r="A5" s="657"/>
      <c r="B5" s="657"/>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657"/>
      <c r="AS5" s="657"/>
      <c r="AT5" s="657"/>
      <c r="AU5" s="657"/>
      <c r="AV5" s="657"/>
      <c r="AW5" s="657"/>
      <c r="AX5" s="657"/>
      <c r="AY5" s="657"/>
      <c r="AZ5" s="657"/>
      <c r="BA5" s="657"/>
      <c r="BB5" s="657"/>
      <c r="BC5" s="657"/>
      <c r="BD5" s="657"/>
      <c r="BE5" s="657"/>
      <c r="BF5" s="657"/>
      <c r="BG5" s="657"/>
      <c r="BH5" s="657"/>
      <c r="BI5" s="657"/>
      <c r="BJ5" s="657"/>
      <c r="BK5" s="657"/>
      <c r="BL5" s="657"/>
      <c r="BM5" s="657"/>
      <c r="BN5" s="657"/>
      <c r="BO5" s="657"/>
      <c r="BP5" s="657"/>
      <c r="BQ5" s="657"/>
      <c r="BR5" s="657"/>
      <c r="BS5" s="657"/>
      <c r="BT5" s="657"/>
      <c r="BU5" s="657"/>
      <c r="BV5" s="657"/>
      <c r="BW5" s="657"/>
      <c r="BX5" s="657"/>
      <c r="BY5" s="657"/>
      <c r="BZ5" s="657"/>
      <c r="CA5" s="657"/>
      <c r="CB5" s="657"/>
      <c r="CC5" s="657"/>
      <c r="CD5" s="657"/>
      <c r="CE5" s="657"/>
      <c r="CF5" s="657"/>
      <c r="CG5" s="657"/>
      <c r="CH5" s="657"/>
      <c r="CI5" s="657"/>
      <c r="CJ5" s="657"/>
      <c r="CK5" s="657"/>
      <c r="CL5" s="657"/>
      <c r="CM5" s="657"/>
      <c r="CN5" s="657"/>
    </row>
    <row r="6" spans="1:92" ht="14.25" customHeight="1" x14ac:dyDescent="0.3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row>
    <row r="7" spans="1:92" ht="14.25" customHeight="1" x14ac:dyDescent="0.3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row>
    <row r="8" spans="1:92" ht="14.25" customHeight="1" x14ac:dyDescent="0.55000000000000004">
      <c r="A8" s="92"/>
      <c r="B8" s="92"/>
      <c r="C8" s="92"/>
      <c r="D8" s="92"/>
      <c r="E8" s="92"/>
      <c r="F8" s="92"/>
      <c r="G8" s="669" t="s">
        <v>0</v>
      </c>
      <c r="H8" s="669"/>
      <c r="I8" s="669"/>
      <c r="J8" s="669"/>
      <c r="K8" s="669"/>
      <c r="L8" s="669"/>
      <c r="M8" s="669"/>
      <c r="N8" s="669"/>
      <c r="O8" s="669"/>
      <c r="P8" s="669"/>
      <c r="Q8" s="669"/>
      <c r="R8" s="96"/>
      <c r="S8" s="666" t="s">
        <v>1</v>
      </c>
      <c r="T8" s="666"/>
      <c r="U8" s="666"/>
      <c r="V8" s="666"/>
      <c r="W8" s="666"/>
      <c r="X8" s="666"/>
      <c r="Y8" s="666"/>
      <c r="Z8" s="666"/>
      <c r="AA8" s="666"/>
      <c r="AB8" s="666"/>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row>
    <row r="9" spans="1:92" ht="14.25" customHeight="1" x14ac:dyDescent="0.55000000000000004">
      <c r="A9" s="92"/>
      <c r="B9" s="92"/>
      <c r="C9" s="92"/>
      <c r="D9" s="92"/>
      <c r="E9" s="92"/>
      <c r="F9" s="92"/>
      <c r="G9" s="97"/>
      <c r="H9" s="97"/>
      <c r="I9" s="97"/>
      <c r="J9" s="97"/>
      <c r="K9" s="97"/>
      <c r="L9" s="97"/>
      <c r="M9" s="97"/>
      <c r="N9" s="97"/>
      <c r="O9" s="97"/>
      <c r="P9" s="97"/>
      <c r="Q9" s="97"/>
      <c r="R9" s="98"/>
      <c r="S9" s="98"/>
      <c r="T9" s="98"/>
      <c r="U9" s="98"/>
      <c r="V9" s="98"/>
      <c r="W9" s="98"/>
      <c r="X9" s="98"/>
      <c r="Y9" s="98"/>
      <c r="Z9" s="98"/>
      <c r="AA9" s="98"/>
      <c r="AB9" s="98"/>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row>
    <row r="10" spans="1:92" ht="14.25" customHeight="1" x14ac:dyDescent="0.55000000000000004">
      <c r="A10" s="92"/>
      <c r="B10" s="92"/>
      <c r="C10" s="92"/>
      <c r="D10" s="92"/>
      <c r="E10" s="92"/>
      <c r="F10" s="92"/>
      <c r="G10" s="668" t="s">
        <v>2</v>
      </c>
      <c r="H10" s="668"/>
      <c r="I10" s="668"/>
      <c r="J10" s="668"/>
      <c r="K10" s="668"/>
      <c r="L10" s="668"/>
      <c r="M10" s="668"/>
      <c r="N10" s="668"/>
      <c r="O10" s="668"/>
      <c r="P10" s="668"/>
      <c r="Q10" s="668"/>
      <c r="R10" s="99"/>
      <c r="S10" s="666" t="s">
        <v>538</v>
      </c>
      <c r="T10" s="666"/>
      <c r="U10" s="666"/>
      <c r="V10" s="666"/>
      <c r="W10" s="666"/>
      <c r="X10" s="666"/>
      <c r="Y10" s="666"/>
      <c r="Z10" s="666"/>
      <c r="AA10" s="666"/>
      <c r="AB10" s="666"/>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row>
    <row r="11" spans="1:92" ht="14.25" customHeight="1" x14ac:dyDescent="0.35">
      <c r="A11" s="92"/>
      <c r="B11" s="92"/>
      <c r="C11" s="92"/>
      <c r="D11" s="92"/>
      <c r="E11" s="92"/>
      <c r="F11" s="92"/>
      <c r="G11" s="100"/>
      <c r="H11" s="100"/>
      <c r="I11" s="100"/>
      <c r="J11" s="100"/>
      <c r="K11" s="100"/>
      <c r="L11" s="100"/>
      <c r="M11" s="100"/>
      <c r="N11" s="100"/>
      <c r="O11" s="100"/>
      <c r="P11" s="100"/>
      <c r="Q11" s="100"/>
      <c r="R11" s="100"/>
      <c r="S11" s="100"/>
      <c r="T11" s="100"/>
      <c r="U11" s="100"/>
      <c r="V11" s="100"/>
      <c r="W11" s="100"/>
      <c r="X11" s="100"/>
      <c r="Y11" s="100"/>
      <c r="Z11" s="100"/>
      <c r="AA11" s="100"/>
      <c r="AB11" s="100"/>
      <c r="AC11" s="92"/>
      <c r="AD11" s="92"/>
      <c r="AE11" s="92"/>
      <c r="AF11" s="92"/>
      <c r="AG11" s="92"/>
      <c r="AH11" s="92"/>
      <c r="AI11" s="92"/>
      <c r="AJ11" s="92"/>
      <c r="AK11" s="92"/>
      <c r="AL11" s="92"/>
      <c r="AM11" s="92"/>
      <c r="AN11" s="92"/>
      <c r="AO11" s="92" t="s">
        <v>10</v>
      </c>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row>
    <row r="12" spans="1:92" ht="14.25" customHeight="1" x14ac:dyDescent="0.35">
      <c r="A12" s="92"/>
      <c r="B12" s="92"/>
      <c r="C12" s="92"/>
      <c r="D12" s="92"/>
      <c r="E12" s="92"/>
      <c r="F12" s="92"/>
      <c r="G12" s="663" t="s">
        <v>3</v>
      </c>
      <c r="H12" s="663"/>
      <c r="I12" s="663"/>
      <c r="J12" s="663"/>
      <c r="K12" s="663"/>
      <c r="L12" s="663"/>
      <c r="M12" s="663"/>
      <c r="N12" s="663"/>
      <c r="O12" s="663"/>
      <c r="P12" s="663"/>
      <c r="Q12" s="663"/>
      <c r="R12" s="101"/>
      <c r="S12" s="667">
        <v>63272</v>
      </c>
      <c r="T12" s="667"/>
      <c r="U12" s="667"/>
      <c r="V12" s="667"/>
      <c r="W12" s="667"/>
      <c r="X12" s="667"/>
      <c r="Y12" s="667"/>
      <c r="Z12" s="667"/>
      <c r="AA12" s="667"/>
      <c r="AB12" s="667"/>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row>
    <row r="13" spans="1:92" ht="14.25" customHeight="1" x14ac:dyDescent="0.35">
      <c r="A13" s="92"/>
      <c r="B13" s="92"/>
      <c r="C13" s="92"/>
      <c r="D13" s="92"/>
      <c r="E13" s="92"/>
      <c r="F13" s="92"/>
      <c r="G13" s="100"/>
      <c r="H13" s="100"/>
      <c r="I13" s="100"/>
      <c r="J13" s="100"/>
      <c r="K13" s="100"/>
      <c r="L13" s="100"/>
      <c r="M13" s="100"/>
      <c r="N13" s="100"/>
      <c r="O13" s="100"/>
      <c r="P13" s="100"/>
      <c r="Q13" s="100"/>
      <c r="R13" s="100"/>
      <c r="S13" s="100"/>
      <c r="T13" s="100"/>
      <c r="U13" s="100"/>
      <c r="V13" s="100"/>
      <c r="W13" s="100"/>
      <c r="X13" s="100"/>
      <c r="Y13" s="100"/>
      <c r="Z13" s="100"/>
      <c r="AA13" s="100"/>
      <c r="AB13" s="100"/>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row>
    <row r="14" spans="1:92" ht="14.25" customHeight="1" x14ac:dyDescent="0.35">
      <c r="A14" s="92"/>
      <c r="B14" s="92"/>
      <c r="C14" s="92"/>
      <c r="D14" s="92"/>
      <c r="E14" s="92"/>
      <c r="F14" s="92"/>
      <c r="G14" s="663" t="s">
        <v>4</v>
      </c>
      <c r="H14" s="663"/>
      <c r="I14" s="663"/>
      <c r="J14" s="663"/>
      <c r="K14" s="663"/>
      <c r="L14" s="663"/>
      <c r="M14" s="663"/>
      <c r="N14" s="663"/>
      <c r="O14" s="663"/>
      <c r="P14" s="663"/>
      <c r="Q14" s="663"/>
      <c r="R14" s="101"/>
      <c r="S14" s="664" t="s">
        <v>5</v>
      </c>
      <c r="T14" s="664"/>
      <c r="U14" s="664"/>
      <c r="V14" s="664"/>
      <c r="W14" s="664"/>
      <c r="X14" s="664"/>
      <c r="Y14" s="664"/>
      <c r="Z14" s="664"/>
      <c r="AA14" s="664"/>
      <c r="AB14" s="664"/>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row>
    <row r="15" spans="1:92" ht="14.25" customHeight="1" x14ac:dyDescent="0.35">
      <c r="A15" s="92"/>
      <c r="B15" s="92"/>
      <c r="C15" s="92"/>
      <c r="D15" s="92"/>
      <c r="E15" s="92"/>
      <c r="F15" s="92"/>
      <c r="G15" s="100"/>
      <c r="H15" s="100"/>
      <c r="I15" s="100"/>
      <c r="J15" s="100"/>
      <c r="K15" s="100"/>
      <c r="L15" s="100"/>
      <c r="M15" s="100"/>
      <c r="N15" s="100"/>
      <c r="O15" s="100"/>
      <c r="P15" s="100"/>
      <c r="Q15" s="100"/>
      <c r="R15" s="100"/>
      <c r="S15" s="100"/>
      <c r="T15" s="100"/>
      <c r="U15" s="100"/>
      <c r="V15" s="100"/>
      <c r="W15" s="100"/>
      <c r="X15" s="100"/>
      <c r="Y15" s="100"/>
      <c r="Z15" s="100"/>
      <c r="AA15" s="100"/>
      <c r="AB15" s="100"/>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row>
    <row r="16" spans="1:92" ht="14.25" customHeight="1" x14ac:dyDescent="0.35">
      <c r="A16" s="92"/>
      <c r="B16" s="92"/>
      <c r="C16" s="92"/>
      <c r="D16" s="92"/>
      <c r="E16" s="92"/>
      <c r="F16" s="92"/>
      <c r="G16" s="663" t="s">
        <v>6</v>
      </c>
      <c r="H16" s="663"/>
      <c r="I16" s="663"/>
      <c r="J16" s="663"/>
      <c r="K16" s="663"/>
      <c r="L16" s="663"/>
      <c r="M16" s="663"/>
      <c r="N16" s="663"/>
      <c r="O16" s="663"/>
      <c r="P16" s="663"/>
      <c r="Q16" s="663"/>
      <c r="R16" s="101"/>
      <c r="S16" s="664" t="s">
        <v>539</v>
      </c>
      <c r="T16" s="664"/>
      <c r="U16" s="664"/>
      <c r="V16" s="664"/>
      <c r="W16" s="664"/>
      <c r="X16" s="664"/>
      <c r="Y16" s="664"/>
      <c r="Z16" s="664"/>
      <c r="AA16" s="664"/>
      <c r="AB16" s="664"/>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row>
    <row r="17" spans="1:92" ht="14.25" customHeight="1" x14ac:dyDescent="0.35">
      <c r="A17" s="92"/>
      <c r="B17" s="92"/>
      <c r="C17" s="92"/>
      <c r="D17" s="92"/>
      <c r="E17" s="92"/>
      <c r="F17" s="92"/>
      <c r="G17" s="100"/>
      <c r="H17" s="100"/>
      <c r="I17" s="100"/>
      <c r="J17" s="100"/>
      <c r="K17" s="100"/>
      <c r="L17" s="100"/>
      <c r="M17" s="100"/>
      <c r="N17" s="100"/>
      <c r="O17" s="100"/>
      <c r="P17" s="100"/>
      <c r="Q17" s="100"/>
      <c r="R17" s="100"/>
      <c r="S17" s="100"/>
      <c r="T17" s="100"/>
      <c r="U17" s="100"/>
      <c r="V17" s="100"/>
      <c r="W17" s="100"/>
      <c r="X17" s="100"/>
      <c r="Y17" s="100"/>
      <c r="Z17" s="100"/>
      <c r="AA17" s="100"/>
      <c r="AB17" s="100"/>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row>
    <row r="18" spans="1:92" ht="14.25" customHeight="1" x14ac:dyDescent="0.35">
      <c r="A18" s="92"/>
      <c r="B18" s="92"/>
      <c r="C18" s="92"/>
      <c r="D18" s="92"/>
      <c r="E18" s="92"/>
      <c r="F18" s="92"/>
      <c r="G18" s="665" t="s">
        <v>7</v>
      </c>
      <c r="H18" s="665"/>
      <c r="I18" s="665"/>
      <c r="J18" s="665"/>
      <c r="K18" s="665"/>
      <c r="L18" s="665"/>
      <c r="M18" s="665"/>
      <c r="N18" s="665"/>
      <c r="O18" s="665"/>
      <c r="P18" s="665"/>
      <c r="Q18" s="665"/>
      <c r="R18" s="101"/>
      <c r="S18" s="664" t="s">
        <v>8</v>
      </c>
      <c r="T18" s="664"/>
      <c r="U18" s="664"/>
      <c r="V18" s="664"/>
      <c r="W18" s="664"/>
      <c r="X18" s="664"/>
      <c r="Y18" s="664"/>
      <c r="Z18" s="664"/>
      <c r="AA18" s="664"/>
      <c r="AB18" s="664"/>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row>
    <row r="19" spans="1:92" ht="14.25" customHeight="1" x14ac:dyDescent="0.35">
      <c r="A19" s="92"/>
      <c r="B19" s="92"/>
      <c r="C19" s="92"/>
      <c r="D19" s="92"/>
      <c r="E19" s="92"/>
      <c r="F19" s="92"/>
      <c r="G19" s="100"/>
      <c r="H19" s="100"/>
      <c r="I19" s="100"/>
      <c r="J19" s="100"/>
      <c r="K19" s="100"/>
      <c r="L19" s="100"/>
      <c r="M19" s="100"/>
      <c r="N19" s="100"/>
      <c r="O19" s="100"/>
      <c r="P19" s="100"/>
      <c r="Q19" s="100"/>
      <c r="R19" s="100"/>
      <c r="S19" s="100"/>
      <c r="T19" s="100"/>
      <c r="U19" s="100"/>
      <c r="V19" s="100"/>
      <c r="W19" s="100"/>
      <c r="X19" s="100"/>
      <c r="Y19" s="100"/>
      <c r="Z19" s="100"/>
      <c r="AA19" s="100"/>
      <c r="AB19" s="100"/>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row>
    <row r="20" spans="1:92" ht="14.25" customHeight="1" x14ac:dyDescent="0.35">
      <c r="A20" s="92"/>
      <c r="B20" s="92"/>
      <c r="C20" s="92"/>
      <c r="D20" s="92"/>
      <c r="E20" s="92"/>
      <c r="F20" s="92"/>
      <c r="G20" s="663" t="s">
        <v>9</v>
      </c>
      <c r="H20" s="663"/>
      <c r="I20" s="663"/>
      <c r="J20" s="663"/>
      <c r="K20" s="663"/>
      <c r="L20" s="663"/>
      <c r="M20" s="663"/>
      <c r="N20" s="663"/>
      <c r="O20" s="663"/>
      <c r="P20" s="663"/>
      <c r="Q20" s="663"/>
      <c r="R20" s="101"/>
      <c r="S20" s="664" t="s">
        <v>540</v>
      </c>
      <c r="T20" s="664"/>
      <c r="U20" s="664"/>
      <c r="V20" s="664"/>
      <c r="W20" s="664"/>
      <c r="X20" s="664"/>
      <c r="Y20" s="664"/>
      <c r="Z20" s="664"/>
      <c r="AA20" s="664"/>
      <c r="AB20" s="664"/>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row>
    <row r="21" spans="1:92" ht="14.25" customHeight="1" x14ac:dyDescent="0.3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row>
    <row r="22" spans="1:92" ht="14.25" customHeight="1" x14ac:dyDescent="0.35">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U22" s="658"/>
      <c r="AV22" s="658"/>
      <c r="AW22" s="658"/>
      <c r="AX22" s="658"/>
      <c r="AY22" s="658"/>
      <c r="AZ22" s="658"/>
      <c r="BA22" s="658"/>
      <c r="BB22" s="658"/>
      <c r="BC22" s="658"/>
      <c r="BD22" s="658"/>
      <c r="BE22" s="658"/>
      <c r="BF22" s="658"/>
      <c r="BG22" s="658"/>
      <c r="BH22" s="658"/>
      <c r="BI22" s="658"/>
      <c r="BJ22" s="658"/>
      <c r="BK22" s="658"/>
      <c r="BL22" s="658"/>
      <c r="BM22" s="658"/>
      <c r="BN22" s="658"/>
      <c r="BO22" s="658"/>
      <c r="BP22" s="658"/>
      <c r="BQ22" s="658"/>
      <c r="BR22" s="658"/>
      <c r="BS22" s="658"/>
      <c r="BT22" s="658"/>
      <c r="BU22" s="658"/>
      <c r="BV22" s="658"/>
      <c r="BW22" s="658"/>
      <c r="BX22" s="658"/>
      <c r="BY22" s="658"/>
      <c r="BZ22" s="658"/>
      <c r="CA22" s="658"/>
      <c r="CB22" s="658"/>
      <c r="CC22" s="658"/>
      <c r="CD22" s="658"/>
      <c r="CE22" s="658"/>
      <c r="CF22" s="658"/>
      <c r="CG22" s="658"/>
      <c r="CH22" s="658"/>
      <c r="CI22" s="658"/>
      <c r="CJ22" s="658"/>
      <c r="CK22" s="658"/>
      <c r="CL22" s="658"/>
      <c r="CM22" s="658"/>
      <c r="CN22" s="658"/>
    </row>
    <row r="23" spans="1:92" ht="14.25" customHeight="1" x14ac:dyDescent="0.35">
      <c r="A23" s="658"/>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8"/>
      <c r="AR23" s="658"/>
      <c r="AS23" s="658"/>
      <c r="AT23" s="658"/>
      <c r="AU23" s="658"/>
      <c r="AV23" s="658"/>
      <c r="AW23" s="658"/>
      <c r="AX23" s="658"/>
      <c r="AY23" s="658"/>
      <c r="AZ23" s="658"/>
      <c r="BA23" s="658"/>
      <c r="BB23" s="658"/>
      <c r="BC23" s="658"/>
      <c r="BD23" s="658"/>
      <c r="BE23" s="658"/>
      <c r="BF23" s="658"/>
      <c r="BG23" s="658"/>
      <c r="BH23" s="658"/>
      <c r="BI23" s="658"/>
      <c r="BJ23" s="658"/>
      <c r="BK23" s="658"/>
      <c r="BL23" s="658"/>
      <c r="BM23" s="658"/>
      <c r="BN23" s="658"/>
      <c r="BO23" s="658"/>
      <c r="BP23" s="658"/>
      <c r="BQ23" s="658"/>
      <c r="BR23" s="658"/>
      <c r="BS23" s="658"/>
      <c r="BT23" s="658"/>
      <c r="BU23" s="658"/>
      <c r="BV23" s="658"/>
      <c r="BW23" s="658"/>
      <c r="BX23" s="658"/>
      <c r="BY23" s="658"/>
      <c r="BZ23" s="658"/>
      <c r="CA23" s="658"/>
      <c r="CB23" s="658"/>
      <c r="CC23" s="658"/>
      <c r="CD23" s="658"/>
      <c r="CE23" s="658"/>
      <c r="CF23" s="658"/>
      <c r="CG23" s="658"/>
      <c r="CH23" s="658"/>
      <c r="CI23" s="658"/>
      <c r="CJ23" s="658"/>
      <c r="CK23" s="658"/>
      <c r="CL23" s="658"/>
      <c r="CM23" s="658"/>
      <c r="CN23" s="658"/>
    </row>
    <row r="24" spans="1:92" ht="14.25" customHeight="1" x14ac:dyDescent="0.35"/>
    <row r="25" spans="1:92" ht="14.25" customHeight="1" x14ac:dyDescent="0.35">
      <c r="D25" s="661" t="s">
        <v>11</v>
      </c>
      <c r="E25" s="661"/>
      <c r="F25" s="661"/>
      <c r="G25" s="661"/>
      <c r="H25" s="661"/>
      <c r="I25" s="661"/>
      <c r="J25" s="661"/>
      <c r="K25" s="661"/>
      <c r="L25" s="661"/>
      <c r="M25" s="661"/>
      <c r="N25" s="661"/>
      <c r="O25" s="661"/>
      <c r="P25" s="661"/>
      <c r="Q25" s="661"/>
      <c r="R25" s="661"/>
      <c r="S25" s="2"/>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661" t="s">
        <v>15</v>
      </c>
      <c r="AW25" s="661"/>
      <c r="AX25" s="661"/>
      <c r="AY25" s="661"/>
      <c r="AZ25" s="661"/>
      <c r="BA25" s="661"/>
      <c r="BB25" s="661"/>
      <c r="BC25" s="661"/>
      <c r="BD25" s="661"/>
      <c r="BE25" s="661"/>
      <c r="BF25" s="661"/>
      <c r="BG25" s="661"/>
      <c r="BH25" s="661"/>
      <c r="BI25" s="661"/>
      <c r="BJ25" s="661"/>
      <c r="BK25" s="3"/>
      <c r="CA25" s="3"/>
      <c r="CB25" s="3"/>
      <c r="CC25" s="3"/>
      <c r="CD25" s="3"/>
      <c r="CE25" s="3"/>
      <c r="CF25" s="3"/>
      <c r="CG25" s="3"/>
      <c r="CH25" s="3"/>
      <c r="CI25" s="3"/>
    </row>
    <row r="26" spans="1:92" ht="14.25" customHeight="1" x14ac:dyDescent="0.35">
      <c r="D26" s="661"/>
      <c r="E26" s="661"/>
      <c r="F26" s="661"/>
      <c r="G26" s="661"/>
      <c r="H26" s="661"/>
      <c r="I26" s="661"/>
      <c r="J26" s="661"/>
      <c r="K26" s="661"/>
      <c r="L26" s="661"/>
      <c r="M26" s="661"/>
      <c r="N26" s="661"/>
      <c r="O26" s="661"/>
      <c r="P26" s="661"/>
      <c r="Q26" s="661"/>
      <c r="R26" s="661"/>
      <c r="S26" s="2"/>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661"/>
      <c r="AW26" s="661"/>
      <c r="AX26" s="661"/>
      <c r="AY26" s="661"/>
      <c r="AZ26" s="661"/>
      <c r="BA26" s="661"/>
      <c r="BB26" s="661"/>
      <c r="BC26" s="661"/>
      <c r="BD26" s="661"/>
      <c r="BE26" s="661"/>
      <c r="BF26" s="661"/>
      <c r="BG26" s="661"/>
      <c r="BH26" s="661"/>
      <c r="BI26" s="661"/>
      <c r="BJ26" s="661"/>
      <c r="BK26" s="3"/>
      <c r="CA26" s="3"/>
      <c r="CB26" s="3"/>
      <c r="CC26" s="3"/>
      <c r="CD26" s="3"/>
      <c r="CE26" s="3"/>
      <c r="CF26" s="3"/>
      <c r="CG26" s="3"/>
      <c r="CH26" s="3"/>
      <c r="CI26" s="3"/>
    </row>
    <row r="27" spans="1:92" ht="14.25" customHeight="1" x14ac:dyDescent="0.35">
      <c r="AV27" s="10"/>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2"/>
    </row>
    <row r="28" spans="1:92" ht="14.25" customHeight="1" x14ac:dyDescent="0.35">
      <c r="AV28" s="13"/>
      <c r="AX28" s="659" t="s">
        <v>12</v>
      </c>
      <c r="AY28" s="659"/>
      <c r="AZ28" s="659"/>
      <c r="BA28" s="659"/>
      <c r="BB28" s="659"/>
      <c r="BC28" s="659"/>
      <c r="BD28" s="659"/>
      <c r="BE28" s="659"/>
      <c r="BF28" s="659"/>
      <c r="BG28" s="659"/>
      <c r="BH28" s="659"/>
      <c r="BI28" s="659"/>
      <c r="BJ28" s="21"/>
      <c r="BK28" s="21"/>
      <c r="BL28" s="21"/>
      <c r="BM28" s="660">
        <v>1878</v>
      </c>
      <c r="BN28" s="660"/>
      <c r="BO28" s="660"/>
      <c r="BP28" s="660"/>
      <c r="BQ28" s="660"/>
      <c r="BR28" s="660"/>
      <c r="BS28" s="660"/>
      <c r="BT28" s="660"/>
      <c r="BU28" s="660"/>
      <c r="BV28" s="660"/>
      <c r="BW28" s="660"/>
      <c r="BX28" s="660"/>
      <c r="BY28" s="660"/>
      <c r="BZ28" s="660"/>
      <c r="CA28" s="660"/>
      <c r="CB28" s="660"/>
      <c r="CC28" s="21"/>
      <c r="CN28" s="14"/>
    </row>
    <row r="29" spans="1:92" ht="14.25" customHeight="1" x14ac:dyDescent="0.35">
      <c r="AV29" s="13"/>
      <c r="AX29" s="21"/>
      <c r="AY29" s="21"/>
      <c r="AZ29" s="21"/>
      <c r="BA29" s="21"/>
      <c r="BB29" s="21"/>
      <c r="BC29" s="21"/>
      <c r="BD29" s="21"/>
      <c r="BE29" s="21"/>
      <c r="BF29" s="21"/>
      <c r="BG29" s="21"/>
      <c r="BH29" s="21"/>
      <c r="BI29" s="21"/>
      <c r="BJ29" s="21"/>
      <c r="BK29" s="21"/>
      <c r="BL29" s="21"/>
      <c r="BM29" s="660"/>
      <c r="BN29" s="660"/>
      <c r="BO29" s="660"/>
      <c r="BP29" s="660"/>
      <c r="BQ29" s="660"/>
      <c r="BR29" s="660"/>
      <c r="BS29" s="660"/>
      <c r="BT29" s="660"/>
      <c r="BU29" s="660"/>
      <c r="BV29" s="660"/>
      <c r="BW29" s="660"/>
      <c r="BX29" s="660"/>
      <c r="BY29" s="660"/>
      <c r="BZ29" s="660"/>
      <c r="CA29" s="660"/>
      <c r="CB29" s="660"/>
      <c r="CC29" s="21"/>
      <c r="CN29" s="14"/>
    </row>
    <row r="30" spans="1:92" ht="14.25" customHeight="1" x14ac:dyDescent="0.35">
      <c r="AV30" s="13"/>
      <c r="AX30" s="21"/>
      <c r="AY30" s="21"/>
      <c r="AZ30" s="21"/>
      <c r="BA30" s="21"/>
      <c r="BB30" s="21"/>
      <c r="BC30" s="21"/>
      <c r="BD30" s="21"/>
      <c r="BE30" s="21"/>
      <c r="BF30" s="21"/>
      <c r="BG30" s="21"/>
      <c r="BH30" s="21"/>
      <c r="BI30" s="21"/>
      <c r="BJ30" s="21"/>
      <c r="BK30" s="21"/>
      <c r="BL30" s="21"/>
      <c r="BM30" s="660"/>
      <c r="BN30" s="660"/>
      <c r="BO30" s="660"/>
      <c r="BP30" s="660"/>
      <c r="BQ30" s="660"/>
      <c r="BR30" s="660"/>
      <c r="BS30" s="660"/>
      <c r="BT30" s="660"/>
      <c r="BU30" s="660"/>
      <c r="BV30" s="660"/>
      <c r="BW30" s="660"/>
      <c r="BX30" s="660"/>
      <c r="BY30" s="660"/>
      <c r="BZ30" s="660"/>
      <c r="CA30" s="660"/>
      <c r="CB30" s="660"/>
      <c r="CC30" s="21"/>
      <c r="CN30" s="14"/>
    </row>
    <row r="31" spans="1:92" ht="14.25" customHeight="1" x14ac:dyDescent="0.35">
      <c r="AV31" s="13"/>
      <c r="AX31" s="21"/>
      <c r="AY31" s="21"/>
      <c r="AZ31" s="21"/>
      <c r="BA31" s="21"/>
      <c r="BB31" s="21"/>
      <c r="BC31" s="21"/>
      <c r="BD31" s="21"/>
      <c r="BE31" s="21"/>
      <c r="BF31" s="21"/>
      <c r="BG31" s="21"/>
      <c r="BH31" s="21"/>
      <c r="BI31" s="21"/>
      <c r="BJ31" s="21"/>
      <c r="BK31" s="21"/>
      <c r="BL31" s="21"/>
      <c r="BM31" s="660"/>
      <c r="BN31" s="660"/>
      <c r="BO31" s="660"/>
      <c r="BP31" s="660"/>
      <c r="BQ31" s="660"/>
      <c r="BR31" s="660"/>
      <c r="BS31" s="660"/>
      <c r="BT31" s="660"/>
      <c r="BU31" s="660"/>
      <c r="BV31" s="660"/>
      <c r="BW31" s="660"/>
      <c r="BX31" s="660"/>
      <c r="BY31" s="660"/>
      <c r="BZ31" s="660"/>
      <c r="CA31" s="660"/>
      <c r="CB31" s="660"/>
      <c r="CC31" s="21"/>
      <c r="CN31" s="14"/>
    </row>
    <row r="32" spans="1:92" ht="14.25" customHeight="1" x14ac:dyDescent="0.35">
      <c r="AV32" s="13"/>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N32" s="14"/>
    </row>
    <row r="33" spans="48:92" ht="14.25" customHeight="1" x14ac:dyDescent="0.35">
      <c r="AV33" s="13"/>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N33" s="14"/>
    </row>
    <row r="34" spans="48:92" ht="14.25" customHeight="1" x14ac:dyDescent="0.35">
      <c r="AV34" s="13"/>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N34" s="14"/>
    </row>
    <row r="35" spans="48:92" ht="14.25" customHeight="1" x14ac:dyDescent="0.35">
      <c r="AV35" s="13"/>
      <c r="AX35" s="659" t="s">
        <v>13</v>
      </c>
      <c r="AY35" s="659"/>
      <c r="AZ35" s="659"/>
      <c r="BA35" s="659"/>
      <c r="BB35" s="659"/>
      <c r="BC35" s="659"/>
      <c r="BD35" s="659"/>
      <c r="BE35" s="659"/>
      <c r="BF35" s="659"/>
      <c r="BG35" s="659"/>
      <c r="BH35" s="659"/>
      <c r="BI35" s="659"/>
      <c r="BJ35" s="21"/>
      <c r="BK35" s="62"/>
      <c r="BL35" s="62"/>
      <c r="BM35" s="91" t="s">
        <v>628</v>
      </c>
      <c r="BN35" s="64"/>
      <c r="BO35" s="64"/>
      <c r="BP35" s="64"/>
      <c r="BQ35" s="64"/>
      <c r="BR35" s="64"/>
      <c r="BS35" s="64"/>
      <c r="BT35" s="64"/>
      <c r="BU35" s="64"/>
      <c r="BV35" s="64"/>
      <c r="BW35" s="64"/>
      <c r="BX35" s="64"/>
      <c r="BY35" s="64"/>
      <c r="BZ35" s="64"/>
      <c r="CA35" s="64"/>
      <c r="CB35" s="64"/>
      <c r="CC35" s="64"/>
      <c r="CD35" s="64"/>
      <c r="CE35" s="62"/>
      <c r="CF35" s="62"/>
      <c r="CG35" s="62"/>
      <c r="CH35" s="62"/>
      <c r="CI35" s="62"/>
      <c r="CJ35" s="62"/>
      <c r="CK35" s="62"/>
      <c r="CL35" s="62"/>
      <c r="CM35" s="62"/>
      <c r="CN35" s="14"/>
    </row>
    <row r="36" spans="48:92" ht="14.25" customHeight="1" x14ac:dyDescent="0.35">
      <c r="AV36" s="13"/>
      <c r="AX36" s="89"/>
      <c r="AY36" s="89"/>
      <c r="AZ36" s="89"/>
      <c r="BA36" s="89"/>
      <c r="BB36" s="89"/>
      <c r="BC36" s="89"/>
      <c r="BD36" s="89"/>
      <c r="BE36" s="89"/>
      <c r="BF36" s="89"/>
      <c r="BG36" s="89"/>
      <c r="BH36" s="89"/>
      <c r="BI36" s="64"/>
      <c r="BJ36" s="64"/>
      <c r="BK36" s="64"/>
      <c r="BL36" s="64"/>
      <c r="BM36" s="91" t="s">
        <v>541</v>
      </c>
      <c r="BN36" s="64"/>
      <c r="BO36" s="64"/>
      <c r="BP36" s="64"/>
      <c r="BQ36" s="64"/>
      <c r="BR36" s="64"/>
      <c r="BS36" s="64"/>
      <c r="BT36" s="64"/>
      <c r="BU36" s="64"/>
      <c r="BV36" s="64"/>
      <c r="BW36" s="64"/>
      <c r="BX36" s="64"/>
      <c r="BY36" s="64"/>
      <c r="BZ36" s="64"/>
      <c r="CA36" s="64"/>
      <c r="CB36" s="64"/>
      <c r="CC36" s="64"/>
      <c r="CD36" s="64"/>
      <c r="CE36" s="64"/>
      <c r="CF36" s="64"/>
      <c r="CG36" s="62"/>
      <c r="CH36" s="62"/>
      <c r="CI36" s="62"/>
      <c r="CJ36" s="62"/>
      <c r="CK36" s="62"/>
      <c r="CL36" s="62"/>
      <c r="CM36" s="62"/>
      <c r="CN36" s="14"/>
    </row>
    <row r="37" spans="48:92" ht="14.25" customHeight="1" x14ac:dyDescent="0.35">
      <c r="AV37" s="13"/>
      <c r="AX37" s="89"/>
      <c r="AY37" s="89"/>
      <c r="AZ37" s="89"/>
      <c r="BA37" s="89"/>
      <c r="BB37" s="89"/>
      <c r="BC37" s="89"/>
      <c r="BD37" s="89"/>
      <c r="BE37" s="89"/>
      <c r="BF37" s="89"/>
      <c r="BG37" s="89"/>
      <c r="BH37" s="89"/>
      <c r="BI37" s="89"/>
      <c r="BJ37" s="21"/>
      <c r="BK37" s="64"/>
      <c r="BL37" s="64"/>
      <c r="BM37" s="91" t="s">
        <v>547</v>
      </c>
      <c r="BN37" s="64"/>
      <c r="BO37" s="64"/>
      <c r="BP37" s="64"/>
      <c r="BQ37" s="64"/>
      <c r="BR37" s="64"/>
      <c r="BS37" s="64"/>
      <c r="BT37" s="64"/>
      <c r="BU37" s="64"/>
      <c r="BV37" s="64"/>
      <c r="BW37" s="64"/>
      <c r="BX37" s="64"/>
      <c r="BY37" s="64"/>
      <c r="BZ37" s="64"/>
      <c r="CA37" s="64"/>
      <c r="CB37" s="64"/>
      <c r="CC37" s="64"/>
      <c r="CD37" s="64"/>
      <c r="CE37" s="64"/>
      <c r="CF37" s="64"/>
      <c r="CG37" s="64"/>
      <c r="CH37" s="62"/>
      <c r="CI37" s="62"/>
      <c r="CJ37" s="62"/>
      <c r="CK37" s="62"/>
      <c r="CL37" s="62"/>
      <c r="CM37" s="62"/>
      <c r="CN37" s="14"/>
    </row>
    <row r="38" spans="48:92" ht="14.25" customHeight="1" x14ac:dyDescent="0.35">
      <c r="AV38" s="13"/>
      <c r="AX38" s="89"/>
      <c r="AY38" s="89"/>
      <c r="AZ38" s="89"/>
      <c r="BA38" s="89"/>
      <c r="BB38" s="89"/>
      <c r="BC38" s="89"/>
      <c r="BD38" s="89"/>
      <c r="BE38" s="89"/>
      <c r="BF38" s="64"/>
      <c r="BG38" s="64"/>
      <c r="BH38" s="64"/>
      <c r="BI38" s="64"/>
      <c r="BJ38" s="64"/>
      <c r="BK38" s="64"/>
      <c r="BL38" s="64"/>
      <c r="BM38" s="91" t="s">
        <v>542</v>
      </c>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14"/>
    </row>
    <row r="39" spans="48:92" ht="14.25" customHeight="1" x14ac:dyDescent="0.35">
      <c r="AV39" s="13"/>
      <c r="AX39" s="89"/>
      <c r="AY39" s="89"/>
      <c r="AZ39" s="89"/>
      <c r="BA39" s="89"/>
      <c r="BB39" s="89"/>
      <c r="BC39" s="64"/>
      <c r="BD39" s="64"/>
      <c r="BE39" s="64"/>
      <c r="BF39" s="64"/>
      <c r="BG39" s="64"/>
      <c r="BH39" s="64"/>
      <c r="BI39" s="64"/>
      <c r="BJ39" s="64"/>
      <c r="BK39" s="64"/>
      <c r="BL39" s="64"/>
      <c r="BM39" s="91" t="s">
        <v>629</v>
      </c>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14"/>
    </row>
    <row r="40" spans="48:92" ht="14.25" customHeight="1" x14ac:dyDescent="0.35">
      <c r="AV40" s="13"/>
      <c r="AX40" s="22"/>
      <c r="AY40" s="22"/>
      <c r="AZ40" s="22"/>
      <c r="BA40" s="22"/>
      <c r="BB40" s="22"/>
      <c r="BC40" s="22"/>
      <c r="BD40" s="22"/>
      <c r="BE40" s="22"/>
      <c r="BF40" s="22"/>
      <c r="BG40" s="64"/>
      <c r="BH40" s="64"/>
      <c r="BI40" s="64"/>
      <c r="BJ40" s="64"/>
      <c r="BK40" s="64"/>
      <c r="BL40" s="64"/>
      <c r="BM40" s="91" t="s">
        <v>543</v>
      </c>
      <c r="BN40" s="64"/>
      <c r="BO40" s="64"/>
      <c r="BP40" s="64"/>
      <c r="BQ40" s="64"/>
      <c r="BR40" s="64"/>
      <c r="BS40" s="64"/>
      <c r="BT40" s="64"/>
      <c r="BU40" s="64"/>
      <c r="BV40" s="64"/>
      <c r="BW40" s="64"/>
      <c r="BX40" s="64"/>
      <c r="BY40" s="64"/>
      <c r="BZ40" s="64"/>
      <c r="CA40" s="64"/>
      <c r="CB40" s="64"/>
      <c r="CC40" s="64"/>
      <c r="CD40" s="64"/>
      <c r="CE40" s="64"/>
      <c r="CF40" s="64"/>
      <c r="CG40" s="62"/>
      <c r="CH40" s="62"/>
      <c r="CI40" s="62"/>
      <c r="CJ40" s="62"/>
      <c r="CK40" s="62"/>
      <c r="CL40" s="62"/>
      <c r="CM40" s="62"/>
      <c r="CN40" s="14"/>
    </row>
    <row r="41" spans="48:92" ht="14.25" customHeight="1" x14ac:dyDescent="0.35">
      <c r="AV41" s="13"/>
      <c r="AX41" s="22"/>
      <c r="AY41" s="22"/>
      <c r="AZ41" s="22"/>
      <c r="BA41" s="22"/>
      <c r="BB41" s="22"/>
      <c r="BC41" s="22"/>
      <c r="BD41" s="22"/>
      <c r="BE41" s="22"/>
      <c r="BF41" s="22"/>
      <c r="BG41" s="64"/>
      <c r="BH41" s="64"/>
      <c r="BI41" s="64"/>
      <c r="BJ41" s="64"/>
      <c r="BK41" s="64"/>
      <c r="BL41" s="64"/>
      <c r="BM41" s="91" t="s">
        <v>544</v>
      </c>
      <c r="BN41" s="64"/>
      <c r="BO41" s="64"/>
      <c r="BP41" s="64"/>
      <c r="BQ41" s="64"/>
      <c r="BR41" s="64"/>
      <c r="BS41" s="64"/>
      <c r="BT41" s="64"/>
      <c r="BU41" s="64"/>
      <c r="BV41" s="64"/>
      <c r="BW41" s="64"/>
      <c r="BX41" s="64"/>
      <c r="BY41" s="64"/>
      <c r="BZ41" s="64"/>
      <c r="CA41" s="64"/>
      <c r="CB41" s="64"/>
      <c r="CC41" s="64"/>
      <c r="CD41" s="64"/>
      <c r="CE41" s="64"/>
      <c r="CF41" s="62"/>
      <c r="CG41" s="62"/>
      <c r="CH41" s="62"/>
      <c r="CI41" s="62"/>
      <c r="CJ41" s="62"/>
      <c r="CK41" s="62"/>
      <c r="CL41" s="62"/>
      <c r="CM41" s="62"/>
      <c r="CN41" s="14"/>
    </row>
    <row r="42" spans="48:92" ht="14.25" customHeight="1" x14ac:dyDescent="0.35">
      <c r="AV42" s="13"/>
      <c r="AX42" s="22"/>
      <c r="AY42" s="22"/>
      <c r="AZ42" s="22"/>
      <c r="BA42" s="22"/>
      <c r="BB42" s="22"/>
      <c r="BC42" s="22"/>
      <c r="BD42" s="22"/>
      <c r="BE42" s="22"/>
      <c r="BF42" s="22"/>
      <c r="BG42" s="64"/>
      <c r="BH42" s="64"/>
      <c r="BI42" s="64"/>
      <c r="BJ42" s="64"/>
      <c r="BK42" s="64"/>
      <c r="BL42" s="64"/>
      <c r="BM42" s="91" t="s">
        <v>548</v>
      </c>
      <c r="BN42" s="64"/>
      <c r="BO42" s="64"/>
      <c r="BP42" s="64"/>
      <c r="BQ42" s="64"/>
      <c r="BR42" s="64"/>
      <c r="BS42" s="64"/>
      <c r="BT42" s="64"/>
      <c r="BU42" s="64"/>
      <c r="BV42" s="64"/>
      <c r="BW42" s="64"/>
      <c r="BX42" s="64"/>
      <c r="BY42" s="64"/>
      <c r="BZ42" s="64"/>
      <c r="CA42" s="64"/>
      <c r="CB42" s="64"/>
      <c r="CC42" s="64"/>
      <c r="CD42" s="64"/>
      <c r="CE42" s="64"/>
      <c r="CF42" s="64"/>
      <c r="CG42" s="64"/>
      <c r="CH42" s="62"/>
      <c r="CI42" s="62"/>
      <c r="CJ42" s="62"/>
      <c r="CK42" s="62"/>
      <c r="CL42" s="62"/>
      <c r="CM42" s="62"/>
      <c r="CN42" s="14"/>
    </row>
    <row r="43" spans="48:92" ht="14.25" customHeight="1" x14ac:dyDescent="0.35">
      <c r="AV43" s="13"/>
      <c r="AX43" s="22"/>
      <c r="AY43" s="22"/>
      <c r="AZ43" s="22"/>
      <c r="BA43" s="22"/>
      <c r="BB43" s="22"/>
      <c r="BC43" s="22"/>
      <c r="BD43" s="22"/>
      <c r="BE43" s="22"/>
      <c r="BF43" s="64"/>
      <c r="BG43" s="64"/>
      <c r="BH43" s="64"/>
      <c r="BI43" s="64"/>
      <c r="BJ43" s="64"/>
      <c r="BK43" s="64"/>
      <c r="BL43" s="64"/>
      <c r="BM43" s="91" t="s">
        <v>630</v>
      </c>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2"/>
      <c r="CL43" s="62"/>
      <c r="CM43" s="62"/>
      <c r="CN43" s="14"/>
    </row>
    <row r="44" spans="48:92" ht="14.25" customHeight="1" x14ac:dyDescent="0.35">
      <c r="AV44" s="13"/>
      <c r="AX44" s="22"/>
      <c r="AY44" s="22"/>
      <c r="AZ44" s="22"/>
      <c r="BA44" s="22"/>
      <c r="BB44" s="22"/>
      <c r="BC44" s="22"/>
      <c r="BD44" s="22"/>
      <c r="BE44" s="22"/>
      <c r="BF44" s="63"/>
      <c r="BG44" s="63"/>
      <c r="BH44" s="64"/>
      <c r="BI44" s="64"/>
      <c r="BJ44" s="64"/>
      <c r="BK44" s="64"/>
      <c r="BL44" s="64"/>
      <c r="BM44" s="91" t="s">
        <v>545</v>
      </c>
      <c r="BN44" s="64"/>
      <c r="BO44" s="64"/>
      <c r="BP44" s="64"/>
      <c r="BQ44" s="64"/>
      <c r="BR44" s="64"/>
      <c r="BS44" s="64"/>
      <c r="BT44" s="64"/>
      <c r="BU44" s="64"/>
      <c r="BV44" s="64"/>
      <c r="BW44" s="64"/>
      <c r="BX44" s="64"/>
      <c r="BY44" s="64"/>
      <c r="BZ44" s="64"/>
      <c r="CA44" s="64"/>
      <c r="CB44" s="64"/>
      <c r="CC44" s="64"/>
      <c r="CD44" s="64"/>
      <c r="CE44" s="64"/>
      <c r="CF44" s="64"/>
      <c r="CG44" s="64"/>
      <c r="CH44" s="63"/>
      <c r="CI44" s="63"/>
      <c r="CJ44" s="63"/>
      <c r="CK44" s="62"/>
      <c r="CL44" s="62"/>
      <c r="CM44" s="62"/>
      <c r="CN44" s="14"/>
    </row>
    <row r="45" spans="48:92" ht="14.25" customHeight="1" x14ac:dyDescent="0.35">
      <c r="AV45" s="13"/>
      <c r="AX45" s="22"/>
      <c r="AY45" s="22"/>
      <c r="AZ45" s="22"/>
      <c r="BA45" s="22"/>
      <c r="BB45" s="22"/>
      <c r="BC45" s="22"/>
      <c r="BD45" s="22"/>
      <c r="BE45" s="22"/>
      <c r="BF45" s="63"/>
      <c r="BG45" s="63"/>
      <c r="BH45" s="64"/>
      <c r="BI45" s="64"/>
      <c r="BJ45" s="64"/>
      <c r="BK45" s="64"/>
      <c r="BL45" s="64"/>
      <c r="BM45" s="91" t="s">
        <v>546</v>
      </c>
      <c r="BN45" s="64"/>
      <c r="BO45" s="64"/>
      <c r="BP45" s="64"/>
      <c r="BQ45" s="64"/>
      <c r="BR45" s="64"/>
      <c r="BS45" s="64"/>
      <c r="BT45" s="64"/>
      <c r="BU45" s="64"/>
      <c r="BV45" s="64"/>
      <c r="BW45" s="64"/>
      <c r="BX45" s="64"/>
      <c r="BY45" s="64"/>
      <c r="BZ45" s="64"/>
      <c r="CA45" s="64"/>
      <c r="CB45" s="64"/>
      <c r="CC45" s="64"/>
      <c r="CD45" s="64"/>
      <c r="CE45" s="64"/>
      <c r="CF45" s="64"/>
      <c r="CG45" s="64"/>
      <c r="CH45" s="64"/>
      <c r="CI45" s="64"/>
      <c r="CJ45" s="63"/>
      <c r="CK45" s="62"/>
      <c r="CL45" s="62"/>
      <c r="CM45" s="62"/>
      <c r="CN45" s="14"/>
    </row>
    <row r="46" spans="48:92" ht="14.25" customHeight="1" x14ac:dyDescent="0.35">
      <c r="AV46" s="13"/>
      <c r="AX46" s="22"/>
      <c r="AY46" s="22"/>
      <c r="AZ46" s="22"/>
      <c r="BA46" s="22"/>
      <c r="BB46" s="22"/>
      <c r="BC46" s="22"/>
      <c r="BD46" s="22"/>
      <c r="BE46" s="22"/>
      <c r="BF46" s="63"/>
      <c r="BG46" s="63"/>
      <c r="BH46" s="64"/>
      <c r="BI46" s="64"/>
      <c r="BJ46" s="64"/>
      <c r="BK46" s="64"/>
      <c r="BL46" s="64"/>
      <c r="BM46" s="91" t="s">
        <v>631</v>
      </c>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2"/>
      <c r="CL46" s="62"/>
      <c r="CM46" s="62"/>
      <c r="CN46" s="14"/>
    </row>
    <row r="47" spans="48:92" ht="14.25" customHeight="1" x14ac:dyDescent="0.35">
      <c r="AV47" s="13"/>
      <c r="AX47" s="22"/>
      <c r="AY47" s="22"/>
      <c r="AZ47" s="22"/>
      <c r="BA47" s="22"/>
      <c r="BB47" s="22"/>
      <c r="BC47" s="22"/>
      <c r="BD47" s="22"/>
      <c r="BE47" s="22"/>
      <c r="BF47" s="63"/>
      <c r="BG47" s="63"/>
      <c r="BH47" s="64"/>
      <c r="BI47" s="64"/>
      <c r="BJ47" s="64"/>
      <c r="BK47" s="64"/>
      <c r="BL47" s="64"/>
      <c r="BM47" s="91" t="s">
        <v>632</v>
      </c>
      <c r="BN47" s="64"/>
      <c r="BO47" s="64"/>
      <c r="BP47" s="64"/>
      <c r="BQ47" s="64"/>
      <c r="BR47" s="64"/>
      <c r="BS47" s="64"/>
      <c r="BT47" s="64"/>
      <c r="BU47" s="64"/>
      <c r="BV47" s="64"/>
      <c r="BW47" s="64"/>
      <c r="BX47" s="64"/>
      <c r="BY47" s="64"/>
      <c r="BZ47" s="64"/>
      <c r="CA47" s="64"/>
      <c r="CB47" s="64"/>
      <c r="CC47" s="64"/>
      <c r="CD47" s="64"/>
      <c r="CE47" s="64"/>
      <c r="CF47" s="64"/>
      <c r="CG47" s="64"/>
      <c r="CH47" s="64"/>
      <c r="CI47" s="63"/>
      <c r="CJ47" s="63"/>
      <c r="CK47" s="62"/>
      <c r="CL47" s="62"/>
      <c r="CM47" s="62"/>
      <c r="CN47" s="14"/>
    </row>
    <row r="48" spans="48:92" ht="14.25" customHeight="1" x14ac:dyDescent="0.35">
      <c r="AV48" s="13"/>
      <c r="AX48" s="22"/>
      <c r="AY48" s="22"/>
      <c r="AZ48" s="22"/>
      <c r="BA48" s="22"/>
      <c r="BB48" s="22"/>
      <c r="BC48" s="22"/>
      <c r="BD48" s="22"/>
      <c r="BE48" s="22"/>
      <c r="BF48" s="63"/>
      <c r="BG48" s="63"/>
      <c r="BH48" s="63"/>
      <c r="BI48" s="64"/>
      <c r="BJ48" s="64"/>
      <c r="BK48" s="64"/>
      <c r="BL48" s="64"/>
      <c r="BM48" s="91" t="s">
        <v>633</v>
      </c>
      <c r="BN48" s="64"/>
      <c r="BO48" s="64"/>
      <c r="BP48" s="64"/>
      <c r="BQ48" s="64"/>
      <c r="BR48" s="64"/>
      <c r="BS48" s="64"/>
      <c r="BT48" s="64"/>
      <c r="BU48" s="64"/>
      <c r="BV48" s="64"/>
      <c r="BW48" s="64"/>
      <c r="BX48" s="64"/>
      <c r="BY48" s="64"/>
      <c r="BZ48" s="64"/>
      <c r="CA48" s="64"/>
      <c r="CB48" s="64"/>
      <c r="CC48" s="64"/>
      <c r="CD48" s="64"/>
      <c r="CE48" s="64"/>
      <c r="CF48" s="64"/>
      <c r="CG48" s="64"/>
      <c r="CH48" s="63"/>
      <c r="CI48" s="63"/>
      <c r="CJ48" s="63"/>
      <c r="CK48" s="62"/>
      <c r="CL48" s="62"/>
      <c r="CM48" s="62"/>
      <c r="CN48" s="14"/>
    </row>
    <row r="49" spans="4:92" ht="14.25" customHeight="1" x14ac:dyDescent="0.35">
      <c r="AV49" s="13"/>
      <c r="AX49" s="22"/>
      <c r="AY49" s="22"/>
      <c r="AZ49" s="22"/>
      <c r="BA49" s="22"/>
      <c r="BB49" s="22"/>
      <c r="BC49" s="22"/>
      <c r="BD49" s="22"/>
      <c r="BE49" s="22"/>
      <c r="BF49" s="22"/>
      <c r="BG49" s="22"/>
      <c r="BH49" s="22"/>
      <c r="BI49" s="22"/>
      <c r="BJ49" s="21"/>
      <c r="BK49" s="21"/>
      <c r="BL49" s="21"/>
      <c r="BM49" s="21"/>
      <c r="BN49" s="21"/>
      <c r="BO49" s="21"/>
      <c r="BP49" s="21"/>
      <c r="BQ49" s="21"/>
      <c r="BR49" s="21"/>
      <c r="BS49" s="21"/>
      <c r="BT49" s="21"/>
      <c r="BU49" s="21"/>
      <c r="BV49" s="21"/>
      <c r="BW49" s="21"/>
      <c r="BX49" s="21"/>
      <c r="BY49" s="21"/>
      <c r="BZ49" s="21"/>
      <c r="CA49" s="21"/>
      <c r="CB49" s="21"/>
      <c r="CC49" s="21"/>
      <c r="CN49" s="14"/>
    </row>
    <row r="50" spans="4:92" ht="14.25" customHeight="1" x14ac:dyDescent="0.35">
      <c r="AV50" s="13"/>
      <c r="AX50" s="659" t="s">
        <v>14</v>
      </c>
      <c r="AY50" s="659"/>
      <c r="AZ50" s="659"/>
      <c r="BA50" s="659"/>
      <c r="BB50" s="659"/>
      <c r="BC50" s="659"/>
      <c r="BD50" s="659"/>
      <c r="BE50" s="659"/>
      <c r="BF50" s="659"/>
      <c r="BG50" s="659"/>
      <c r="BH50" s="659"/>
      <c r="BI50" s="659"/>
      <c r="BJ50" s="21"/>
      <c r="BK50" s="21"/>
      <c r="BL50" s="21"/>
      <c r="BM50" s="660">
        <v>1892</v>
      </c>
      <c r="BN50" s="660"/>
      <c r="BO50" s="660"/>
      <c r="BP50" s="660"/>
      <c r="BQ50" s="660"/>
      <c r="BR50" s="660"/>
      <c r="BS50" s="660"/>
      <c r="BT50" s="660"/>
      <c r="BU50" s="660"/>
      <c r="BV50" s="660"/>
      <c r="BW50" s="660"/>
      <c r="BX50" s="660"/>
      <c r="BY50" s="660"/>
      <c r="BZ50" s="660"/>
      <c r="CA50" s="660"/>
      <c r="CB50" s="660"/>
      <c r="CC50" s="21"/>
      <c r="CN50" s="14"/>
    </row>
    <row r="51" spans="4:92" ht="14.25" customHeight="1" x14ac:dyDescent="0.35">
      <c r="AV51" s="13"/>
      <c r="AX51" s="22"/>
      <c r="AY51" s="22"/>
      <c r="AZ51" s="22"/>
      <c r="BA51" s="22"/>
      <c r="BB51" s="22"/>
      <c r="BC51" s="22"/>
      <c r="BD51" s="22"/>
      <c r="BE51" s="22"/>
      <c r="BF51" s="22"/>
      <c r="BG51" s="22"/>
      <c r="BH51" s="22"/>
      <c r="BI51" s="22"/>
      <c r="BJ51" s="21"/>
      <c r="BK51" s="21"/>
      <c r="BL51" s="21"/>
      <c r="BM51" s="660"/>
      <c r="BN51" s="660"/>
      <c r="BO51" s="660"/>
      <c r="BP51" s="660"/>
      <c r="BQ51" s="660"/>
      <c r="BR51" s="660"/>
      <c r="BS51" s="660"/>
      <c r="BT51" s="660"/>
      <c r="BU51" s="660"/>
      <c r="BV51" s="660"/>
      <c r="BW51" s="660"/>
      <c r="BX51" s="660"/>
      <c r="BY51" s="660"/>
      <c r="BZ51" s="660"/>
      <c r="CA51" s="660"/>
      <c r="CB51" s="660"/>
      <c r="CC51" s="21"/>
      <c r="CN51" s="14"/>
    </row>
    <row r="52" spans="4:92" ht="14.25" customHeight="1" x14ac:dyDescent="0.35">
      <c r="AV52" s="13"/>
      <c r="AX52" s="21"/>
      <c r="AY52" s="21"/>
      <c r="AZ52" s="21"/>
      <c r="BA52" s="21"/>
      <c r="BB52" s="21"/>
      <c r="BC52" s="21"/>
      <c r="BD52" s="21"/>
      <c r="BE52" s="21"/>
      <c r="BF52" s="21"/>
      <c r="BG52" s="21"/>
      <c r="BH52" s="21"/>
      <c r="BI52" s="21"/>
      <c r="BJ52" s="21"/>
      <c r="BK52" s="21"/>
      <c r="BL52" s="21"/>
      <c r="BM52" s="660"/>
      <c r="BN52" s="660"/>
      <c r="BO52" s="660"/>
      <c r="BP52" s="660"/>
      <c r="BQ52" s="660"/>
      <c r="BR52" s="660"/>
      <c r="BS52" s="660"/>
      <c r="BT52" s="660"/>
      <c r="BU52" s="660"/>
      <c r="BV52" s="660"/>
      <c r="BW52" s="660"/>
      <c r="BX52" s="660"/>
      <c r="BY52" s="660"/>
      <c r="BZ52" s="660"/>
      <c r="CA52" s="660"/>
      <c r="CB52" s="660"/>
      <c r="CC52" s="21"/>
      <c r="CN52" s="14"/>
    </row>
    <row r="53" spans="4:92" ht="14.25" customHeight="1" x14ac:dyDescent="0.35">
      <c r="AV53" s="13"/>
      <c r="AX53" s="21"/>
      <c r="AY53" s="21"/>
      <c r="AZ53" s="21"/>
      <c r="BA53" s="21"/>
      <c r="BB53" s="21"/>
      <c r="BC53" s="21"/>
      <c r="BD53" s="21"/>
      <c r="BE53" s="21"/>
      <c r="BF53" s="21"/>
      <c r="BG53" s="21"/>
      <c r="BH53" s="21"/>
      <c r="BI53" s="21"/>
      <c r="BJ53" s="21"/>
      <c r="BK53" s="21"/>
      <c r="BL53" s="21"/>
      <c r="BM53" s="660"/>
      <c r="BN53" s="660"/>
      <c r="BO53" s="660"/>
      <c r="BP53" s="660"/>
      <c r="BQ53" s="660"/>
      <c r="BR53" s="660"/>
      <c r="BS53" s="660"/>
      <c r="BT53" s="660"/>
      <c r="BU53" s="660"/>
      <c r="BV53" s="660"/>
      <c r="BW53" s="660"/>
      <c r="BX53" s="660"/>
      <c r="BY53" s="660"/>
      <c r="BZ53" s="660"/>
      <c r="CA53" s="660"/>
      <c r="CB53" s="660"/>
      <c r="CC53" s="21"/>
      <c r="CN53" s="14"/>
    </row>
    <row r="54" spans="4:92" ht="14.25" customHeight="1" x14ac:dyDescent="0.35">
      <c r="AV54" s="13"/>
      <c r="CN54" s="14"/>
    </row>
    <row r="55" spans="4:92" ht="14.25" customHeight="1" x14ac:dyDescent="0.35">
      <c r="AV55" s="13"/>
      <c r="CN55" s="14"/>
    </row>
    <row r="56" spans="4:92" ht="14.25" customHeight="1" x14ac:dyDescent="0.35">
      <c r="AV56" s="13"/>
      <c r="AX56" s="659" t="s">
        <v>694</v>
      </c>
      <c r="AY56" s="659"/>
      <c r="AZ56" s="659"/>
      <c r="BA56" s="659"/>
      <c r="BB56" s="659"/>
      <c r="BC56" s="659"/>
      <c r="BD56" s="659"/>
      <c r="BE56" s="659"/>
      <c r="BF56" s="659"/>
      <c r="BG56" s="659"/>
      <c r="BH56" s="659"/>
      <c r="BI56" s="659"/>
      <c r="BM56" s="456" t="s">
        <v>733</v>
      </c>
      <c r="BN56" s="456"/>
      <c r="BO56" s="456"/>
      <c r="BP56" s="456"/>
      <c r="BQ56" s="456"/>
      <c r="BR56" s="456"/>
      <c r="BS56" s="456"/>
      <c r="CN56" s="14"/>
    </row>
    <row r="57" spans="4:92" ht="14.25" customHeight="1" x14ac:dyDescent="0.35">
      <c r="AV57" s="13"/>
      <c r="CN57" s="14"/>
    </row>
    <row r="58" spans="4:92" ht="14.25" customHeight="1" x14ac:dyDescent="0.35">
      <c r="AV58" s="15"/>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7"/>
    </row>
    <row r="59" spans="4:92" ht="14.25" customHeight="1" x14ac:dyDescent="0.35"/>
    <row r="60" spans="4:92" ht="14.25" customHeight="1" x14ac:dyDescent="0.35">
      <c r="D60" s="571" t="s">
        <v>16</v>
      </c>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c r="BR60" s="571"/>
      <c r="BS60" s="571"/>
      <c r="BT60" s="571"/>
      <c r="BU60" s="571"/>
      <c r="BV60" s="571"/>
      <c r="BW60" s="571"/>
      <c r="BX60" s="571"/>
      <c r="BY60" s="571"/>
      <c r="BZ60" s="571"/>
      <c r="CA60" s="571"/>
      <c r="CB60" s="571"/>
      <c r="CC60" s="571"/>
      <c r="CD60" s="571"/>
      <c r="CE60" s="571"/>
      <c r="CF60" s="571"/>
      <c r="CG60" s="571"/>
      <c r="CH60" s="571"/>
      <c r="CI60" s="571"/>
      <c r="CJ60" s="571"/>
      <c r="CK60" s="571"/>
      <c r="CL60" s="571"/>
      <c r="CM60" s="571"/>
      <c r="CN60" s="571"/>
    </row>
    <row r="61" spans="4:92" ht="14.25" customHeight="1" x14ac:dyDescent="0.35">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1"/>
      <c r="BY61" s="571"/>
      <c r="BZ61" s="571"/>
      <c r="CA61" s="571"/>
      <c r="CB61" s="571"/>
      <c r="CC61" s="571"/>
      <c r="CD61" s="571"/>
      <c r="CE61" s="571"/>
      <c r="CF61" s="571"/>
      <c r="CG61" s="571"/>
      <c r="CH61" s="571"/>
      <c r="CI61" s="571"/>
      <c r="CJ61" s="571"/>
      <c r="CK61" s="571"/>
      <c r="CL61" s="571"/>
      <c r="CM61" s="571"/>
      <c r="CN61" s="571"/>
    </row>
    <row r="62" spans="4:92" ht="14.25" customHeight="1" x14ac:dyDescent="0.35">
      <c r="J62" s="19"/>
      <c r="K62" s="19"/>
      <c r="L62" s="19"/>
      <c r="M62" s="19"/>
      <c r="N62" s="19"/>
      <c r="O62" s="19"/>
      <c r="P62" s="19"/>
      <c r="Q62" s="19"/>
      <c r="R62" s="19"/>
      <c r="S62" s="19"/>
      <c r="T62" s="19"/>
      <c r="U62" s="19"/>
    </row>
    <row r="63" spans="4:92" ht="14.25" customHeight="1" x14ac:dyDescent="0.35">
      <c r="D63" s="10"/>
      <c r="E63" s="11"/>
      <c r="F63" s="11"/>
      <c r="G63" s="11"/>
      <c r="H63" s="11"/>
      <c r="I63" s="20"/>
      <c r="J63" s="20"/>
      <c r="K63" s="20"/>
      <c r="L63" s="20"/>
      <c r="M63" s="20"/>
      <c r="N63" s="20"/>
      <c r="O63" s="20"/>
      <c r="P63" s="20"/>
      <c r="Q63" s="20"/>
      <c r="R63" s="20"/>
      <c r="S63" s="20"/>
      <c r="T63" s="20"/>
      <c r="U63" s="20"/>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V63" s="10"/>
      <c r="AW63" s="11"/>
      <c r="AX63" s="11"/>
      <c r="AY63" s="11"/>
      <c r="AZ63" s="11"/>
      <c r="BA63" s="11"/>
      <c r="BB63" s="11"/>
      <c r="BC63" s="11"/>
      <c r="BD63" s="11"/>
      <c r="BE63" s="11"/>
      <c r="BF63" s="11"/>
      <c r="BG63" s="11"/>
      <c r="BH63" s="11"/>
      <c r="BI63" s="11"/>
      <c r="BJ63" s="20"/>
      <c r="BK63" s="20"/>
      <c r="BL63" s="20"/>
      <c r="BM63" s="20"/>
      <c r="BN63" s="20"/>
      <c r="BO63" s="20"/>
      <c r="BP63" s="20"/>
      <c r="BQ63" s="20"/>
      <c r="BR63" s="20"/>
      <c r="BS63" s="20"/>
      <c r="BT63" s="20"/>
      <c r="BU63" s="20"/>
      <c r="BV63" s="11"/>
      <c r="BW63" s="11"/>
      <c r="BX63" s="11"/>
      <c r="BY63" s="11"/>
      <c r="BZ63" s="11"/>
      <c r="CA63" s="11"/>
      <c r="CB63" s="11"/>
      <c r="CC63" s="11"/>
      <c r="CD63" s="11"/>
      <c r="CE63" s="11"/>
      <c r="CF63" s="11"/>
      <c r="CG63" s="11"/>
      <c r="CH63" s="11"/>
      <c r="CI63" s="11"/>
      <c r="CJ63" s="11"/>
      <c r="CK63" s="11"/>
      <c r="CL63" s="11"/>
      <c r="CM63" s="11"/>
      <c r="CN63" s="12"/>
    </row>
    <row r="64" spans="4:92" ht="14.25" customHeight="1" x14ac:dyDescent="0.35">
      <c r="D64" s="95"/>
      <c r="E64" s="92"/>
      <c r="F64" s="92"/>
      <c r="G64" s="92"/>
      <c r="H64" s="92"/>
      <c r="I64" s="102" t="s">
        <v>17</v>
      </c>
      <c r="J64" s="92"/>
      <c r="K64" s="92"/>
      <c r="L64" s="92"/>
      <c r="M64" s="92"/>
      <c r="N64" s="92"/>
      <c r="O64" s="92"/>
      <c r="P64" s="92"/>
      <c r="Q64" s="92"/>
      <c r="R64" s="92"/>
      <c r="S64" s="92"/>
      <c r="T64" s="92"/>
      <c r="U64" s="92"/>
      <c r="V64" s="92"/>
      <c r="AT64" s="14"/>
      <c r="AV64" s="13"/>
      <c r="AZ64" s="19" t="s">
        <v>19</v>
      </c>
      <c r="BI64" s="19"/>
      <c r="BJ64" s="19"/>
      <c r="BK64" s="19"/>
      <c r="BL64" s="19"/>
      <c r="BM64" s="19"/>
      <c r="BN64" s="19"/>
      <c r="BO64" s="19"/>
      <c r="BP64" s="19"/>
      <c r="BQ64" s="19"/>
      <c r="BR64" s="19"/>
      <c r="BS64" s="19"/>
      <c r="BT64" s="19"/>
      <c r="BU64" s="19"/>
      <c r="CN64" s="14"/>
    </row>
    <row r="65" spans="4:92" ht="14.25" customHeight="1" x14ac:dyDescent="0.35">
      <c r="D65" s="95"/>
      <c r="E65" s="92"/>
      <c r="F65" s="92"/>
      <c r="G65" s="92"/>
      <c r="H65" s="92"/>
      <c r="I65" s="92"/>
      <c r="J65" s="92"/>
      <c r="K65" s="92"/>
      <c r="L65" s="92"/>
      <c r="M65" s="92"/>
      <c r="N65" s="92"/>
      <c r="O65" s="92"/>
      <c r="P65" s="92"/>
      <c r="Q65" s="92"/>
      <c r="R65" s="92"/>
      <c r="S65" s="92"/>
      <c r="T65" s="92"/>
      <c r="U65" s="92"/>
      <c r="V65" s="92"/>
      <c r="AT65" s="14"/>
      <c r="AV65" s="13"/>
      <c r="AX65" s="648" t="s">
        <v>20</v>
      </c>
      <c r="AY65" s="648"/>
      <c r="AZ65" s="648"/>
      <c r="BA65" s="648"/>
      <c r="BB65" s="648"/>
      <c r="BC65" s="648"/>
      <c r="BD65" s="662" t="s">
        <v>668</v>
      </c>
      <c r="BE65" s="662"/>
      <c r="BF65" s="662"/>
      <c r="BG65" s="662"/>
      <c r="BH65" s="662"/>
      <c r="BI65" s="662"/>
      <c r="BJ65" s="662"/>
      <c r="BK65" s="662"/>
      <c r="BL65" s="662"/>
      <c r="BM65" s="662"/>
      <c r="BN65" s="662"/>
      <c r="BO65" s="662"/>
      <c r="BP65" s="662"/>
      <c r="BQ65" s="662"/>
      <c r="BR65" s="662"/>
      <c r="BS65" s="662"/>
      <c r="BT65" s="662"/>
      <c r="BU65" s="662"/>
      <c r="BV65" s="662"/>
      <c r="BW65" s="662"/>
      <c r="BX65" s="662"/>
      <c r="BY65" s="662"/>
      <c r="BZ65" s="662"/>
      <c r="CA65" s="662"/>
      <c r="CB65" s="662"/>
      <c r="CC65" s="662"/>
      <c r="CD65" s="662"/>
      <c r="CE65" s="662"/>
      <c r="CN65" s="14"/>
    </row>
    <row r="66" spans="4:92" ht="14.25" customHeight="1" x14ac:dyDescent="0.35">
      <c r="D66" s="95"/>
      <c r="E66" s="92"/>
      <c r="F66" s="92"/>
      <c r="G66" s="92"/>
      <c r="H66" s="92"/>
      <c r="I66" s="92"/>
      <c r="J66" s="92"/>
      <c r="K66" s="92"/>
      <c r="L66" s="92"/>
      <c r="M66" s="92"/>
      <c r="N66" s="92"/>
      <c r="O66" s="92"/>
      <c r="P66" s="92"/>
      <c r="Q66" s="92"/>
      <c r="R66" s="92"/>
      <c r="S66" s="92"/>
      <c r="T66" s="92"/>
      <c r="U66" s="92"/>
      <c r="V66" s="92"/>
      <c r="AT66" s="14"/>
      <c r="AV66" s="13"/>
      <c r="AX66" s="648" t="s">
        <v>21</v>
      </c>
      <c r="AY66" s="648"/>
      <c r="AZ66" s="648"/>
      <c r="BA66" s="648"/>
      <c r="BB66" s="648"/>
      <c r="BC66" s="648"/>
      <c r="BD66" s="662"/>
      <c r="BE66" s="662"/>
      <c r="BF66" s="662"/>
      <c r="BG66" s="662"/>
      <c r="BH66" s="662"/>
      <c r="BI66" s="662"/>
      <c r="BJ66" s="662"/>
      <c r="BK66" s="662"/>
      <c r="BL66" s="662"/>
      <c r="BM66" s="662"/>
      <c r="BN66" s="662"/>
      <c r="BO66" s="662"/>
      <c r="BP66" s="662"/>
      <c r="BQ66" s="662"/>
      <c r="BR66" s="662"/>
      <c r="BS66" s="662"/>
      <c r="BT66" s="662"/>
      <c r="BU66" s="662"/>
      <c r="BV66" s="662"/>
      <c r="BW66" s="662"/>
      <c r="BX66" s="662"/>
      <c r="BY66" s="662"/>
      <c r="BZ66" s="662"/>
      <c r="CA66" s="662"/>
      <c r="CB66" s="662"/>
      <c r="CC66" s="662"/>
      <c r="CD66" s="662"/>
      <c r="CE66" s="662"/>
      <c r="CN66" s="14"/>
    </row>
    <row r="67" spans="4:92" ht="14.25" customHeight="1" x14ac:dyDescent="0.35">
      <c r="D67" s="95"/>
      <c r="E67" s="92"/>
      <c r="F67" s="92"/>
      <c r="G67" s="92"/>
      <c r="H67" s="92"/>
      <c r="I67" s="92"/>
      <c r="J67" s="92"/>
      <c r="K67" s="92"/>
      <c r="L67" s="92"/>
      <c r="M67" s="92"/>
      <c r="N67" s="92"/>
      <c r="O67" s="92"/>
      <c r="P67" s="92"/>
      <c r="Q67" s="92"/>
      <c r="R67" s="92"/>
      <c r="S67" s="92"/>
      <c r="T67"/>
      <c r="U67" s="92"/>
      <c r="V67" s="92"/>
      <c r="AT67" s="14"/>
      <c r="AV67" s="13"/>
      <c r="CN67" s="14"/>
    </row>
    <row r="68" spans="4:92" ht="14.25" customHeight="1" x14ac:dyDescent="0.35">
      <c r="D68" s="95"/>
      <c r="E68" s="92"/>
      <c r="F68" s="92"/>
      <c r="G68" s="92"/>
      <c r="H68" s="92"/>
      <c r="I68" s="92"/>
      <c r="J68" s="92"/>
      <c r="K68" s="92"/>
      <c r="L68" s="92"/>
      <c r="M68" s="92"/>
      <c r="N68" s="92"/>
      <c r="O68" s="92"/>
      <c r="P68" s="92"/>
      <c r="Q68" s="92"/>
      <c r="R68" s="92"/>
      <c r="S68" s="92"/>
      <c r="T68" s="92"/>
      <c r="U68" s="92"/>
      <c r="V68" s="92"/>
      <c r="AT68" s="14"/>
      <c r="AV68" s="13"/>
      <c r="CN68" s="14"/>
    </row>
    <row r="69" spans="4:92" ht="14.25" customHeight="1" x14ac:dyDescent="0.35">
      <c r="D69" s="95"/>
      <c r="E69" s="92"/>
      <c r="F69" s="92"/>
      <c r="G69" s="92"/>
      <c r="H69" s="92"/>
      <c r="I69" s="92"/>
      <c r="J69" s="92"/>
      <c r="K69" s="92"/>
      <c r="L69" s="92"/>
      <c r="M69" s="92"/>
      <c r="N69" s="92"/>
      <c r="O69" s="92"/>
      <c r="P69" s="92"/>
      <c r="Q69" s="92"/>
      <c r="R69" s="92"/>
      <c r="S69" s="92"/>
      <c r="T69" s="92"/>
      <c r="U69" s="92"/>
      <c r="V69" s="92"/>
      <c r="AT69" s="14"/>
      <c r="AV69" s="13"/>
      <c r="CN69" s="14"/>
    </row>
    <row r="70" spans="4:92" ht="14.25" customHeight="1" x14ac:dyDescent="0.35">
      <c r="D70" s="95"/>
      <c r="E70" s="92"/>
      <c r="F70" s="92"/>
      <c r="G70" s="92"/>
      <c r="H70" s="92"/>
      <c r="I70" s="92"/>
      <c r="J70" s="92"/>
      <c r="K70" s="92"/>
      <c r="L70" s="92"/>
      <c r="M70" s="92"/>
      <c r="N70" s="92"/>
      <c r="O70" s="92"/>
      <c r="P70" s="92"/>
      <c r="Q70" s="92"/>
      <c r="R70" s="92"/>
      <c r="S70" s="92"/>
      <c r="T70" s="92"/>
      <c r="U70" s="92"/>
      <c r="V70" s="92"/>
      <c r="AT70" s="14"/>
      <c r="AV70" s="13"/>
      <c r="CN70" s="14"/>
    </row>
    <row r="71" spans="4:92" ht="14.25" customHeight="1" x14ac:dyDescent="0.35">
      <c r="D71" s="95"/>
      <c r="E71" s="92"/>
      <c r="F71" s="92"/>
      <c r="G71" s="92"/>
      <c r="H71" s="92"/>
      <c r="I71" s="92"/>
      <c r="J71" s="92"/>
      <c r="K71" s="92"/>
      <c r="L71" s="92"/>
      <c r="M71" s="92"/>
      <c r="N71" s="92"/>
      <c r="O71" s="92"/>
      <c r="P71" s="92"/>
      <c r="Q71" s="92"/>
      <c r="R71" s="92"/>
      <c r="S71" s="92"/>
      <c r="T71" s="92"/>
      <c r="U71" s="92"/>
      <c r="V71" s="92"/>
      <c r="AT71" s="14"/>
      <c r="AV71" s="13"/>
      <c r="CN71" s="14"/>
    </row>
    <row r="72" spans="4:92" ht="14.25" customHeight="1" x14ac:dyDescent="0.35">
      <c r="D72" s="95"/>
      <c r="E72" s="92"/>
      <c r="F72" s="92"/>
      <c r="G72" s="92"/>
      <c r="H72" s="92"/>
      <c r="I72" s="92"/>
      <c r="J72" s="92"/>
      <c r="K72" s="92"/>
      <c r="L72" s="92"/>
      <c r="M72" s="92"/>
      <c r="N72" s="92"/>
      <c r="O72" s="92"/>
      <c r="P72" s="92"/>
      <c r="Q72" s="92"/>
      <c r="R72" s="92"/>
      <c r="S72" s="92"/>
      <c r="T72" s="92"/>
      <c r="U72" s="92"/>
      <c r="V72" s="92"/>
      <c r="AT72" s="14"/>
      <c r="AV72" s="13"/>
      <c r="CN72" s="14"/>
    </row>
    <row r="73" spans="4:92" ht="14.25" customHeight="1" x14ac:dyDescent="0.35">
      <c r="D73" s="95"/>
      <c r="E73" s="92"/>
      <c r="F73" s="92"/>
      <c r="G73" s="92"/>
      <c r="H73" s="92"/>
      <c r="I73" s="92"/>
      <c r="J73" s="92"/>
      <c r="K73" s="92"/>
      <c r="L73" s="92"/>
      <c r="M73" s="92"/>
      <c r="N73" s="92"/>
      <c r="O73" s="92"/>
      <c r="P73" s="92"/>
      <c r="Q73" s="92"/>
      <c r="R73" s="92"/>
      <c r="S73" s="92"/>
      <c r="T73" s="92"/>
      <c r="U73" s="92"/>
      <c r="V73" s="92"/>
      <c r="AT73" s="14"/>
      <c r="AV73" s="13"/>
      <c r="CN73" s="14"/>
    </row>
    <row r="74" spans="4:92" ht="14.25" customHeight="1" x14ac:dyDescent="0.35">
      <c r="D74" s="95"/>
      <c r="E74" s="92"/>
      <c r="F74" s="92"/>
      <c r="G74" s="92"/>
      <c r="H74" s="92"/>
      <c r="I74" s="92"/>
      <c r="J74" s="92"/>
      <c r="K74" s="92"/>
      <c r="L74" s="92"/>
      <c r="M74" s="92"/>
      <c r="N74" s="92"/>
      <c r="O74" s="92"/>
      <c r="P74" s="92"/>
      <c r="Q74" s="92"/>
      <c r="R74" s="92"/>
      <c r="S74" s="92"/>
      <c r="T74" s="92"/>
      <c r="U74" s="92"/>
      <c r="V74" s="92"/>
      <c r="AT74" s="14"/>
      <c r="AV74" s="13"/>
      <c r="CN74" s="14"/>
    </row>
    <row r="75" spans="4:92" ht="14.25" customHeight="1" x14ac:dyDescent="0.35">
      <c r="D75" s="95"/>
      <c r="E75" s="92"/>
      <c r="F75" s="92"/>
      <c r="G75" s="92"/>
      <c r="H75" s="92"/>
      <c r="I75" s="102" t="s">
        <v>18</v>
      </c>
      <c r="J75" s="92"/>
      <c r="K75" s="92"/>
      <c r="L75" s="92"/>
      <c r="M75" s="92"/>
      <c r="N75" s="92"/>
      <c r="O75" s="92"/>
      <c r="P75" s="92"/>
      <c r="Q75" s="92"/>
      <c r="R75" s="92"/>
      <c r="S75" s="92"/>
      <c r="T75" s="92"/>
      <c r="U75" s="92"/>
      <c r="V75" s="92"/>
      <c r="AT75" s="14"/>
      <c r="AV75" s="13"/>
      <c r="CN75" s="14"/>
    </row>
    <row r="76" spans="4:92" ht="14.25" customHeight="1" x14ac:dyDescent="0.35">
      <c r="D76" s="95"/>
      <c r="E76" s="92"/>
      <c r="F76" s="92"/>
      <c r="G76" s="92"/>
      <c r="H76" s="92"/>
      <c r="I76" s="92"/>
      <c r="J76" s="92"/>
      <c r="K76" s="92"/>
      <c r="L76" s="92"/>
      <c r="M76" s="92"/>
      <c r="N76" s="92"/>
      <c r="O76" s="92"/>
      <c r="P76" s="92"/>
      <c r="Q76" s="92"/>
      <c r="R76" s="92"/>
      <c r="S76" s="92"/>
      <c r="T76" s="92"/>
      <c r="U76" s="92"/>
      <c r="V76" s="92"/>
      <c r="AT76" s="14"/>
      <c r="AV76" s="13"/>
      <c r="CN76" s="14"/>
    </row>
    <row r="77" spans="4:92" ht="14.25" customHeight="1" x14ac:dyDescent="0.35">
      <c r="D77" s="95"/>
      <c r="E77" s="92"/>
      <c r="F77" s="92"/>
      <c r="G77" s="92"/>
      <c r="H77" s="92"/>
      <c r="I77" s="92"/>
      <c r="J77" s="92"/>
      <c r="K77" s="92"/>
      <c r="L77"/>
      <c r="M77" s="92"/>
      <c r="N77" s="92"/>
      <c r="O77" s="92"/>
      <c r="P77" s="92"/>
      <c r="Q77" s="92"/>
      <c r="R77" s="92"/>
      <c r="S77" s="92"/>
      <c r="T77" s="92"/>
      <c r="U77" s="92"/>
      <c r="V77" s="92"/>
      <c r="AT77" s="14"/>
      <c r="AV77" s="13"/>
      <c r="CN77" s="14"/>
    </row>
    <row r="78" spans="4:92" ht="14.25" customHeight="1" x14ac:dyDescent="0.35">
      <c r="D78" s="95"/>
      <c r="E78" s="92"/>
      <c r="F78" s="92"/>
      <c r="G78" s="92"/>
      <c r="H78" s="92"/>
      <c r="I78" s="92"/>
      <c r="J78" s="92"/>
      <c r="K78" s="92"/>
      <c r="L78" s="92"/>
      <c r="M78" s="92"/>
      <c r="N78" s="92"/>
      <c r="O78" s="92"/>
      <c r="P78" s="92"/>
      <c r="Q78" s="92"/>
      <c r="R78" s="92"/>
      <c r="S78" s="92"/>
      <c r="T78" s="92"/>
      <c r="U78" s="92"/>
      <c r="V78" s="92"/>
      <c r="AT78" s="14"/>
      <c r="AV78" s="13"/>
      <c r="CN78" s="14"/>
    </row>
    <row r="79" spans="4:92" ht="14.25" customHeight="1" x14ac:dyDescent="0.35">
      <c r="D79" s="95"/>
      <c r="E79" s="92"/>
      <c r="F79" s="92"/>
      <c r="G79" s="92"/>
      <c r="H79" s="92"/>
      <c r="I79" s="92"/>
      <c r="J79" s="92"/>
      <c r="K79" s="92"/>
      <c r="L79" s="92"/>
      <c r="M79" s="92"/>
      <c r="N79" s="92"/>
      <c r="O79" s="92"/>
      <c r="P79" s="92"/>
      <c r="Q79" s="92"/>
      <c r="R79" s="92"/>
      <c r="S79" s="92"/>
      <c r="T79" s="92"/>
      <c r="U79" s="92"/>
      <c r="V79" s="92"/>
      <c r="AT79" s="14"/>
      <c r="AV79" s="13"/>
      <c r="CN79" s="14"/>
    </row>
    <row r="80" spans="4:92" ht="14.25" customHeight="1" x14ac:dyDescent="0.35">
      <c r="D80" s="95"/>
      <c r="E80" s="92"/>
      <c r="F80" s="92"/>
      <c r="G80" s="92"/>
      <c r="H80" s="92"/>
      <c r="I80" s="92"/>
      <c r="J80" s="92"/>
      <c r="K80" s="92"/>
      <c r="L80" s="92"/>
      <c r="M80" s="92"/>
      <c r="N80" s="92"/>
      <c r="O80" s="92"/>
      <c r="P80" s="92"/>
      <c r="Q80" s="92"/>
      <c r="R80" s="92"/>
      <c r="S80" s="92"/>
      <c r="T80" s="92"/>
      <c r="U80" s="92"/>
      <c r="V80" s="92"/>
      <c r="AT80" s="14"/>
      <c r="AV80" s="13"/>
      <c r="CN80" s="14"/>
    </row>
    <row r="81" spans="4:92" ht="14.25" customHeight="1" x14ac:dyDescent="0.35">
      <c r="D81" s="95"/>
      <c r="E81" s="92"/>
      <c r="F81" s="92"/>
      <c r="G81" s="92"/>
      <c r="H81" s="92"/>
      <c r="I81" s="92"/>
      <c r="J81" s="92"/>
      <c r="K81" s="92"/>
      <c r="L81" s="92"/>
      <c r="M81" s="92"/>
      <c r="N81" s="92"/>
      <c r="O81" s="92"/>
      <c r="P81" s="92"/>
      <c r="Q81" s="92"/>
      <c r="R81" s="92"/>
      <c r="S81" s="92"/>
      <c r="T81" s="92"/>
      <c r="U81" s="92"/>
      <c r="V81" s="92"/>
      <c r="AT81" s="14"/>
      <c r="AV81" s="13"/>
      <c r="BI81" s="2"/>
      <c r="CN81" s="14"/>
    </row>
    <row r="82" spans="4:92" ht="14.25" customHeight="1" x14ac:dyDescent="0.35">
      <c r="D82" s="95"/>
      <c r="E82" s="92"/>
      <c r="F82" s="92"/>
      <c r="G82" s="92"/>
      <c r="H82" s="92"/>
      <c r="I82" s="92"/>
      <c r="J82" s="92"/>
      <c r="K82" s="92"/>
      <c r="L82" s="92"/>
      <c r="M82" s="92"/>
      <c r="N82" s="92"/>
      <c r="O82" s="92"/>
      <c r="P82" s="92"/>
      <c r="Q82" s="92"/>
      <c r="R82" s="92"/>
      <c r="S82" s="92"/>
      <c r="T82" s="92"/>
      <c r="U82" s="92"/>
      <c r="V82" s="92"/>
      <c r="AT82" s="14"/>
      <c r="AV82" s="13"/>
      <c r="CN82" s="14"/>
    </row>
    <row r="83" spans="4:92" ht="14.25" customHeight="1" x14ac:dyDescent="0.35">
      <c r="D83" s="95"/>
      <c r="E83" s="92"/>
      <c r="F83" s="92"/>
      <c r="G83" s="92"/>
      <c r="H83" s="92"/>
      <c r="I83" s="92"/>
      <c r="J83" s="92"/>
      <c r="K83" s="92"/>
      <c r="L83" s="92"/>
      <c r="M83" s="92"/>
      <c r="N83" s="92"/>
      <c r="O83" s="92"/>
      <c r="P83" s="92"/>
      <c r="Q83" s="92"/>
      <c r="R83" s="92"/>
      <c r="S83" s="92"/>
      <c r="T83" s="92"/>
      <c r="U83" s="92"/>
      <c r="V83" s="92"/>
      <c r="AT83" s="14"/>
      <c r="AV83" s="13"/>
      <c r="CN83" s="14"/>
    </row>
    <row r="84" spans="4:92" ht="14.25" customHeight="1" x14ac:dyDescent="0.35">
      <c r="D84" s="95"/>
      <c r="E84" s="92"/>
      <c r="F84" s="92"/>
      <c r="G84" s="92"/>
      <c r="H84" s="92"/>
      <c r="I84" s="92"/>
      <c r="J84" s="92"/>
      <c r="K84" s="92"/>
      <c r="L84" s="92"/>
      <c r="M84" s="92"/>
      <c r="N84" s="92"/>
      <c r="O84" s="92"/>
      <c r="P84" s="92"/>
      <c r="Q84" s="92"/>
      <c r="R84" s="92"/>
      <c r="S84" s="92"/>
      <c r="T84" s="92"/>
      <c r="U84" s="92"/>
      <c r="V84" s="92"/>
      <c r="AT84" s="14"/>
      <c r="AV84" s="13"/>
      <c r="CN84" s="14"/>
    </row>
    <row r="85" spans="4:92" ht="14.25" customHeight="1" x14ac:dyDescent="0.35">
      <c r="D85" s="95"/>
      <c r="E85" s="92"/>
      <c r="F85" s="92"/>
      <c r="G85" s="92"/>
      <c r="H85" s="92"/>
      <c r="I85" s="92"/>
      <c r="J85" s="92"/>
      <c r="K85" s="92"/>
      <c r="L85" s="92"/>
      <c r="M85" s="92"/>
      <c r="N85" s="92"/>
      <c r="O85" s="92"/>
      <c r="P85" s="92"/>
      <c r="Q85" s="92"/>
      <c r="R85" s="92"/>
      <c r="S85" s="92"/>
      <c r="T85" s="92"/>
      <c r="U85" s="92"/>
      <c r="V85" s="92"/>
      <c r="AT85" s="14"/>
      <c r="AV85" s="13"/>
      <c r="CN85" s="14"/>
    </row>
    <row r="86" spans="4:92" ht="14.25" customHeight="1" x14ac:dyDescent="0.35">
      <c r="D86" s="95"/>
      <c r="E86" s="92"/>
      <c r="F86" s="92"/>
      <c r="G86" s="92"/>
      <c r="H86" s="92"/>
      <c r="I86" s="92"/>
      <c r="J86" s="92"/>
      <c r="K86" s="92"/>
      <c r="L86" s="92"/>
      <c r="M86" s="92"/>
      <c r="N86" s="92"/>
      <c r="O86" s="92"/>
      <c r="P86" s="92"/>
      <c r="Q86" s="92"/>
      <c r="R86" s="92"/>
      <c r="S86" s="92"/>
      <c r="T86" s="92"/>
      <c r="U86" s="92"/>
      <c r="V86" s="92"/>
      <c r="AT86" s="14"/>
      <c r="AV86" s="13"/>
      <c r="CN86" s="14"/>
    </row>
    <row r="87" spans="4:92" ht="14.25" customHeight="1" x14ac:dyDescent="0.35">
      <c r="D87" s="95"/>
      <c r="E87" s="92"/>
      <c r="F87" s="92"/>
      <c r="G87" s="92"/>
      <c r="H87" s="92"/>
      <c r="I87" s="92"/>
      <c r="J87" s="92"/>
      <c r="K87" s="92"/>
      <c r="L87" s="92"/>
      <c r="M87" s="92"/>
      <c r="N87" s="92"/>
      <c r="O87" s="92"/>
      <c r="P87" s="92"/>
      <c r="Q87" s="92"/>
      <c r="R87" s="92"/>
      <c r="S87" s="92"/>
      <c r="T87" s="92"/>
      <c r="U87" s="92"/>
      <c r="V87" s="92"/>
      <c r="AT87" s="14"/>
      <c r="AV87" s="13"/>
      <c r="CN87" s="14"/>
    </row>
    <row r="88" spans="4:92" ht="14.25" customHeight="1" x14ac:dyDescent="0.35">
      <c r="D88" s="95"/>
      <c r="E88" s="92"/>
      <c r="F88" s="92"/>
      <c r="G88" s="92"/>
      <c r="H88" s="92"/>
      <c r="I88" s="92"/>
      <c r="J88" s="92"/>
      <c r="K88" s="92"/>
      <c r="L88" s="92"/>
      <c r="M88" s="92"/>
      <c r="N88" s="92"/>
      <c r="O88" s="92"/>
      <c r="P88" s="92"/>
      <c r="Q88" s="92"/>
      <c r="R88" s="92"/>
      <c r="S88" s="92"/>
      <c r="T88" s="92"/>
      <c r="U88" s="92"/>
      <c r="V88" s="92"/>
      <c r="AT88" s="14"/>
      <c r="AV88" s="13"/>
      <c r="CN88" s="14"/>
    </row>
    <row r="89" spans="4:92" ht="14.25" customHeight="1" x14ac:dyDescent="0.35">
      <c r="D89" s="95"/>
      <c r="E89" s="92"/>
      <c r="F89" s="92"/>
      <c r="G89" s="92"/>
      <c r="H89" s="92"/>
      <c r="I89" s="92"/>
      <c r="J89" s="92"/>
      <c r="K89" s="92"/>
      <c r="L89" s="92"/>
      <c r="M89" s="92"/>
      <c r="N89" s="92"/>
      <c r="O89" s="92"/>
      <c r="P89" s="92"/>
      <c r="Q89" s="92"/>
      <c r="R89" s="92"/>
      <c r="S89" s="92"/>
      <c r="T89" s="92"/>
      <c r="U89" s="92"/>
      <c r="V89" s="92"/>
      <c r="AT89" s="14"/>
      <c r="AV89" s="13"/>
      <c r="CN89" s="14"/>
    </row>
    <row r="90" spans="4:92" ht="14.25" customHeight="1" x14ac:dyDescent="0.35">
      <c r="D90" s="95"/>
      <c r="E90" s="92"/>
      <c r="F90" s="92"/>
      <c r="G90" s="92"/>
      <c r="H90" s="92"/>
      <c r="I90" s="92"/>
      <c r="J90" s="92"/>
      <c r="K90" s="92"/>
      <c r="L90" s="92"/>
      <c r="M90" s="92"/>
      <c r="N90" s="92"/>
      <c r="O90" s="92"/>
      <c r="P90" s="92"/>
      <c r="Q90" s="92"/>
      <c r="R90" s="92"/>
      <c r="S90" s="92"/>
      <c r="T90" s="92"/>
      <c r="U90" s="92"/>
      <c r="V90" s="92"/>
      <c r="AT90" s="14"/>
      <c r="AV90" s="13"/>
      <c r="CN90" s="14"/>
    </row>
    <row r="91" spans="4:92" ht="14.25" customHeight="1" x14ac:dyDescent="0.35">
      <c r="D91" s="13"/>
      <c r="AT91" s="14"/>
      <c r="AV91" s="13"/>
      <c r="CN91" s="14"/>
    </row>
    <row r="92" spans="4:92" ht="14.25" customHeight="1" x14ac:dyDescent="0.35">
      <c r="D92" s="13"/>
      <c r="AT92" s="14"/>
      <c r="AV92" s="13"/>
      <c r="CN92" s="14"/>
    </row>
    <row r="93" spans="4:92" ht="14.25" customHeight="1" x14ac:dyDescent="0.3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7"/>
      <c r="AV93" s="15"/>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7"/>
    </row>
    <row r="94" spans="4:92" ht="14.25" customHeight="1" x14ac:dyDescent="0.35">
      <c r="AO94" s="18"/>
      <c r="AP94" s="18"/>
      <c r="AQ94" s="18"/>
      <c r="AR94" s="18"/>
      <c r="AS94" s="18"/>
      <c r="AT94" s="18"/>
      <c r="AU94" s="18"/>
      <c r="AV94" s="18"/>
      <c r="AW94" s="18"/>
      <c r="AX94" s="18"/>
      <c r="AY94" s="18"/>
      <c r="AZ94" s="18"/>
      <c r="BA94" s="18"/>
      <c r="BB94" s="18"/>
      <c r="BC94" s="18"/>
      <c r="BD94" s="18"/>
      <c r="BE94" s="18"/>
      <c r="BF94" s="18"/>
      <c r="BG94" s="18"/>
      <c r="BH94" s="18"/>
      <c r="BI94" s="18"/>
      <c r="BJ94" s="18"/>
    </row>
    <row r="95" spans="4:92" ht="14.25" customHeight="1" x14ac:dyDescent="0.35">
      <c r="D95" s="571" t="s">
        <v>22</v>
      </c>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c r="AR95" s="571"/>
      <c r="AS95" s="571"/>
      <c r="AT95" s="571"/>
      <c r="AU95" s="571"/>
      <c r="AV95" s="571"/>
      <c r="AW95" s="571"/>
      <c r="AX95" s="571"/>
      <c r="AY95" s="571"/>
      <c r="AZ95" s="571"/>
      <c r="BA95" s="571"/>
      <c r="BB95" s="571"/>
      <c r="BC95" s="571"/>
      <c r="BD95" s="571"/>
      <c r="BE95" s="571"/>
      <c r="BF95" s="571"/>
      <c r="BG95" s="571"/>
      <c r="BH95" s="571"/>
      <c r="BI95" s="571"/>
      <c r="BJ95" s="571"/>
      <c r="BK95" s="571"/>
      <c r="BL95" s="571"/>
      <c r="BM95" s="571"/>
      <c r="BN95" s="571"/>
      <c r="BO95" s="571"/>
      <c r="BP95" s="571"/>
      <c r="BQ95" s="571"/>
      <c r="BR95" s="571"/>
      <c r="BS95" s="571"/>
      <c r="BT95" s="571"/>
      <c r="BU95" s="571"/>
      <c r="BV95" s="571"/>
      <c r="BW95" s="571"/>
      <c r="BX95" s="571"/>
      <c r="BY95" s="571"/>
      <c r="BZ95" s="571"/>
      <c r="CA95" s="571"/>
      <c r="CB95" s="571"/>
      <c r="CC95" s="571"/>
      <c r="CD95" s="571"/>
      <c r="CE95" s="571"/>
      <c r="CF95" s="571"/>
      <c r="CG95" s="571"/>
      <c r="CH95" s="571"/>
      <c r="CI95" s="571"/>
      <c r="CJ95" s="571"/>
      <c r="CK95" s="571"/>
      <c r="CL95" s="571"/>
      <c r="CM95" s="571"/>
      <c r="CN95" s="571"/>
    </row>
    <row r="96" spans="4:92" ht="14.25" customHeight="1" x14ac:dyDescent="0.35">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1"/>
      <c r="AL96" s="571"/>
      <c r="AM96" s="571"/>
      <c r="AN96" s="571"/>
      <c r="AO96" s="571"/>
      <c r="AP96" s="571"/>
      <c r="AQ96" s="571"/>
      <c r="AR96" s="571"/>
      <c r="AS96" s="571"/>
      <c r="AT96" s="571"/>
      <c r="AU96" s="571"/>
      <c r="AV96" s="571"/>
      <c r="AW96" s="571"/>
      <c r="AX96" s="571"/>
      <c r="AY96" s="571"/>
      <c r="AZ96" s="571"/>
      <c r="BA96" s="571"/>
      <c r="BB96" s="571"/>
      <c r="BC96" s="571"/>
      <c r="BD96" s="571"/>
      <c r="BE96" s="571"/>
      <c r="BF96" s="571"/>
      <c r="BG96" s="571"/>
      <c r="BH96" s="571"/>
      <c r="BI96" s="571"/>
      <c r="BJ96" s="571"/>
      <c r="BK96" s="571"/>
      <c r="BL96" s="571"/>
      <c r="BM96" s="571"/>
      <c r="BN96" s="571"/>
      <c r="BO96" s="571"/>
      <c r="BP96" s="571"/>
      <c r="BQ96" s="571"/>
      <c r="BR96" s="571"/>
      <c r="BS96" s="571"/>
      <c r="BT96" s="571"/>
      <c r="BU96" s="571"/>
      <c r="BV96" s="571"/>
      <c r="BW96" s="571"/>
      <c r="BX96" s="571"/>
      <c r="BY96" s="571"/>
      <c r="BZ96" s="571"/>
      <c r="CA96" s="571"/>
      <c r="CB96" s="571"/>
      <c r="CC96" s="571"/>
      <c r="CD96" s="571"/>
      <c r="CE96" s="571"/>
      <c r="CF96" s="571"/>
      <c r="CG96" s="571"/>
      <c r="CH96" s="571"/>
      <c r="CI96" s="571"/>
      <c r="CJ96" s="571"/>
      <c r="CK96" s="571"/>
      <c r="CL96" s="571"/>
      <c r="CM96" s="571"/>
      <c r="CN96" s="571"/>
    </row>
    <row r="97" spans="5:92" ht="14.25" customHeight="1" x14ac:dyDescent="0.35"/>
    <row r="98" spans="5:92" ht="14.25" customHeight="1" x14ac:dyDescent="0.35">
      <c r="E98" s="295" t="s">
        <v>23</v>
      </c>
      <c r="F98" s="295"/>
      <c r="G98" s="295"/>
      <c r="H98" s="650" t="s">
        <v>24</v>
      </c>
      <c r="I98" s="651"/>
      <c r="J98" s="651"/>
      <c r="K98" s="651"/>
      <c r="L98" s="651"/>
      <c r="M98" s="651"/>
      <c r="N98" s="651"/>
      <c r="O98" s="651"/>
      <c r="P98" s="651"/>
      <c r="Q98" s="651"/>
      <c r="R98" s="651"/>
      <c r="S98" s="651"/>
      <c r="T98" s="651"/>
      <c r="U98" s="651"/>
      <c r="V98" s="651"/>
      <c r="W98" s="651"/>
      <c r="X98" s="651"/>
      <c r="Y98" s="651"/>
      <c r="Z98" s="651"/>
      <c r="AA98" s="651"/>
      <c r="AB98" s="651"/>
      <c r="AC98" s="651"/>
      <c r="AD98" s="651"/>
      <c r="AE98" s="651"/>
      <c r="AF98" s="651"/>
      <c r="AG98" s="651"/>
      <c r="AH98" s="651"/>
      <c r="AI98" s="651"/>
      <c r="AJ98" s="651"/>
      <c r="AK98" s="651"/>
      <c r="AL98" s="651"/>
      <c r="AM98" s="651"/>
      <c r="AN98" s="651"/>
      <c r="AO98" s="651"/>
      <c r="AP98" s="651"/>
      <c r="AQ98" s="651"/>
      <c r="AR98" s="651"/>
      <c r="AS98" s="651"/>
      <c r="AT98" s="651"/>
      <c r="AU98" s="651"/>
      <c r="AV98" s="652"/>
      <c r="AW98" s="656" t="s">
        <v>25</v>
      </c>
      <c r="AX98" s="656"/>
      <c r="AY98" s="656"/>
      <c r="AZ98" s="656"/>
      <c r="BA98" s="656"/>
      <c r="BB98" s="656"/>
      <c r="BC98" s="656"/>
      <c r="BD98" s="656"/>
      <c r="BE98" s="656"/>
      <c r="BF98" s="656"/>
      <c r="BG98" s="656"/>
      <c r="BH98" s="656"/>
      <c r="BI98" s="656"/>
      <c r="BJ98" s="656"/>
      <c r="BK98" s="656"/>
      <c r="BL98" s="656"/>
      <c r="BM98" s="656"/>
      <c r="BN98" s="656"/>
      <c r="BO98" s="656"/>
      <c r="BP98" s="656"/>
      <c r="BQ98" s="656"/>
      <c r="BR98" s="656"/>
      <c r="BS98" s="656"/>
      <c r="BT98" s="656"/>
      <c r="BU98" s="656"/>
      <c r="BV98" s="656"/>
      <c r="BW98" s="656"/>
      <c r="BX98" s="656"/>
      <c r="BY98" s="656"/>
      <c r="BZ98" s="656"/>
      <c r="CA98" s="656"/>
      <c r="CB98" s="656"/>
      <c r="CC98" s="656"/>
      <c r="CD98" s="656"/>
      <c r="CE98" s="656"/>
      <c r="CF98" s="656"/>
      <c r="CG98" s="656"/>
      <c r="CH98" s="656"/>
      <c r="CI98" s="656"/>
      <c r="CJ98" s="656"/>
      <c r="CK98" s="656"/>
      <c r="CL98" s="656"/>
      <c r="CM98" s="656"/>
      <c r="CN98" s="656"/>
    </row>
    <row r="99" spans="5:92" ht="14.25" customHeight="1" x14ac:dyDescent="0.35">
      <c r="E99" s="295"/>
      <c r="F99" s="295"/>
      <c r="G99" s="295"/>
      <c r="H99" s="653"/>
      <c r="I99" s="654"/>
      <c r="J99" s="654"/>
      <c r="K99" s="654"/>
      <c r="L99" s="654"/>
      <c r="M99" s="654"/>
      <c r="N99" s="654"/>
      <c r="O99" s="654"/>
      <c r="P99" s="654"/>
      <c r="Q99" s="654"/>
      <c r="R99" s="654"/>
      <c r="S99" s="654"/>
      <c r="T99" s="654"/>
      <c r="U99" s="654"/>
      <c r="V99" s="654"/>
      <c r="W99" s="654"/>
      <c r="X99" s="654"/>
      <c r="Y99" s="654"/>
      <c r="Z99" s="654"/>
      <c r="AA99" s="654"/>
      <c r="AB99" s="654"/>
      <c r="AC99" s="654"/>
      <c r="AD99" s="654"/>
      <c r="AE99" s="654"/>
      <c r="AF99" s="654"/>
      <c r="AG99" s="654"/>
      <c r="AH99" s="654"/>
      <c r="AI99" s="654"/>
      <c r="AJ99" s="654"/>
      <c r="AK99" s="654"/>
      <c r="AL99" s="654"/>
      <c r="AM99" s="654"/>
      <c r="AN99" s="654"/>
      <c r="AO99" s="654"/>
      <c r="AP99" s="654"/>
      <c r="AQ99" s="654"/>
      <c r="AR99" s="654"/>
      <c r="AS99" s="654"/>
      <c r="AT99" s="654"/>
      <c r="AU99" s="654"/>
      <c r="AV99" s="655"/>
      <c r="AW99" s="656"/>
      <c r="AX99" s="656"/>
      <c r="AY99" s="656"/>
      <c r="AZ99" s="656"/>
      <c r="BA99" s="656"/>
      <c r="BB99" s="656"/>
      <c r="BC99" s="656"/>
      <c r="BD99" s="656"/>
      <c r="BE99" s="656"/>
      <c r="BF99" s="656"/>
      <c r="BG99" s="656"/>
      <c r="BH99" s="656"/>
      <c r="BI99" s="656"/>
      <c r="BJ99" s="656"/>
      <c r="BK99" s="656"/>
      <c r="BL99" s="656"/>
      <c r="BM99" s="656"/>
      <c r="BN99" s="656"/>
      <c r="BO99" s="656"/>
      <c r="BP99" s="656"/>
      <c r="BQ99" s="656"/>
      <c r="BR99" s="656"/>
      <c r="BS99" s="656"/>
      <c r="BT99" s="656"/>
      <c r="BU99" s="656"/>
      <c r="BV99" s="656"/>
      <c r="BW99" s="656"/>
      <c r="BX99" s="656"/>
      <c r="BY99" s="656"/>
      <c r="BZ99" s="656"/>
      <c r="CA99" s="656"/>
      <c r="CB99" s="656"/>
      <c r="CC99" s="656"/>
      <c r="CD99" s="656"/>
      <c r="CE99" s="656"/>
      <c r="CF99" s="656"/>
      <c r="CG99" s="656"/>
      <c r="CH99" s="656"/>
      <c r="CI99" s="656"/>
      <c r="CJ99" s="656"/>
      <c r="CK99" s="656"/>
      <c r="CL99" s="656"/>
      <c r="CM99" s="656"/>
      <c r="CN99" s="656"/>
    </row>
    <row r="100" spans="5:92" ht="14.25" customHeight="1" x14ac:dyDescent="0.35">
      <c r="E100" s="649">
        <v>1</v>
      </c>
      <c r="F100" s="649"/>
      <c r="G100" s="649"/>
      <c r="H100" s="337" t="s">
        <v>639</v>
      </c>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642" t="s">
        <v>640</v>
      </c>
      <c r="AX100" s="642"/>
      <c r="AY100" s="642"/>
      <c r="AZ100" s="642"/>
      <c r="BA100" s="642"/>
      <c r="BB100" s="642"/>
      <c r="BC100" s="642"/>
      <c r="BD100" s="642"/>
      <c r="BE100" s="642"/>
      <c r="BF100" s="642"/>
      <c r="BG100" s="642"/>
      <c r="BH100" s="642"/>
      <c r="BI100" s="642"/>
      <c r="BJ100" s="642"/>
      <c r="BK100" s="642"/>
      <c r="BL100" s="642"/>
      <c r="BM100" s="642"/>
      <c r="BN100" s="642"/>
      <c r="BO100" s="642"/>
      <c r="BP100" s="642"/>
      <c r="BQ100" s="642"/>
      <c r="BR100" s="642"/>
      <c r="BS100" s="642"/>
      <c r="BT100" s="642"/>
      <c r="BU100" s="642"/>
      <c r="BV100" s="642"/>
      <c r="BW100" s="642"/>
      <c r="BX100" s="642"/>
      <c r="BY100" s="642"/>
      <c r="BZ100" s="642"/>
      <c r="CA100" s="642"/>
      <c r="CB100" s="642"/>
      <c r="CC100" s="642"/>
      <c r="CD100" s="642"/>
      <c r="CE100" s="642"/>
      <c r="CF100" s="642"/>
      <c r="CG100" s="642"/>
      <c r="CH100" s="642"/>
      <c r="CI100" s="642"/>
      <c r="CJ100" s="642"/>
      <c r="CK100" s="642"/>
      <c r="CL100" s="642"/>
      <c r="CM100" s="642"/>
      <c r="CN100" s="642"/>
    </row>
    <row r="101" spans="5:92" ht="14.25" customHeight="1" x14ac:dyDescent="0.35">
      <c r="E101" s="649">
        <v>2</v>
      </c>
      <c r="F101" s="649"/>
      <c r="G101" s="649"/>
      <c r="H101" s="337" t="s">
        <v>641</v>
      </c>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642" t="s">
        <v>642</v>
      </c>
      <c r="AX101" s="642"/>
      <c r="AY101" s="642"/>
      <c r="AZ101" s="642"/>
      <c r="BA101" s="642"/>
      <c r="BB101" s="642"/>
      <c r="BC101" s="642"/>
      <c r="BD101" s="642"/>
      <c r="BE101" s="642"/>
      <c r="BF101" s="642"/>
      <c r="BG101" s="642"/>
      <c r="BH101" s="642"/>
      <c r="BI101" s="642"/>
      <c r="BJ101" s="642"/>
      <c r="BK101" s="642"/>
      <c r="BL101" s="642"/>
      <c r="BM101" s="642"/>
      <c r="BN101" s="642"/>
      <c r="BO101" s="642"/>
      <c r="BP101" s="642"/>
      <c r="BQ101" s="642"/>
      <c r="BR101" s="642"/>
      <c r="BS101" s="642"/>
      <c r="BT101" s="642"/>
      <c r="BU101" s="642"/>
      <c r="BV101" s="642"/>
      <c r="BW101" s="642"/>
      <c r="BX101" s="642"/>
      <c r="BY101" s="642"/>
      <c r="BZ101" s="642"/>
      <c r="CA101" s="642"/>
      <c r="CB101" s="642"/>
      <c r="CC101" s="642"/>
      <c r="CD101" s="642"/>
      <c r="CE101" s="642"/>
      <c r="CF101" s="642"/>
      <c r="CG101" s="642"/>
      <c r="CH101" s="642"/>
      <c r="CI101" s="642"/>
      <c r="CJ101" s="642"/>
      <c r="CK101" s="642"/>
      <c r="CL101" s="642"/>
      <c r="CM101" s="642"/>
      <c r="CN101" s="642"/>
    </row>
    <row r="102" spans="5:92" ht="14.25" customHeight="1" x14ac:dyDescent="0.35">
      <c r="E102" s="649">
        <v>3</v>
      </c>
      <c r="F102" s="649"/>
      <c r="G102" s="649"/>
      <c r="H102" s="337" t="s">
        <v>643</v>
      </c>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9"/>
      <c r="AW102" s="642" t="s">
        <v>644</v>
      </c>
      <c r="AX102" s="642"/>
      <c r="AY102" s="642"/>
      <c r="AZ102" s="642"/>
      <c r="BA102" s="642"/>
      <c r="BB102" s="642"/>
      <c r="BC102" s="642"/>
      <c r="BD102" s="642"/>
      <c r="BE102" s="642"/>
      <c r="BF102" s="642"/>
      <c r="BG102" s="642"/>
      <c r="BH102" s="642"/>
      <c r="BI102" s="642"/>
      <c r="BJ102" s="642"/>
      <c r="BK102" s="642"/>
      <c r="BL102" s="642"/>
      <c r="BM102" s="642"/>
      <c r="BN102" s="642"/>
      <c r="BO102" s="642"/>
      <c r="BP102" s="642"/>
      <c r="BQ102" s="642"/>
      <c r="BR102" s="642"/>
      <c r="BS102" s="642"/>
      <c r="BT102" s="642"/>
      <c r="BU102" s="642"/>
      <c r="BV102" s="642"/>
      <c r="BW102" s="642"/>
      <c r="BX102" s="642"/>
      <c r="BY102" s="642"/>
      <c r="BZ102" s="642"/>
      <c r="CA102" s="642"/>
      <c r="CB102" s="642"/>
      <c r="CC102" s="642"/>
      <c r="CD102" s="642"/>
      <c r="CE102" s="642"/>
      <c r="CF102" s="642"/>
      <c r="CG102" s="642"/>
      <c r="CH102" s="642"/>
      <c r="CI102" s="642"/>
      <c r="CJ102" s="642"/>
      <c r="CK102" s="642"/>
      <c r="CL102" s="642"/>
      <c r="CM102" s="642"/>
      <c r="CN102" s="642"/>
    </row>
    <row r="103" spans="5:92" ht="14.25" customHeight="1" x14ac:dyDescent="0.35">
      <c r="E103" s="649">
        <v>4</v>
      </c>
      <c r="F103" s="649"/>
      <c r="G103" s="649"/>
      <c r="H103" s="337" t="s">
        <v>639</v>
      </c>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9"/>
      <c r="AW103" s="642" t="s">
        <v>1120</v>
      </c>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row>
    <row r="104" spans="5:92" ht="14.25" customHeight="1" x14ac:dyDescent="0.35">
      <c r="E104" s="649">
        <v>5</v>
      </c>
      <c r="F104" s="649"/>
      <c r="G104" s="649"/>
      <c r="H104" s="337" t="s">
        <v>645</v>
      </c>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642" t="s">
        <v>1121</v>
      </c>
      <c r="AX104" s="642"/>
      <c r="AY104" s="642"/>
      <c r="AZ104" s="642"/>
      <c r="BA104" s="642"/>
      <c r="BB104" s="642"/>
      <c r="BC104" s="642"/>
      <c r="BD104" s="642"/>
      <c r="BE104" s="642"/>
      <c r="BF104" s="642"/>
      <c r="BG104" s="642"/>
      <c r="BH104" s="642"/>
      <c r="BI104" s="642"/>
      <c r="BJ104" s="642"/>
      <c r="BK104" s="642"/>
      <c r="BL104" s="642"/>
      <c r="BM104" s="642"/>
      <c r="BN104" s="642"/>
      <c r="BO104" s="642"/>
      <c r="BP104" s="642"/>
      <c r="BQ104" s="642"/>
      <c r="BR104" s="642"/>
      <c r="BS104" s="642"/>
      <c r="BT104" s="642"/>
      <c r="BU104" s="642"/>
      <c r="BV104" s="642"/>
      <c r="BW104" s="642"/>
      <c r="BX104" s="642"/>
      <c r="BY104" s="642"/>
      <c r="BZ104" s="642"/>
      <c r="CA104" s="642"/>
      <c r="CB104" s="642"/>
      <c r="CC104" s="642"/>
      <c r="CD104" s="642"/>
      <c r="CE104" s="642"/>
      <c r="CF104" s="642"/>
      <c r="CG104" s="642"/>
      <c r="CH104" s="642"/>
      <c r="CI104" s="642"/>
      <c r="CJ104" s="642"/>
      <c r="CK104" s="642"/>
      <c r="CL104" s="642"/>
      <c r="CM104" s="642"/>
      <c r="CN104" s="642"/>
    </row>
    <row r="105" spans="5:92" ht="14.25" customHeight="1" x14ac:dyDescent="0.35">
      <c r="E105" s="649">
        <v>6</v>
      </c>
      <c r="F105" s="649"/>
      <c r="G105" s="649"/>
      <c r="H105" s="337" t="s">
        <v>646</v>
      </c>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642" t="s">
        <v>1122</v>
      </c>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2"/>
      <c r="BT105" s="642"/>
      <c r="BU105" s="642"/>
      <c r="BV105" s="642"/>
      <c r="BW105" s="642"/>
      <c r="BX105" s="642"/>
      <c r="BY105" s="642"/>
      <c r="BZ105" s="642"/>
      <c r="CA105" s="642"/>
      <c r="CB105" s="642"/>
      <c r="CC105" s="642"/>
      <c r="CD105" s="642"/>
      <c r="CE105" s="642"/>
      <c r="CF105" s="642"/>
      <c r="CG105" s="642"/>
      <c r="CH105" s="642"/>
      <c r="CI105" s="642"/>
      <c r="CJ105" s="642"/>
      <c r="CK105" s="642"/>
      <c r="CL105" s="642"/>
      <c r="CM105" s="642"/>
      <c r="CN105" s="642"/>
    </row>
    <row r="106" spans="5:92" ht="14.25" customHeight="1" x14ac:dyDescent="0.35">
      <c r="E106" s="649">
        <v>7</v>
      </c>
      <c r="F106" s="649"/>
      <c r="G106" s="649"/>
      <c r="H106" s="337" t="s">
        <v>641</v>
      </c>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642" t="s">
        <v>1123</v>
      </c>
      <c r="AX106" s="642"/>
      <c r="AY106" s="642"/>
      <c r="AZ106" s="642"/>
      <c r="BA106" s="642"/>
      <c r="BB106" s="642"/>
      <c r="BC106" s="642"/>
      <c r="BD106" s="642"/>
      <c r="BE106" s="642"/>
      <c r="BF106" s="642"/>
      <c r="BG106" s="642"/>
      <c r="BH106" s="642"/>
      <c r="BI106" s="642"/>
      <c r="BJ106" s="642"/>
      <c r="BK106" s="642"/>
      <c r="BL106" s="642"/>
      <c r="BM106" s="642"/>
      <c r="BN106" s="642"/>
      <c r="BO106" s="642"/>
      <c r="BP106" s="642"/>
      <c r="BQ106" s="642"/>
      <c r="BR106" s="642"/>
      <c r="BS106" s="642"/>
      <c r="BT106" s="642"/>
      <c r="BU106" s="642"/>
      <c r="BV106" s="642"/>
      <c r="BW106" s="642"/>
      <c r="BX106" s="642"/>
      <c r="BY106" s="642"/>
      <c r="BZ106" s="642"/>
      <c r="CA106" s="642"/>
      <c r="CB106" s="642"/>
      <c r="CC106" s="642"/>
      <c r="CD106" s="642"/>
      <c r="CE106" s="642"/>
      <c r="CF106" s="642"/>
      <c r="CG106" s="642"/>
      <c r="CH106" s="642"/>
      <c r="CI106" s="642"/>
      <c r="CJ106" s="642"/>
      <c r="CK106" s="642"/>
      <c r="CL106" s="642"/>
      <c r="CM106" s="642"/>
      <c r="CN106" s="642"/>
    </row>
    <row r="107" spans="5:92" ht="14.25" customHeight="1" x14ac:dyDescent="0.35">
      <c r="E107" s="649">
        <v>8</v>
      </c>
      <c r="F107" s="649"/>
      <c r="G107" s="649"/>
      <c r="H107" s="337" t="s">
        <v>647</v>
      </c>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642" t="s">
        <v>1124</v>
      </c>
      <c r="AX107" s="642"/>
      <c r="AY107" s="642"/>
      <c r="AZ107" s="642"/>
      <c r="BA107" s="642"/>
      <c r="BB107" s="642"/>
      <c r="BC107" s="642"/>
      <c r="BD107" s="642"/>
      <c r="BE107" s="642"/>
      <c r="BF107" s="642"/>
      <c r="BG107" s="642"/>
      <c r="BH107" s="642"/>
      <c r="BI107" s="642"/>
      <c r="BJ107" s="642"/>
      <c r="BK107" s="642"/>
      <c r="BL107" s="642"/>
      <c r="BM107" s="642"/>
      <c r="BN107" s="642"/>
      <c r="BO107" s="642"/>
      <c r="BP107" s="642"/>
      <c r="BQ107" s="642"/>
      <c r="BR107" s="642"/>
      <c r="BS107" s="642"/>
      <c r="BT107" s="642"/>
      <c r="BU107" s="642"/>
      <c r="BV107" s="642"/>
      <c r="BW107" s="642"/>
      <c r="BX107" s="642"/>
      <c r="BY107" s="642"/>
      <c r="BZ107" s="642"/>
      <c r="CA107" s="642"/>
      <c r="CB107" s="642"/>
      <c r="CC107" s="642"/>
      <c r="CD107" s="642"/>
      <c r="CE107" s="642"/>
      <c r="CF107" s="642"/>
      <c r="CG107" s="642"/>
      <c r="CH107" s="642"/>
      <c r="CI107" s="642"/>
      <c r="CJ107" s="642"/>
      <c r="CK107" s="642"/>
      <c r="CL107" s="642"/>
      <c r="CM107" s="642"/>
      <c r="CN107" s="642"/>
    </row>
    <row r="108" spans="5:92" ht="14.25" customHeight="1" x14ac:dyDescent="0.35">
      <c r="E108" s="649">
        <v>9</v>
      </c>
      <c r="F108" s="649"/>
      <c r="G108" s="649"/>
      <c r="H108" s="337" t="s">
        <v>648</v>
      </c>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642" t="s">
        <v>1125</v>
      </c>
      <c r="AX108" s="642"/>
      <c r="AY108" s="642"/>
      <c r="AZ108" s="642"/>
      <c r="BA108" s="642"/>
      <c r="BB108" s="642"/>
      <c r="BC108" s="642"/>
      <c r="BD108" s="642"/>
      <c r="BE108" s="642"/>
      <c r="BF108" s="642"/>
      <c r="BG108" s="642"/>
      <c r="BH108" s="642"/>
      <c r="BI108" s="642"/>
      <c r="BJ108" s="642"/>
      <c r="BK108" s="642"/>
      <c r="BL108" s="642"/>
      <c r="BM108" s="642"/>
      <c r="BN108" s="642"/>
      <c r="BO108" s="642"/>
      <c r="BP108" s="642"/>
      <c r="BQ108" s="642"/>
      <c r="BR108" s="642"/>
      <c r="BS108" s="642"/>
      <c r="BT108" s="642"/>
      <c r="BU108" s="642"/>
      <c r="BV108" s="642"/>
      <c r="BW108" s="642"/>
      <c r="BX108" s="642"/>
      <c r="BY108" s="642"/>
      <c r="BZ108" s="642"/>
      <c r="CA108" s="642"/>
      <c r="CB108" s="642"/>
      <c r="CC108" s="642"/>
      <c r="CD108" s="642"/>
      <c r="CE108" s="642"/>
      <c r="CF108" s="642"/>
      <c r="CG108" s="642"/>
      <c r="CH108" s="642"/>
      <c r="CI108" s="642"/>
      <c r="CJ108" s="642"/>
      <c r="CK108" s="642"/>
      <c r="CL108" s="642"/>
      <c r="CM108" s="642"/>
      <c r="CN108" s="642"/>
    </row>
    <row r="109" spans="5:92" ht="14.25" customHeight="1" x14ac:dyDescent="0.35">
      <c r="E109" s="649">
        <v>10</v>
      </c>
      <c r="F109" s="649"/>
      <c r="G109" s="649"/>
      <c r="H109" s="337" t="s">
        <v>646</v>
      </c>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642" t="s">
        <v>1126</v>
      </c>
      <c r="AX109" s="642"/>
      <c r="AY109" s="642"/>
      <c r="AZ109" s="642"/>
      <c r="BA109" s="642"/>
      <c r="BB109" s="642"/>
      <c r="BC109" s="642"/>
      <c r="BD109" s="642"/>
      <c r="BE109" s="642"/>
      <c r="BF109" s="642"/>
      <c r="BG109" s="642"/>
      <c r="BH109" s="642"/>
      <c r="BI109" s="642"/>
      <c r="BJ109" s="642"/>
      <c r="BK109" s="642"/>
      <c r="BL109" s="642"/>
      <c r="BM109" s="642"/>
      <c r="BN109" s="642"/>
      <c r="BO109" s="642"/>
      <c r="BP109" s="642"/>
      <c r="BQ109" s="642"/>
      <c r="BR109" s="642"/>
      <c r="BS109" s="642"/>
      <c r="BT109" s="642"/>
      <c r="BU109" s="642"/>
      <c r="BV109" s="642"/>
      <c r="BW109" s="642"/>
      <c r="BX109" s="642"/>
      <c r="BY109" s="642"/>
      <c r="BZ109" s="642"/>
      <c r="CA109" s="642"/>
      <c r="CB109" s="642"/>
      <c r="CC109" s="642"/>
      <c r="CD109" s="642"/>
      <c r="CE109" s="642"/>
      <c r="CF109" s="642"/>
      <c r="CG109" s="642"/>
      <c r="CH109" s="642"/>
      <c r="CI109" s="642"/>
      <c r="CJ109" s="642"/>
      <c r="CK109" s="642"/>
      <c r="CL109" s="642"/>
      <c r="CM109" s="642"/>
      <c r="CN109" s="642"/>
    </row>
    <row r="110" spans="5:92" ht="14.25" customHeight="1" x14ac:dyDescent="0.35">
      <c r="E110" s="649">
        <v>11</v>
      </c>
      <c r="F110" s="649"/>
      <c r="G110" s="649"/>
      <c r="H110" s="337" t="s">
        <v>890</v>
      </c>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642" t="s">
        <v>1127</v>
      </c>
      <c r="AX110" s="642"/>
      <c r="AY110" s="642"/>
      <c r="AZ110" s="642"/>
      <c r="BA110" s="642"/>
      <c r="BB110" s="642"/>
      <c r="BC110" s="642"/>
      <c r="BD110" s="642"/>
      <c r="BE110" s="642"/>
      <c r="BF110" s="642"/>
      <c r="BG110" s="642"/>
      <c r="BH110" s="642"/>
      <c r="BI110" s="642"/>
      <c r="BJ110" s="642"/>
      <c r="BK110" s="642"/>
      <c r="BL110" s="642"/>
      <c r="BM110" s="642"/>
      <c r="BN110" s="642"/>
      <c r="BO110" s="642"/>
      <c r="BP110" s="642"/>
      <c r="BQ110" s="642"/>
      <c r="BR110" s="642"/>
      <c r="BS110" s="642"/>
      <c r="BT110" s="642"/>
      <c r="BU110" s="642"/>
      <c r="BV110" s="642"/>
      <c r="BW110" s="642"/>
      <c r="BX110" s="642"/>
      <c r="BY110" s="642"/>
      <c r="BZ110" s="642"/>
      <c r="CA110" s="642"/>
      <c r="CB110" s="642"/>
      <c r="CC110" s="642"/>
      <c r="CD110" s="642"/>
      <c r="CE110" s="642"/>
      <c r="CF110" s="642"/>
      <c r="CG110" s="642"/>
      <c r="CH110" s="642"/>
      <c r="CI110" s="642"/>
      <c r="CJ110" s="642"/>
      <c r="CK110" s="642"/>
      <c r="CL110" s="642"/>
      <c r="CM110" s="642"/>
      <c r="CN110" s="642"/>
    </row>
    <row r="111" spans="5:92" ht="14.25" customHeight="1" x14ac:dyDescent="0.35">
      <c r="E111" s="301" t="s">
        <v>1165</v>
      </c>
      <c r="F111" s="301"/>
      <c r="G111" s="301"/>
      <c r="H111" s="301"/>
      <c r="I111" s="301"/>
      <c r="J111" s="301"/>
      <c r="K111" s="301"/>
      <c r="L111" s="301"/>
      <c r="M111" s="301"/>
      <c r="N111" s="301"/>
      <c r="O111" s="301"/>
      <c r="P111" s="301"/>
      <c r="Q111" s="301"/>
      <c r="R111" s="301"/>
      <c r="S111" s="301"/>
      <c r="T111" s="301"/>
      <c r="U111" s="301"/>
      <c r="V111" s="301"/>
    </row>
    <row r="112" spans="5:92" ht="14.25" customHeight="1" x14ac:dyDescent="0.35"/>
    <row r="113" spans="4:92" ht="14.25" customHeight="1" x14ac:dyDescent="0.35">
      <c r="D113" s="571" t="s">
        <v>26</v>
      </c>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F113" s="571"/>
      <c r="BG113" s="571"/>
      <c r="BH113" s="571"/>
      <c r="BI113" s="571"/>
      <c r="BJ113" s="571"/>
      <c r="BK113" s="571"/>
      <c r="BL113" s="571"/>
      <c r="BM113" s="571"/>
      <c r="BN113" s="571"/>
      <c r="BO113" s="571"/>
      <c r="BP113" s="571"/>
      <c r="BQ113" s="571"/>
      <c r="BR113" s="571"/>
      <c r="BS113" s="571"/>
      <c r="BT113" s="571"/>
      <c r="BU113" s="571"/>
      <c r="BV113" s="571"/>
      <c r="BW113" s="571"/>
      <c r="BX113" s="571"/>
      <c r="BY113" s="571"/>
      <c r="BZ113" s="571"/>
      <c r="CA113" s="571"/>
      <c r="CB113" s="571"/>
      <c r="CC113" s="571"/>
      <c r="CD113" s="571"/>
      <c r="CE113" s="571"/>
      <c r="CF113" s="571"/>
      <c r="CG113" s="571"/>
      <c r="CH113" s="571"/>
      <c r="CI113" s="571"/>
      <c r="CJ113" s="571"/>
      <c r="CK113" s="571"/>
      <c r="CL113" s="571"/>
      <c r="CM113" s="571"/>
      <c r="CN113" s="571"/>
    </row>
    <row r="114" spans="4:92" ht="14.25" customHeight="1" x14ac:dyDescent="0.35">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M114" s="571"/>
      <c r="BN114" s="571"/>
      <c r="BO114" s="571"/>
      <c r="BP114" s="571"/>
      <c r="BQ114" s="571"/>
      <c r="BR114" s="571"/>
      <c r="BS114" s="571"/>
      <c r="BT114" s="571"/>
      <c r="BU114" s="571"/>
      <c r="BV114" s="571"/>
      <c r="BW114" s="571"/>
      <c r="BX114" s="571"/>
      <c r="BY114" s="571"/>
      <c r="BZ114" s="571"/>
      <c r="CA114" s="571"/>
      <c r="CB114" s="571"/>
      <c r="CC114" s="571"/>
      <c r="CD114" s="571"/>
      <c r="CE114" s="571"/>
      <c r="CF114" s="571"/>
      <c r="CG114" s="571"/>
      <c r="CH114" s="571"/>
      <c r="CI114" s="571"/>
      <c r="CJ114" s="571"/>
      <c r="CK114" s="571"/>
      <c r="CL114" s="571"/>
      <c r="CM114" s="571"/>
      <c r="CN114" s="571"/>
    </row>
    <row r="115" spans="4:92" ht="14.25" customHeight="1" x14ac:dyDescent="0.35"/>
    <row r="116" spans="4:92" ht="14.25" customHeight="1" x14ac:dyDescent="0.35">
      <c r="E116" s="420" t="s">
        <v>86</v>
      </c>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420"/>
      <c r="AK116" s="420"/>
      <c r="AL116" s="420"/>
      <c r="AM116" s="420"/>
      <c r="AN116" s="420"/>
      <c r="AO116" s="420"/>
      <c r="AP116" s="420"/>
      <c r="AQ116" s="420"/>
      <c r="AR116" s="420"/>
      <c r="AS116" s="420"/>
      <c r="AT116" s="420"/>
      <c r="AU116" s="420"/>
      <c r="AV116" s="420"/>
      <c r="AW116" s="420"/>
    </row>
    <row r="117" spans="4:92" ht="14.25" customHeight="1" x14ac:dyDescent="0.35">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0"/>
      <c r="AM117" s="420"/>
      <c r="AN117" s="420"/>
      <c r="AO117" s="420"/>
      <c r="AP117" s="420"/>
      <c r="AQ117" s="420"/>
      <c r="AR117" s="420"/>
      <c r="AS117" s="420"/>
      <c r="AT117" s="420"/>
      <c r="AU117" s="420"/>
      <c r="AV117" s="420"/>
      <c r="AW117" s="420"/>
    </row>
    <row r="118" spans="4:92" ht="14.25" customHeight="1" x14ac:dyDescent="0.35">
      <c r="E118" s="360" t="s">
        <v>23</v>
      </c>
      <c r="F118" s="360"/>
      <c r="G118" s="486" t="s">
        <v>55</v>
      </c>
      <c r="H118" s="486"/>
      <c r="I118" s="486"/>
      <c r="J118" s="486"/>
      <c r="K118" s="486"/>
      <c r="L118" s="486"/>
      <c r="M118" s="486"/>
      <c r="N118" s="486"/>
      <c r="O118" s="486"/>
      <c r="P118" s="486"/>
      <c r="Q118" s="486"/>
      <c r="R118" s="486"/>
      <c r="S118" s="486"/>
      <c r="T118" s="277" t="s">
        <v>56</v>
      </c>
      <c r="U118" s="277"/>
      <c r="V118" s="277"/>
      <c r="W118" s="277"/>
      <c r="X118" s="277"/>
      <c r="Y118" s="277"/>
      <c r="Z118" s="277"/>
      <c r="AA118" s="277"/>
      <c r="AB118" s="277"/>
      <c r="AC118" s="277"/>
      <c r="AD118" s="277"/>
      <c r="AE118" s="277"/>
      <c r="AF118" s="277"/>
      <c r="AG118" s="277"/>
      <c r="AH118" s="277"/>
      <c r="AI118" s="486" t="s">
        <v>100</v>
      </c>
      <c r="AJ118" s="486"/>
      <c r="AK118" s="486"/>
      <c r="AL118" s="486"/>
      <c r="AM118" s="486"/>
      <c r="AN118" s="486"/>
      <c r="AO118" s="486"/>
      <c r="AP118" s="486" t="s">
        <v>101</v>
      </c>
      <c r="AQ118" s="486"/>
      <c r="AR118" s="486"/>
      <c r="AS118" s="486"/>
      <c r="AT118" s="486"/>
      <c r="AU118" s="486"/>
      <c r="AV118" s="486"/>
      <c r="AW118" s="486" t="s">
        <v>102</v>
      </c>
      <c r="AX118" s="486"/>
      <c r="AY118" s="486"/>
      <c r="AZ118" s="486"/>
      <c r="BA118" s="486"/>
      <c r="BB118" s="486"/>
      <c r="BC118" s="486"/>
      <c r="BD118" s="486" t="s">
        <v>103</v>
      </c>
      <c r="BE118" s="486"/>
      <c r="BF118" s="486"/>
      <c r="BG118" s="486"/>
      <c r="BH118" s="486"/>
      <c r="BI118" s="486"/>
      <c r="BJ118" s="486"/>
      <c r="BK118" s="486" t="s">
        <v>104</v>
      </c>
      <c r="BL118" s="486"/>
      <c r="BM118" s="486"/>
      <c r="BN118" s="486"/>
      <c r="BO118" s="486"/>
      <c r="BP118" s="486"/>
      <c r="BQ118" s="486"/>
      <c r="BR118" s="486" t="s">
        <v>105</v>
      </c>
      <c r="BS118" s="486"/>
      <c r="BT118" s="486"/>
      <c r="BU118" s="486"/>
      <c r="BV118" s="486"/>
      <c r="BW118" s="486"/>
      <c r="BX118" s="486"/>
      <c r="BY118" s="486" t="s">
        <v>106</v>
      </c>
      <c r="BZ118" s="486"/>
      <c r="CA118" s="486"/>
      <c r="CB118" s="486"/>
      <c r="CC118" s="486"/>
      <c r="CD118" s="486"/>
      <c r="CE118" s="486"/>
      <c r="CF118" s="633" t="s">
        <v>57</v>
      </c>
      <c r="CG118" s="633"/>
      <c r="CH118" s="633"/>
      <c r="CI118" s="633"/>
      <c r="CJ118" s="633"/>
      <c r="CK118" s="633"/>
      <c r="CL118" s="633"/>
      <c r="CM118" s="633"/>
      <c r="CN118" s="633"/>
    </row>
    <row r="119" spans="4:92" ht="14.25" customHeight="1" x14ac:dyDescent="0.35">
      <c r="E119" s="360"/>
      <c r="F119" s="360"/>
      <c r="G119" s="486"/>
      <c r="H119" s="486"/>
      <c r="I119" s="486"/>
      <c r="J119" s="486"/>
      <c r="K119" s="486"/>
      <c r="L119" s="486"/>
      <c r="M119" s="486"/>
      <c r="N119" s="486"/>
      <c r="O119" s="486"/>
      <c r="P119" s="486"/>
      <c r="Q119" s="486"/>
      <c r="R119" s="486"/>
      <c r="S119" s="486"/>
      <c r="T119" s="277"/>
      <c r="U119" s="277"/>
      <c r="V119" s="277"/>
      <c r="W119" s="277"/>
      <c r="X119" s="277"/>
      <c r="Y119" s="277"/>
      <c r="Z119" s="277"/>
      <c r="AA119" s="277"/>
      <c r="AB119" s="277"/>
      <c r="AC119" s="277"/>
      <c r="AD119" s="277"/>
      <c r="AE119" s="277"/>
      <c r="AF119" s="277"/>
      <c r="AG119" s="277"/>
      <c r="AH119" s="277"/>
      <c r="AI119" s="486"/>
      <c r="AJ119" s="486"/>
      <c r="AK119" s="486"/>
      <c r="AL119" s="486"/>
      <c r="AM119" s="486"/>
      <c r="AN119" s="486"/>
      <c r="AO119" s="486"/>
      <c r="AP119" s="486"/>
      <c r="AQ119" s="486"/>
      <c r="AR119" s="486"/>
      <c r="AS119" s="486"/>
      <c r="AT119" s="486"/>
      <c r="AU119" s="486"/>
      <c r="AV119" s="486"/>
      <c r="AW119" s="486"/>
      <c r="AX119" s="486"/>
      <c r="AY119" s="486"/>
      <c r="AZ119" s="486"/>
      <c r="BA119" s="486"/>
      <c r="BB119" s="486"/>
      <c r="BC119" s="486"/>
      <c r="BD119" s="486"/>
      <c r="BE119" s="486"/>
      <c r="BF119" s="486"/>
      <c r="BG119" s="486"/>
      <c r="BH119" s="486"/>
      <c r="BI119" s="486"/>
      <c r="BJ119" s="486"/>
      <c r="BK119" s="486"/>
      <c r="BL119" s="486"/>
      <c r="BM119" s="486"/>
      <c r="BN119" s="486"/>
      <c r="BO119" s="486"/>
      <c r="BP119" s="486"/>
      <c r="BQ119" s="486"/>
      <c r="BR119" s="486"/>
      <c r="BS119" s="486"/>
      <c r="BT119" s="486"/>
      <c r="BU119" s="486"/>
      <c r="BV119" s="486"/>
      <c r="BW119" s="486"/>
      <c r="BX119" s="486"/>
      <c r="BY119" s="486"/>
      <c r="BZ119" s="486"/>
      <c r="CA119" s="486"/>
      <c r="CB119" s="486"/>
      <c r="CC119" s="486"/>
      <c r="CD119" s="486"/>
      <c r="CE119" s="486"/>
      <c r="CF119" s="633" t="s">
        <v>58</v>
      </c>
      <c r="CG119" s="633"/>
      <c r="CH119" s="633"/>
      <c r="CI119" s="633"/>
      <c r="CJ119" s="633"/>
      <c r="CK119" s="633" t="s">
        <v>59</v>
      </c>
      <c r="CL119" s="633"/>
      <c r="CM119" s="633"/>
      <c r="CN119" s="633"/>
    </row>
    <row r="120" spans="4:92" ht="14.25" customHeight="1" x14ac:dyDescent="0.35">
      <c r="E120" s="642">
        <v>1</v>
      </c>
      <c r="F120" s="642"/>
      <c r="G120" s="642"/>
      <c r="H120" s="642"/>
      <c r="I120" s="642"/>
      <c r="J120" s="642"/>
      <c r="K120" s="642"/>
      <c r="L120" s="642"/>
      <c r="M120" s="642"/>
      <c r="N120" s="642"/>
      <c r="O120" s="642"/>
      <c r="P120" s="642"/>
      <c r="Q120" s="642"/>
      <c r="R120" s="642"/>
      <c r="S120" s="642"/>
      <c r="T120" s="647" t="s">
        <v>549</v>
      </c>
      <c r="U120" s="647"/>
      <c r="V120" s="647"/>
      <c r="W120" s="647"/>
      <c r="X120" s="647"/>
      <c r="Y120" s="647"/>
      <c r="Z120" s="647"/>
      <c r="AA120" s="647"/>
      <c r="AB120" s="647"/>
      <c r="AC120" s="647"/>
      <c r="AD120" s="647"/>
      <c r="AE120" s="647"/>
      <c r="AF120" s="647"/>
      <c r="AG120" s="647"/>
      <c r="AH120" s="647"/>
      <c r="AI120" s="642"/>
      <c r="AJ120" s="642"/>
      <c r="AK120" s="642"/>
      <c r="AL120" s="642"/>
      <c r="AM120" s="642"/>
      <c r="AN120" s="642"/>
      <c r="AO120" s="642"/>
      <c r="AP120" s="642"/>
      <c r="AQ120" s="642"/>
      <c r="AR120" s="642"/>
      <c r="AS120" s="642"/>
      <c r="AT120" s="642"/>
      <c r="AU120" s="642"/>
      <c r="AV120" s="642"/>
      <c r="AW120" s="642"/>
      <c r="AX120" s="642"/>
      <c r="AY120" s="642"/>
      <c r="AZ120" s="642"/>
      <c r="BA120" s="642"/>
      <c r="BB120" s="642"/>
      <c r="BC120" s="642"/>
      <c r="BD120" s="642"/>
      <c r="BE120" s="642"/>
      <c r="BF120" s="642"/>
      <c r="BG120" s="642"/>
      <c r="BH120" s="642"/>
      <c r="BI120" s="642"/>
      <c r="BJ120" s="642"/>
      <c r="BK120" s="643"/>
      <c r="BL120" s="644"/>
      <c r="BM120" s="644"/>
      <c r="BN120" s="644"/>
      <c r="BO120" s="644"/>
      <c r="BP120" s="644"/>
      <c r="BQ120" s="645"/>
      <c r="BR120" s="643"/>
      <c r="BS120" s="644"/>
      <c r="BT120" s="644"/>
      <c r="BU120" s="644"/>
      <c r="BV120" s="644"/>
      <c r="BW120" s="644"/>
      <c r="BX120" s="645"/>
      <c r="BY120" s="642">
        <v>55</v>
      </c>
      <c r="BZ120" s="642"/>
      <c r="CA120" s="642"/>
      <c r="CB120" s="642"/>
      <c r="CC120" s="642"/>
      <c r="CD120" s="642"/>
      <c r="CE120" s="642"/>
      <c r="CF120" s="642"/>
      <c r="CG120" s="642"/>
      <c r="CH120" s="642"/>
      <c r="CI120" s="642"/>
      <c r="CJ120" s="642"/>
      <c r="CK120" s="642" t="s">
        <v>572</v>
      </c>
      <c r="CL120" s="642"/>
      <c r="CM120" s="642"/>
      <c r="CN120" s="642"/>
    </row>
    <row r="121" spans="4:92" ht="14.25" customHeight="1" x14ac:dyDescent="0.35">
      <c r="E121" s="642">
        <v>2</v>
      </c>
      <c r="F121" s="642"/>
      <c r="G121" s="642"/>
      <c r="H121" s="642"/>
      <c r="I121" s="642"/>
      <c r="J121" s="642"/>
      <c r="K121" s="642"/>
      <c r="L121" s="642"/>
      <c r="M121" s="642"/>
      <c r="N121" s="642"/>
      <c r="O121" s="642"/>
      <c r="P121" s="642"/>
      <c r="Q121" s="642"/>
      <c r="R121" s="642"/>
      <c r="S121" s="642"/>
      <c r="T121" s="647" t="s">
        <v>550</v>
      </c>
      <c r="U121" s="647"/>
      <c r="V121" s="647"/>
      <c r="W121" s="647"/>
      <c r="X121" s="647"/>
      <c r="Y121" s="647"/>
      <c r="Z121" s="647"/>
      <c r="AA121" s="647"/>
      <c r="AB121" s="647"/>
      <c r="AC121" s="647"/>
      <c r="AD121" s="647"/>
      <c r="AE121" s="647"/>
      <c r="AF121" s="647"/>
      <c r="AG121" s="647"/>
      <c r="AH121" s="647"/>
      <c r="AI121" s="642"/>
      <c r="AJ121" s="642"/>
      <c r="AK121" s="642"/>
      <c r="AL121" s="642"/>
      <c r="AM121" s="642"/>
      <c r="AN121" s="642"/>
      <c r="AO121" s="642"/>
      <c r="AP121" s="642"/>
      <c r="AQ121" s="642"/>
      <c r="AR121" s="642"/>
      <c r="AS121" s="642"/>
      <c r="AT121" s="642"/>
      <c r="AU121" s="642"/>
      <c r="AV121" s="642"/>
      <c r="AW121" s="642"/>
      <c r="AX121" s="642"/>
      <c r="AY121" s="642"/>
      <c r="AZ121" s="642"/>
      <c r="BA121" s="642"/>
      <c r="BB121" s="642"/>
      <c r="BC121" s="642"/>
      <c r="BD121" s="642"/>
      <c r="BE121" s="642"/>
      <c r="BF121" s="642"/>
      <c r="BG121" s="642"/>
      <c r="BH121" s="642"/>
      <c r="BI121" s="642"/>
      <c r="BJ121" s="642"/>
      <c r="BK121" s="643"/>
      <c r="BL121" s="644"/>
      <c r="BM121" s="644"/>
      <c r="BN121" s="644"/>
      <c r="BO121" s="644"/>
      <c r="BP121" s="644"/>
      <c r="BQ121" s="645"/>
      <c r="BR121" s="643"/>
      <c r="BS121" s="644"/>
      <c r="BT121" s="644"/>
      <c r="BU121" s="644"/>
      <c r="BV121" s="644"/>
      <c r="BW121" s="644"/>
      <c r="BX121" s="645"/>
      <c r="BY121" s="642">
        <v>22</v>
      </c>
      <c r="BZ121" s="642"/>
      <c r="CA121" s="642"/>
      <c r="CB121" s="642"/>
      <c r="CC121" s="642"/>
      <c r="CD121" s="642"/>
      <c r="CE121" s="642"/>
      <c r="CF121" s="642"/>
      <c r="CG121" s="642"/>
      <c r="CH121" s="642"/>
      <c r="CI121" s="642"/>
      <c r="CJ121" s="642"/>
      <c r="CK121" s="642" t="s">
        <v>572</v>
      </c>
      <c r="CL121" s="642"/>
      <c r="CM121" s="642"/>
      <c r="CN121" s="642"/>
    </row>
    <row r="122" spans="4:92" ht="14.25" customHeight="1" x14ac:dyDescent="0.35">
      <c r="E122" s="642">
        <v>3</v>
      </c>
      <c r="F122" s="642"/>
      <c r="G122" s="642"/>
      <c r="H122" s="642"/>
      <c r="I122" s="642"/>
      <c r="J122" s="642"/>
      <c r="K122" s="642"/>
      <c r="L122" s="642"/>
      <c r="M122" s="642"/>
      <c r="N122" s="642"/>
      <c r="O122" s="642"/>
      <c r="P122" s="642"/>
      <c r="Q122" s="642"/>
      <c r="R122" s="642"/>
      <c r="S122" s="642"/>
      <c r="T122" s="647" t="s">
        <v>551</v>
      </c>
      <c r="U122" s="647"/>
      <c r="V122" s="647"/>
      <c r="W122" s="647"/>
      <c r="X122" s="647"/>
      <c r="Y122" s="647"/>
      <c r="Z122" s="647"/>
      <c r="AA122" s="647"/>
      <c r="AB122" s="647"/>
      <c r="AC122" s="647"/>
      <c r="AD122" s="647"/>
      <c r="AE122" s="647"/>
      <c r="AF122" s="647"/>
      <c r="AG122" s="647"/>
      <c r="AH122" s="647"/>
      <c r="AI122" s="642"/>
      <c r="AJ122" s="642"/>
      <c r="AK122" s="642"/>
      <c r="AL122" s="642"/>
      <c r="AM122" s="642"/>
      <c r="AN122" s="642"/>
      <c r="AO122" s="642"/>
      <c r="AP122" s="642"/>
      <c r="AQ122" s="642"/>
      <c r="AR122" s="642"/>
      <c r="AS122" s="642"/>
      <c r="AT122" s="642"/>
      <c r="AU122" s="642"/>
      <c r="AV122" s="642"/>
      <c r="AW122" s="642"/>
      <c r="AX122" s="642"/>
      <c r="AY122" s="642"/>
      <c r="AZ122" s="642"/>
      <c r="BA122" s="642"/>
      <c r="BB122" s="642"/>
      <c r="BC122" s="642"/>
      <c r="BD122" s="642"/>
      <c r="BE122" s="642"/>
      <c r="BF122" s="642"/>
      <c r="BG122" s="642"/>
      <c r="BH122" s="642"/>
      <c r="BI122" s="642"/>
      <c r="BJ122" s="642"/>
      <c r="BK122" s="643"/>
      <c r="BL122" s="644"/>
      <c r="BM122" s="644"/>
      <c r="BN122" s="644"/>
      <c r="BO122" s="644"/>
      <c r="BP122" s="644"/>
      <c r="BQ122" s="645"/>
      <c r="BR122" s="643"/>
      <c r="BS122" s="644"/>
      <c r="BT122" s="644"/>
      <c r="BU122" s="644"/>
      <c r="BV122" s="644"/>
      <c r="BW122" s="644"/>
      <c r="BX122" s="645"/>
      <c r="BY122" s="642">
        <v>73</v>
      </c>
      <c r="BZ122" s="642"/>
      <c r="CA122" s="642"/>
      <c r="CB122" s="642"/>
      <c r="CC122" s="642"/>
      <c r="CD122" s="642"/>
      <c r="CE122" s="642"/>
      <c r="CF122" s="642"/>
      <c r="CG122" s="642"/>
      <c r="CH122" s="642"/>
      <c r="CI122" s="642"/>
      <c r="CJ122" s="642"/>
      <c r="CK122" s="642" t="s">
        <v>572</v>
      </c>
      <c r="CL122" s="642"/>
      <c r="CM122" s="642"/>
      <c r="CN122" s="642"/>
    </row>
    <row r="123" spans="4:92" ht="14.25" customHeight="1" x14ac:dyDescent="0.35">
      <c r="E123" s="642">
        <v>4</v>
      </c>
      <c r="F123" s="642"/>
      <c r="G123" s="642"/>
      <c r="H123" s="642"/>
      <c r="I123" s="642"/>
      <c r="J123" s="642"/>
      <c r="K123" s="642"/>
      <c r="L123" s="642"/>
      <c r="M123" s="642"/>
      <c r="N123" s="642"/>
      <c r="O123" s="642"/>
      <c r="P123" s="642"/>
      <c r="Q123" s="642"/>
      <c r="R123" s="642"/>
      <c r="S123" s="642"/>
      <c r="T123" s="647" t="s">
        <v>552</v>
      </c>
      <c r="U123" s="647"/>
      <c r="V123" s="647"/>
      <c r="W123" s="647"/>
      <c r="X123" s="647"/>
      <c r="Y123" s="647"/>
      <c r="Z123" s="647"/>
      <c r="AA123" s="647"/>
      <c r="AB123" s="647"/>
      <c r="AC123" s="647"/>
      <c r="AD123" s="647"/>
      <c r="AE123" s="647"/>
      <c r="AF123" s="647"/>
      <c r="AG123" s="647"/>
      <c r="AH123" s="647"/>
      <c r="AI123" s="642"/>
      <c r="AJ123" s="642"/>
      <c r="AK123" s="642"/>
      <c r="AL123" s="642"/>
      <c r="AM123" s="642"/>
      <c r="AN123" s="642"/>
      <c r="AO123" s="642"/>
      <c r="AP123" s="642"/>
      <c r="AQ123" s="642"/>
      <c r="AR123" s="642"/>
      <c r="AS123" s="642"/>
      <c r="AT123" s="642"/>
      <c r="AU123" s="642"/>
      <c r="AV123" s="642"/>
      <c r="AW123" s="642"/>
      <c r="AX123" s="642"/>
      <c r="AY123" s="642"/>
      <c r="AZ123" s="642"/>
      <c r="BA123" s="642"/>
      <c r="BB123" s="642"/>
      <c r="BC123" s="642"/>
      <c r="BD123" s="642"/>
      <c r="BE123" s="642"/>
      <c r="BF123" s="642"/>
      <c r="BG123" s="642"/>
      <c r="BH123" s="642"/>
      <c r="BI123" s="642"/>
      <c r="BJ123" s="642"/>
      <c r="BK123" s="643"/>
      <c r="BL123" s="644"/>
      <c r="BM123" s="644"/>
      <c r="BN123" s="644"/>
      <c r="BO123" s="644"/>
      <c r="BP123" s="644"/>
      <c r="BQ123" s="645"/>
      <c r="BR123" s="643"/>
      <c r="BS123" s="644"/>
      <c r="BT123" s="644"/>
      <c r="BU123" s="644"/>
      <c r="BV123" s="644"/>
      <c r="BW123" s="644"/>
      <c r="BX123" s="645"/>
      <c r="BY123" s="642">
        <v>6</v>
      </c>
      <c r="BZ123" s="642"/>
      <c r="CA123" s="642"/>
      <c r="CB123" s="642"/>
      <c r="CC123" s="642"/>
      <c r="CD123" s="642"/>
      <c r="CE123" s="642"/>
      <c r="CF123" s="642"/>
      <c r="CG123" s="642"/>
      <c r="CH123" s="642"/>
      <c r="CI123" s="642"/>
      <c r="CJ123" s="642"/>
      <c r="CK123" s="642" t="s">
        <v>572</v>
      </c>
      <c r="CL123" s="642"/>
      <c r="CM123" s="642"/>
      <c r="CN123" s="642"/>
    </row>
    <row r="124" spans="4:92" ht="14.25" customHeight="1" x14ac:dyDescent="0.35">
      <c r="E124" s="642">
        <v>5</v>
      </c>
      <c r="F124" s="642"/>
      <c r="G124" s="642"/>
      <c r="H124" s="642"/>
      <c r="I124" s="642"/>
      <c r="J124" s="642"/>
      <c r="K124" s="642"/>
      <c r="L124" s="642"/>
      <c r="M124" s="642"/>
      <c r="N124" s="642"/>
      <c r="O124" s="642"/>
      <c r="P124" s="642"/>
      <c r="Q124" s="642"/>
      <c r="R124" s="642"/>
      <c r="S124" s="642"/>
      <c r="T124" s="647" t="s">
        <v>553</v>
      </c>
      <c r="U124" s="647"/>
      <c r="V124" s="647"/>
      <c r="W124" s="647"/>
      <c r="X124" s="647"/>
      <c r="Y124" s="647"/>
      <c r="Z124" s="647"/>
      <c r="AA124" s="647"/>
      <c r="AB124" s="647"/>
      <c r="AC124" s="647"/>
      <c r="AD124" s="647"/>
      <c r="AE124" s="647"/>
      <c r="AF124" s="647"/>
      <c r="AG124" s="647"/>
      <c r="AH124" s="647"/>
      <c r="AI124" s="642"/>
      <c r="AJ124" s="642"/>
      <c r="AK124" s="642"/>
      <c r="AL124" s="642"/>
      <c r="AM124" s="642"/>
      <c r="AN124" s="642"/>
      <c r="AO124" s="642"/>
      <c r="AP124" s="642"/>
      <c r="AQ124" s="642"/>
      <c r="AR124" s="642"/>
      <c r="AS124" s="642"/>
      <c r="AT124" s="642"/>
      <c r="AU124" s="642"/>
      <c r="AV124" s="642"/>
      <c r="AW124" s="642"/>
      <c r="AX124" s="642"/>
      <c r="AY124" s="642"/>
      <c r="AZ124" s="642"/>
      <c r="BA124" s="642"/>
      <c r="BB124" s="642"/>
      <c r="BC124" s="642"/>
      <c r="BD124" s="642"/>
      <c r="BE124" s="642"/>
      <c r="BF124" s="642"/>
      <c r="BG124" s="642"/>
      <c r="BH124" s="642"/>
      <c r="BI124" s="642"/>
      <c r="BJ124" s="642"/>
      <c r="BK124" s="643"/>
      <c r="BL124" s="644"/>
      <c r="BM124" s="644"/>
      <c r="BN124" s="644"/>
      <c r="BO124" s="644"/>
      <c r="BP124" s="644"/>
      <c r="BQ124" s="645"/>
      <c r="BR124" s="643"/>
      <c r="BS124" s="644"/>
      <c r="BT124" s="644"/>
      <c r="BU124" s="644"/>
      <c r="BV124" s="644"/>
      <c r="BW124" s="644"/>
      <c r="BX124" s="645"/>
      <c r="BY124" s="642">
        <v>9</v>
      </c>
      <c r="BZ124" s="642"/>
      <c r="CA124" s="642"/>
      <c r="CB124" s="642"/>
      <c r="CC124" s="642"/>
      <c r="CD124" s="642"/>
      <c r="CE124" s="642"/>
      <c r="CF124" s="642"/>
      <c r="CG124" s="642"/>
      <c r="CH124" s="642"/>
      <c r="CI124" s="642"/>
      <c r="CJ124" s="642"/>
      <c r="CK124" s="642" t="s">
        <v>572</v>
      </c>
      <c r="CL124" s="642"/>
      <c r="CM124" s="642"/>
      <c r="CN124" s="642"/>
    </row>
    <row r="125" spans="4:92" ht="14.25" customHeight="1" x14ac:dyDescent="0.35">
      <c r="E125" s="642">
        <v>6</v>
      </c>
      <c r="F125" s="642"/>
      <c r="G125" s="642"/>
      <c r="H125" s="642"/>
      <c r="I125" s="642"/>
      <c r="J125" s="642"/>
      <c r="K125" s="642"/>
      <c r="L125" s="642"/>
      <c r="M125" s="642"/>
      <c r="N125" s="642"/>
      <c r="O125" s="642"/>
      <c r="P125" s="642"/>
      <c r="Q125" s="642"/>
      <c r="R125" s="642"/>
      <c r="S125" s="642"/>
      <c r="T125" s="647" t="s">
        <v>554</v>
      </c>
      <c r="U125" s="647"/>
      <c r="V125" s="647"/>
      <c r="W125" s="647"/>
      <c r="X125" s="647"/>
      <c r="Y125" s="647"/>
      <c r="Z125" s="647"/>
      <c r="AA125" s="647"/>
      <c r="AB125" s="647"/>
      <c r="AC125" s="647"/>
      <c r="AD125" s="647"/>
      <c r="AE125" s="647"/>
      <c r="AF125" s="647"/>
      <c r="AG125" s="647"/>
      <c r="AH125" s="647"/>
      <c r="AI125" s="642"/>
      <c r="AJ125" s="642"/>
      <c r="AK125" s="642"/>
      <c r="AL125" s="642"/>
      <c r="AM125" s="642"/>
      <c r="AN125" s="642"/>
      <c r="AO125" s="642"/>
      <c r="AP125" s="642"/>
      <c r="AQ125" s="642"/>
      <c r="AR125" s="642"/>
      <c r="AS125" s="642"/>
      <c r="AT125" s="642"/>
      <c r="AU125" s="642"/>
      <c r="AV125" s="642"/>
      <c r="AW125" s="642"/>
      <c r="AX125" s="642"/>
      <c r="AY125" s="642"/>
      <c r="AZ125" s="642"/>
      <c r="BA125" s="642"/>
      <c r="BB125" s="642"/>
      <c r="BC125" s="642"/>
      <c r="BD125" s="642"/>
      <c r="BE125" s="642"/>
      <c r="BF125" s="642"/>
      <c r="BG125" s="642"/>
      <c r="BH125" s="642"/>
      <c r="BI125" s="642"/>
      <c r="BJ125" s="642"/>
      <c r="BK125" s="643"/>
      <c r="BL125" s="644"/>
      <c r="BM125" s="644"/>
      <c r="BN125" s="644"/>
      <c r="BO125" s="644"/>
      <c r="BP125" s="644"/>
      <c r="BQ125" s="645"/>
      <c r="BR125" s="643"/>
      <c r="BS125" s="644"/>
      <c r="BT125" s="644"/>
      <c r="BU125" s="644"/>
      <c r="BV125" s="644"/>
      <c r="BW125" s="644"/>
      <c r="BX125" s="645"/>
      <c r="BY125" s="642">
        <v>36</v>
      </c>
      <c r="BZ125" s="642"/>
      <c r="CA125" s="642"/>
      <c r="CB125" s="642"/>
      <c r="CC125" s="642"/>
      <c r="CD125" s="642"/>
      <c r="CE125" s="642"/>
      <c r="CF125" s="642"/>
      <c r="CG125" s="642"/>
      <c r="CH125" s="642"/>
      <c r="CI125" s="642"/>
      <c r="CJ125" s="642"/>
      <c r="CK125" s="642" t="s">
        <v>572</v>
      </c>
      <c r="CL125" s="642"/>
      <c r="CM125" s="642"/>
      <c r="CN125" s="642"/>
    </row>
    <row r="126" spans="4:92" ht="14.25" customHeight="1" x14ac:dyDescent="0.35">
      <c r="E126" s="642">
        <v>7</v>
      </c>
      <c r="F126" s="642"/>
      <c r="G126" s="642"/>
      <c r="H126" s="642"/>
      <c r="I126" s="642"/>
      <c r="J126" s="642"/>
      <c r="K126" s="642"/>
      <c r="L126" s="642"/>
      <c r="M126" s="642"/>
      <c r="N126" s="642"/>
      <c r="O126" s="642"/>
      <c r="P126" s="642"/>
      <c r="Q126" s="642"/>
      <c r="R126" s="642"/>
      <c r="S126" s="642"/>
      <c r="T126" s="647" t="s">
        <v>555</v>
      </c>
      <c r="U126" s="647"/>
      <c r="V126" s="647"/>
      <c r="W126" s="647"/>
      <c r="X126" s="647"/>
      <c r="Y126" s="647"/>
      <c r="Z126" s="647"/>
      <c r="AA126" s="647"/>
      <c r="AB126" s="647"/>
      <c r="AC126" s="647"/>
      <c r="AD126" s="647"/>
      <c r="AE126" s="647"/>
      <c r="AF126" s="647"/>
      <c r="AG126" s="647"/>
      <c r="AH126" s="647"/>
      <c r="AI126" s="642"/>
      <c r="AJ126" s="642"/>
      <c r="AK126" s="642"/>
      <c r="AL126" s="642"/>
      <c r="AM126" s="642"/>
      <c r="AN126" s="642"/>
      <c r="AO126" s="642"/>
      <c r="AP126" s="642"/>
      <c r="AQ126" s="642"/>
      <c r="AR126" s="642"/>
      <c r="AS126" s="642"/>
      <c r="AT126" s="642"/>
      <c r="AU126" s="642"/>
      <c r="AV126" s="642"/>
      <c r="AW126" s="642"/>
      <c r="AX126" s="642"/>
      <c r="AY126" s="642"/>
      <c r="AZ126" s="642"/>
      <c r="BA126" s="642"/>
      <c r="BB126" s="642"/>
      <c r="BC126" s="642"/>
      <c r="BD126" s="642"/>
      <c r="BE126" s="642"/>
      <c r="BF126" s="642"/>
      <c r="BG126" s="642"/>
      <c r="BH126" s="642"/>
      <c r="BI126" s="642"/>
      <c r="BJ126" s="642"/>
      <c r="BK126" s="643"/>
      <c r="BL126" s="644"/>
      <c r="BM126" s="644"/>
      <c r="BN126" s="644"/>
      <c r="BO126" s="644"/>
      <c r="BP126" s="644"/>
      <c r="BQ126" s="645"/>
      <c r="BR126" s="643"/>
      <c r="BS126" s="644"/>
      <c r="BT126" s="644"/>
      <c r="BU126" s="644"/>
      <c r="BV126" s="644"/>
      <c r="BW126" s="644"/>
      <c r="BX126" s="645"/>
      <c r="BY126" s="642">
        <v>31</v>
      </c>
      <c r="BZ126" s="642"/>
      <c r="CA126" s="642"/>
      <c r="CB126" s="642"/>
      <c r="CC126" s="642"/>
      <c r="CD126" s="642"/>
      <c r="CE126" s="642"/>
      <c r="CF126" s="642"/>
      <c r="CG126" s="642"/>
      <c r="CH126" s="642"/>
      <c r="CI126" s="642"/>
      <c r="CJ126" s="642"/>
      <c r="CK126" s="642" t="s">
        <v>572</v>
      </c>
      <c r="CL126" s="642"/>
      <c r="CM126" s="642"/>
      <c r="CN126" s="642"/>
    </row>
    <row r="127" spans="4:92" ht="14.25" customHeight="1" x14ac:dyDescent="0.35">
      <c r="E127" s="642">
        <v>8</v>
      </c>
      <c r="F127" s="642"/>
      <c r="G127" s="642"/>
      <c r="H127" s="642"/>
      <c r="I127" s="642"/>
      <c r="J127" s="642"/>
      <c r="K127" s="642"/>
      <c r="L127" s="642"/>
      <c r="M127" s="642"/>
      <c r="N127" s="642"/>
      <c r="O127" s="642"/>
      <c r="P127" s="642"/>
      <c r="Q127" s="642"/>
      <c r="R127" s="642"/>
      <c r="S127" s="642"/>
      <c r="T127" s="647" t="s">
        <v>556</v>
      </c>
      <c r="U127" s="647"/>
      <c r="V127" s="647"/>
      <c r="W127" s="647"/>
      <c r="X127" s="647"/>
      <c r="Y127" s="647"/>
      <c r="Z127" s="647"/>
      <c r="AA127" s="647"/>
      <c r="AB127" s="647"/>
      <c r="AC127" s="647"/>
      <c r="AD127" s="647"/>
      <c r="AE127" s="647"/>
      <c r="AF127" s="647"/>
      <c r="AG127" s="647"/>
      <c r="AH127" s="647"/>
      <c r="AI127" s="642"/>
      <c r="AJ127" s="642"/>
      <c r="AK127" s="642"/>
      <c r="AL127" s="642"/>
      <c r="AM127" s="642"/>
      <c r="AN127" s="642"/>
      <c r="AO127" s="642"/>
      <c r="AP127" s="642"/>
      <c r="AQ127" s="642"/>
      <c r="AR127" s="642"/>
      <c r="AS127" s="642"/>
      <c r="AT127" s="642"/>
      <c r="AU127" s="642"/>
      <c r="AV127" s="642"/>
      <c r="AW127" s="642"/>
      <c r="AX127" s="642"/>
      <c r="AY127" s="642"/>
      <c r="AZ127" s="642"/>
      <c r="BA127" s="642"/>
      <c r="BB127" s="642"/>
      <c r="BC127" s="642"/>
      <c r="BD127" s="642"/>
      <c r="BE127" s="642"/>
      <c r="BF127" s="642"/>
      <c r="BG127" s="642"/>
      <c r="BH127" s="642"/>
      <c r="BI127" s="642"/>
      <c r="BJ127" s="642"/>
      <c r="BK127" s="643"/>
      <c r="BL127" s="644"/>
      <c r="BM127" s="644"/>
      <c r="BN127" s="644"/>
      <c r="BO127" s="644"/>
      <c r="BP127" s="644"/>
      <c r="BQ127" s="645"/>
      <c r="BR127" s="643"/>
      <c r="BS127" s="644"/>
      <c r="BT127" s="644"/>
      <c r="BU127" s="644"/>
      <c r="BV127" s="644"/>
      <c r="BW127" s="644"/>
      <c r="BX127" s="645"/>
      <c r="BY127" s="642">
        <v>62</v>
      </c>
      <c r="BZ127" s="642"/>
      <c r="CA127" s="642"/>
      <c r="CB127" s="642"/>
      <c r="CC127" s="642"/>
      <c r="CD127" s="642"/>
      <c r="CE127" s="642"/>
      <c r="CF127" s="642"/>
      <c r="CG127" s="642"/>
      <c r="CH127" s="642"/>
      <c r="CI127" s="642"/>
      <c r="CJ127" s="642"/>
      <c r="CK127" s="642" t="s">
        <v>572</v>
      </c>
      <c r="CL127" s="642"/>
      <c r="CM127" s="642"/>
      <c r="CN127" s="642"/>
    </row>
    <row r="128" spans="4:92" ht="14.25" customHeight="1" x14ac:dyDescent="0.35">
      <c r="E128" s="642">
        <v>9</v>
      </c>
      <c r="F128" s="642"/>
      <c r="G128" s="642"/>
      <c r="H128" s="642"/>
      <c r="I128" s="642"/>
      <c r="J128" s="642"/>
      <c r="K128" s="642"/>
      <c r="L128" s="642"/>
      <c r="M128" s="642"/>
      <c r="N128" s="642"/>
      <c r="O128" s="642"/>
      <c r="P128" s="642"/>
      <c r="Q128" s="642"/>
      <c r="R128" s="642"/>
      <c r="S128" s="642"/>
      <c r="T128" s="647" t="s">
        <v>557</v>
      </c>
      <c r="U128" s="647"/>
      <c r="V128" s="647"/>
      <c r="W128" s="647"/>
      <c r="X128" s="647"/>
      <c r="Y128" s="647"/>
      <c r="Z128" s="647"/>
      <c r="AA128" s="647"/>
      <c r="AB128" s="647"/>
      <c r="AC128" s="647"/>
      <c r="AD128" s="647"/>
      <c r="AE128" s="647"/>
      <c r="AF128" s="647"/>
      <c r="AG128" s="647"/>
      <c r="AH128" s="647"/>
      <c r="AI128" s="642"/>
      <c r="AJ128" s="642"/>
      <c r="AK128" s="642"/>
      <c r="AL128" s="642"/>
      <c r="AM128" s="642"/>
      <c r="AN128" s="642"/>
      <c r="AO128" s="642"/>
      <c r="AP128" s="642"/>
      <c r="AQ128" s="642"/>
      <c r="AR128" s="642"/>
      <c r="AS128" s="642"/>
      <c r="AT128" s="642"/>
      <c r="AU128" s="642"/>
      <c r="AV128" s="642"/>
      <c r="AW128" s="642"/>
      <c r="AX128" s="642"/>
      <c r="AY128" s="642"/>
      <c r="AZ128" s="642"/>
      <c r="BA128" s="642"/>
      <c r="BB128" s="642"/>
      <c r="BC128" s="642"/>
      <c r="BD128" s="642"/>
      <c r="BE128" s="642"/>
      <c r="BF128" s="642"/>
      <c r="BG128" s="642"/>
      <c r="BH128" s="642"/>
      <c r="BI128" s="642"/>
      <c r="BJ128" s="642"/>
      <c r="BK128" s="643"/>
      <c r="BL128" s="644"/>
      <c r="BM128" s="644"/>
      <c r="BN128" s="644"/>
      <c r="BO128" s="644"/>
      <c r="BP128" s="644"/>
      <c r="BQ128" s="645"/>
      <c r="BR128" s="643"/>
      <c r="BS128" s="644"/>
      <c r="BT128" s="644"/>
      <c r="BU128" s="644"/>
      <c r="BV128" s="644"/>
      <c r="BW128" s="644"/>
      <c r="BX128" s="645"/>
      <c r="BY128" s="642">
        <v>41</v>
      </c>
      <c r="BZ128" s="642"/>
      <c r="CA128" s="642"/>
      <c r="CB128" s="642"/>
      <c r="CC128" s="642"/>
      <c r="CD128" s="642"/>
      <c r="CE128" s="642"/>
      <c r="CF128" s="642"/>
      <c r="CG128" s="642"/>
      <c r="CH128" s="642"/>
      <c r="CI128" s="642"/>
      <c r="CJ128" s="642"/>
      <c r="CK128" s="642" t="s">
        <v>572</v>
      </c>
      <c r="CL128" s="642"/>
      <c r="CM128" s="642"/>
      <c r="CN128" s="642"/>
    </row>
    <row r="129" spans="1:93" ht="14.25" customHeight="1" x14ac:dyDescent="0.35">
      <c r="E129" s="642">
        <v>10</v>
      </c>
      <c r="F129" s="642"/>
      <c r="G129" s="642"/>
      <c r="H129" s="642"/>
      <c r="I129" s="642"/>
      <c r="J129" s="642"/>
      <c r="K129" s="642"/>
      <c r="L129" s="642"/>
      <c r="M129" s="642"/>
      <c r="N129" s="642"/>
      <c r="O129" s="642"/>
      <c r="P129" s="642"/>
      <c r="Q129" s="642"/>
      <c r="R129" s="642"/>
      <c r="S129" s="642"/>
      <c r="T129" s="647" t="s">
        <v>558</v>
      </c>
      <c r="U129" s="647"/>
      <c r="V129" s="647"/>
      <c r="W129" s="647"/>
      <c r="X129" s="647"/>
      <c r="Y129" s="647"/>
      <c r="Z129" s="647"/>
      <c r="AA129" s="647"/>
      <c r="AB129" s="647"/>
      <c r="AC129" s="647"/>
      <c r="AD129" s="647"/>
      <c r="AE129" s="647"/>
      <c r="AF129" s="647"/>
      <c r="AG129" s="647"/>
      <c r="AH129" s="647"/>
      <c r="AI129" s="642"/>
      <c r="AJ129" s="642"/>
      <c r="AK129" s="642"/>
      <c r="AL129" s="642"/>
      <c r="AM129" s="642"/>
      <c r="AN129" s="642"/>
      <c r="AO129" s="642"/>
      <c r="AP129" s="642"/>
      <c r="AQ129" s="642"/>
      <c r="AR129" s="642"/>
      <c r="AS129" s="642"/>
      <c r="AT129" s="642"/>
      <c r="AU129" s="642"/>
      <c r="AV129" s="642"/>
      <c r="AW129" s="642"/>
      <c r="AX129" s="642"/>
      <c r="AY129" s="642"/>
      <c r="AZ129" s="642"/>
      <c r="BA129" s="642"/>
      <c r="BB129" s="642"/>
      <c r="BC129" s="642"/>
      <c r="BD129" s="642"/>
      <c r="BE129" s="642"/>
      <c r="BF129" s="642"/>
      <c r="BG129" s="642"/>
      <c r="BH129" s="642"/>
      <c r="BI129" s="642"/>
      <c r="BJ129" s="642"/>
      <c r="BK129" s="643"/>
      <c r="BL129" s="644"/>
      <c r="BM129" s="644"/>
      <c r="BN129" s="644"/>
      <c r="BO129" s="644"/>
      <c r="BP129" s="644"/>
      <c r="BQ129" s="645"/>
      <c r="BR129" s="643"/>
      <c r="BS129" s="644"/>
      <c r="BT129" s="644"/>
      <c r="BU129" s="644"/>
      <c r="BV129" s="644"/>
      <c r="BW129" s="644"/>
      <c r="BX129" s="645"/>
      <c r="BY129" s="642">
        <v>39</v>
      </c>
      <c r="BZ129" s="642"/>
      <c r="CA129" s="642"/>
      <c r="CB129" s="642"/>
      <c r="CC129" s="642"/>
      <c r="CD129" s="642"/>
      <c r="CE129" s="642"/>
      <c r="CF129" s="642"/>
      <c r="CG129" s="642"/>
      <c r="CH129" s="642"/>
      <c r="CI129" s="642"/>
      <c r="CJ129" s="642"/>
      <c r="CK129" s="642" t="s">
        <v>572</v>
      </c>
      <c r="CL129" s="642"/>
      <c r="CM129" s="642"/>
      <c r="CN129" s="642"/>
    </row>
    <row r="130" spans="1:93" ht="14.25" customHeight="1" x14ac:dyDescent="0.35">
      <c r="E130" s="642">
        <v>11</v>
      </c>
      <c r="F130" s="642"/>
      <c r="G130" s="642"/>
      <c r="H130" s="642"/>
      <c r="I130" s="642"/>
      <c r="J130" s="642"/>
      <c r="K130" s="642"/>
      <c r="L130" s="642"/>
      <c r="M130" s="642"/>
      <c r="N130" s="642"/>
      <c r="O130" s="642"/>
      <c r="P130" s="642"/>
      <c r="Q130" s="642"/>
      <c r="R130" s="642"/>
      <c r="S130" s="642"/>
      <c r="T130" s="513" t="s">
        <v>559</v>
      </c>
      <c r="U130" s="514"/>
      <c r="V130" s="514"/>
      <c r="W130" s="514"/>
      <c r="X130" s="514"/>
      <c r="Y130" s="514"/>
      <c r="Z130" s="514"/>
      <c r="AA130" s="514"/>
      <c r="AB130" s="514"/>
      <c r="AC130" s="514"/>
      <c r="AD130" s="514"/>
      <c r="AE130" s="514"/>
      <c r="AF130" s="514"/>
      <c r="AG130" s="514"/>
      <c r="AH130" s="515"/>
      <c r="AI130" s="643"/>
      <c r="AJ130" s="644"/>
      <c r="AK130" s="644"/>
      <c r="AL130" s="644"/>
      <c r="AM130" s="644"/>
      <c r="AN130" s="644"/>
      <c r="AO130" s="645"/>
      <c r="AP130" s="643"/>
      <c r="AQ130" s="644"/>
      <c r="AR130" s="644"/>
      <c r="AS130" s="644"/>
      <c r="AT130" s="644"/>
      <c r="AU130" s="644"/>
      <c r="AV130" s="645"/>
      <c r="AW130" s="643"/>
      <c r="AX130" s="644"/>
      <c r="AY130" s="644"/>
      <c r="AZ130" s="644"/>
      <c r="BA130" s="644"/>
      <c r="BB130" s="644"/>
      <c r="BC130" s="645"/>
      <c r="BD130" s="643"/>
      <c r="BE130" s="644"/>
      <c r="BF130" s="644"/>
      <c r="BG130" s="644"/>
      <c r="BH130" s="644"/>
      <c r="BI130" s="644"/>
      <c r="BJ130" s="645"/>
      <c r="BK130" s="643"/>
      <c r="BL130" s="644"/>
      <c r="BM130" s="644"/>
      <c r="BN130" s="644"/>
      <c r="BO130" s="644"/>
      <c r="BP130" s="644"/>
      <c r="BQ130" s="645"/>
      <c r="BR130" s="643"/>
      <c r="BS130" s="644"/>
      <c r="BT130" s="644"/>
      <c r="BU130" s="644"/>
      <c r="BV130" s="644"/>
      <c r="BW130" s="644"/>
      <c r="BX130" s="645"/>
      <c r="BY130" s="642">
        <v>108</v>
      </c>
      <c r="BZ130" s="642"/>
      <c r="CA130" s="642"/>
      <c r="CB130" s="642"/>
      <c r="CC130" s="642"/>
      <c r="CD130" s="642"/>
      <c r="CE130" s="642"/>
      <c r="CF130" s="187"/>
      <c r="CG130" s="188"/>
      <c r="CH130" s="188"/>
      <c r="CI130" s="188"/>
      <c r="CJ130" s="189"/>
      <c r="CK130" s="643" t="s">
        <v>572</v>
      </c>
      <c r="CL130" s="644"/>
      <c r="CM130" s="644"/>
      <c r="CN130" s="645"/>
    </row>
    <row r="131" spans="1:93" ht="14.25" customHeight="1" x14ac:dyDescent="0.35">
      <c r="E131" s="642">
        <v>12</v>
      </c>
      <c r="F131" s="642"/>
      <c r="G131" s="642"/>
      <c r="H131" s="642"/>
      <c r="I131" s="642"/>
      <c r="J131" s="642"/>
      <c r="K131" s="642"/>
      <c r="L131" s="642"/>
      <c r="M131" s="642"/>
      <c r="N131" s="642"/>
      <c r="O131" s="642"/>
      <c r="P131" s="642"/>
      <c r="Q131" s="642"/>
      <c r="R131" s="642"/>
      <c r="S131" s="642"/>
      <c r="T131" s="513" t="s">
        <v>560</v>
      </c>
      <c r="U131" s="514"/>
      <c r="V131" s="514"/>
      <c r="W131" s="514"/>
      <c r="X131" s="514"/>
      <c r="Y131" s="514"/>
      <c r="Z131" s="514"/>
      <c r="AA131" s="514"/>
      <c r="AB131" s="514"/>
      <c r="AC131" s="514"/>
      <c r="AD131" s="514"/>
      <c r="AE131" s="514"/>
      <c r="AF131" s="514"/>
      <c r="AG131" s="514"/>
      <c r="AH131" s="515"/>
      <c r="AI131" s="643"/>
      <c r="AJ131" s="644"/>
      <c r="AK131" s="644"/>
      <c r="AL131" s="644"/>
      <c r="AM131" s="644"/>
      <c r="AN131" s="644"/>
      <c r="AO131" s="645"/>
      <c r="AP131" s="643"/>
      <c r="AQ131" s="644"/>
      <c r="AR131" s="644"/>
      <c r="AS131" s="644"/>
      <c r="AT131" s="644"/>
      <c r="AU131" s="644"/>
      <c r="AV131" s="645"/>
      <c r="AW131" s="643"/>
      <c r="AX131" s="644"/>
      <c r="AY131" s="644"/>
      <c r="AZ131" s="644"/>
      <c r="BA131" s="644"/>
      <c r="BB131" s="644"/>
      <c r="BC131" s="645"/>
      <c r="BD131" s="643"/>
      <c r="BE131" s="644"/>
      <c r="BF131" s="644"/>
      <c r="BG131" s="644"/>
      <c r="BH131" s="644"/>
      <c r="BI131" s="644"/>
      <c r="BJ131" s="645"/>
      <c r="BK131" s="643"/>
      <c r="BL131" s="644"/>
      <c r="BM131" s="644"/>
      <c r="BN131" s="644"/>
      <c r="BO131" s="644"/>
      <c r="BP131" s="644"/>
      <c r="BQ131" s="645"/>
      <c r="BR131" s="643"/>
      <c r="BS131" s="644"/>
      <c r="BT131" s="644"/>
      <c r="BU131" s="644"/>
      <c r="BV131" s="644"/>
      <c r="BW131" s="644"/>
      <c r="BX131" s="645"/>
      <c r="BY131" s="642">
        <v>17</v>
      </c>
      <c r="BZ131" s="642"/>
      <c r="CA131" s="642"/>
      <c r="CB131" s="642"/>
      <c r="CC131" s="642"/>
      <c r="CD131" s="642"/>
      <c r="CE131" s="642"/>
      <c r="CF131" s="187"/>
      <c r="CG131" s="188"/>
      <c r="CH131" s="188"/>
      <c r="CI131" s="188"/>
      <c r="CJ131" s="189"/>
      <c r="CK131" s="643" t="s">
        <v>572</v>
      </c>
      <c r="CL131" s="644"/>
      <c r="CM131" s="644"/>
      <c r="CN131" s="645"/>
    </row>
    <row r="132" spans="1:93" ht="14.25" customHeight="1" x14ac:dyDescent="0.35">
      <c r="E132" s="642">
        <v>13</v>
      </c>
      <c r="F132" s="642"/>
      <c r="G132" s="642"/>
      <c r="H132" s="642"/>
      <c r="I132" s="642"/>
      <c r="J132" s="642"/>
      <c r="K132" s="642"/>
      <c r="L132" s="642"/>
      <c r="M132" s="642"/>
      <c r="N132" s="642"/>
      <c r="O132" s="642"/>
      <c r="P132" s="642"/>
      <c r="Q132" s="642"/>
      <c r="R132" s="642"/>
      <c r="S132" s="642"/>
      <c r="T132" s="513" t="s">
        <v>561</v>
      </c>
      <c r="U132" s="514"/>
      <c r="V132" s="514"/>
      <c r="W132" s="514"/>
      <c r="X132" s="514"/>
      <c r="Y132" s="514"/>
      <c r="Z132" s="514"/>
      <c r="AA132" s="514"/>
      <c r="AB132" s="514"/>
      <c r="AC132" s="514"/>
      <c r="AD132" s="514"/>
      <c r="AE132" s="514"/>
      <c r="AF132" s="514"/>
      <c r="AG132" s="514"/>
      <c r="AH132" s="515"/>
      <c r="AI132" s="643"/>
      <c r="AJ132" s="644"/>
      <c r="AK132" s="644"/>
      <c r="AL132" s="644"/>
      <c r="AM132" s="644"/>
      <c r="AN132" s="644"/>
      <c r="AO132" s="645"/>
      <c r="AP132" s="643"/>
      <c r="AQ132" s="644"/>
      <c r="AR132" s="644"/>
      <c r="AS132" s="644"/>
      <c r="AT132" s="644"/>
      <c r="AU132" s="644"/>
      <c r="AV132" s="645"/>
      <c r="AW132" s="643"/>
      <c r="AX132" s="644"/>
      <c r="AY132" s="644"/>
      <c r="AZ132" s="644"/>
      <c r="BA132" s="644"/>
      <c r="BB132" s="644"/>
      <c r="BC132" s="645"/>
      <c r="BD132" s="643"/>
      <c r="BE132" s="644"/>
      <c r="BF132" s="644"/>
      <c r="BG132" s="644"/>
      <c r="BH132" s="644"/>
      <c r="BI132" s="644"/>
      <c r="BJ132" s="645"/>
      <c r="BK132" s="643"/>
      <c r="BL132" s="644"/>
      <c r="BM132" s="644"/>
      <c r="BN132" s="644"/>
      <c r="BO132" s="644"/>
      <c r="BP132" s="644"/>
      <c r="BQ132" s="645"/>
      <c r="BR132" s="643"/>
      <c r="BS132" s="644"/>
      <c r="BT132" s="644"/>
      <c r="BU132" s="644"/>
      <c r="BV132" s="644"/>
      <c r="BW132" s="644"/>
      <c r="BX132" s="645"/>
      <c r="BY132" s="642">
        <v>20</v>
      </c>
      <c r="BZ132" s="642"/>
      <c r="CA132" s="642"/>
      <c r="CB132" s="642"/>
      <c r="CC132" s="642"/>
      <c r="CD132" s="642"/>
      <c r="CE132" s="642"/>
      <c r="CF132" s="187"/>
      <c r="CG132" s="188"/>
      <c r="CH132" s="188"/>
      <c r="CI132" s="188"/>
      <c r="CJ132" s="189"/>
      <c r="CK132" s="643" t="s">
        <v>572</v>
      </c>
      <c r="CL132" s="644"/>
      <c r="CM132" s="644"/>
      <c r="CN132" s="645"/>
    </row>
    <row r="133" spans="1:93" s="247" customFormat="1" ht="14.25" customHeight="1" x14ac:dyDescent="0.35">
      <c r="A133" s="2"/>
      <c r="B133" s="2"/>
      <c r="C133" s="2"/>
      <c r="D133" s="2"/>
      <c r="E133" s="647">
        <v>14</v>
      </c>
      <c r="F133" s="647"/>
      <c r="G133" s="647"/>
      <c r="H133" s="647"/>
      <c r="I133" s="647"/>
      <c r="J133" s="647"/>
      <c r="K133" s="647"/>
      <c r="L133" s="647"/>
      <c r="M133" s="647"/>
      <c r="N133" s="647"/>
      <c r="O133" s="647"/>
      <c r="P133" s="647"/>
      <c r="Q133" s="647"/>
      <c r="R133" s="647"/>
      <c r="S133" s="647"/>
      <c r="T133" s="513" t="s">
        <v>562</v>
      </c>
      <c r="U133" s="514"/>
      <c r="V133" s="514"/>
      <c r="W133" s="514"/>
      <c r="X133" s="514"/>
      <c r="Y133" s="514"/>
      <c r="Z133" s="514"/>
      <c r="AA133" s="514"/>
      <c r="AB133" s="514"/>
      <c r="AC133" s="514"/>
      <c r="AD133" s="514"/>
      <c r="AE133" s="514"/>
      <c r="AF133" s="514"/>
      <c r="AG133" s="514"/>
      <c r="AH133" s="515"/>
      <c r="AI133" s="513"/>
      <c r="AJ133" s="514"/>
      <c r="AK133" s="514"/>
      <c r="AL133" s="514"/>
      <c r="AM133" s="514"/>
      <c r="AN133" s="514"/>
      <c r="AO133" s="515"/>
      <c r="AP133" s="513"/>
      <c r="AQ133" s="514"/>
      <c r="AR133" s="514"/>
      <c r="AS133" s="514"/>
      <c r="AT133" s="514"/>
      <c r="AU133" s="514"/>
      <c r="AV133" s="515"/>
      <c r="AW133" s="513"/>
      <c r="AX133" s="514"/>
      <c r="AY133" s="514"/>
      <c r="AZ133" s="514"/>
      <c r="BA133" s="514"/>
      <c r="BB133" s="514"/>
      <c r="BC133" s="515"/>
      <c r="BD133" s="513"/>
      <c r="BE133" s="514"/>
      <c r="BF133" s="514"/>
      <c r="BG133" s="514"/>
      <c r="BH133" s="514"/>
      <c r="BI133" s="514"/>
      <c r="BJ133" s="515"/>
      <c r="BK133" s="513"/>
      <c r="BL133" s="514"/>
      <c r="BM133" s="514"/>
      <c r="BN133" s="514"/>
      <c r="BO133" s="514"/>
      <c r="BP133" s="514"/>
      <c r="BQ133" s="515"/>
      <c r="BR133" s="513"/>
      <c r="BS133" s="514"/>
      <c r="BT133" s="514"/>
      <c r="BU133" s="514"/>
      <c r="BV133" s="514"/>
      <c r="BW133" s="514"/>
      <c r="BX133" s="515"/>
      <c r="BY133" s="647">
        <v>9</v>
      </c>
      <c r="BZ133" s="647"/>
      <c r="CA133" s="647"/>
      <c r="CB133" s="647"/>
      <c r="CC133" s="647"/>
      <c r="CD133" s="647"/>
      <c r="CE133" s="647"/>
      <c r="CF133" s="244"/>
      <c r="CG133" s="245"/>
      <c r="CH133" s="245"/>
      <c r="CI133" s="245"/>
      <c r="CJ133" s="246"/>
      <c r="CK133" s="513" t="s">
        <v>572</v>
      </c>
      <c r="CL133" s="514"/>
      <c r="CM133" s="514"/>
      <c r="CN133" s="515"/>
      <c r="CO133" s="2"/>
    </row>
    <row r="134" spans="1:93" s="247" customFormat="1" ht="14.25" customHeight="1" x14ac:dyDescent="0.35">
      <c r="A134" s="2"/>
      <c r="B134" s="2"/>
      <c r="C134" s="2"/>
      <c r="D134" s="2"/>
      <c r="E134" s="647">
        <v>15</v>
      </c>
      <c r="F134" s="647"/>
      <c r="G134" s="647"/>
      <c r="H134" s="647"/>
      <c r="I134" s="647"/>
      <c r="J134" s="647"/>
      <c r="K134" s="647"/>
      <c r="L134" s="647"/>
      <c r="M134" s="647"/>
      <c r="N134" s="647"/>
      <c r="O134" s="647"/>
      <c r="P134" s="647"/>
      <c r="Q134" s="647"/>
      <c r="R134" s="647"/>
      <c r="S134" s="647"/>
      <c r="T134" s="513" t="s">
        <v>563</v>
      </c>
      <c r="U134" s="514"/>
      <c r="V134" s="514"/>
      <c r="W134" s="514"/>
      <c r="X134" s="514"/>
      <c r="Y134" s="514"/>
      <c r="Z134" s="514"/>
      <c r="AA134" s="514"/>
      <c r="AB134" s="514"/>
      <c r="AC134" s="514"/>
      <c r="AD134" s="514"/>
      <c r="AE134" s="514"/>
      <c r="AF134" s="514"/>
      <c r="AG134" s="514"/>
      <c r="AH134" s="515"/>
      <c r="AI134" s="513"/>
      <c r="AJ134" s="514"/>
      <c r="AK134" s="514"/>
      <c r="AL134" s="514"/>
      <c r="AM134" s="514"/>
      <c r="AN134" s="514"/>
      <c r="AO134" s="515"/>
      <c r="AP134" s="513"/>
      <c r="AQ134" s="514"/>
      <c r="AR134" s="514"/>
      <c r="AS134" s="514"/>
      <c r="AT134" s="514"/>
      <c r="AU134" s="514"/>
      <c r="AV134" s="515"/>
      <c r="AW134" s="513"/>
      <c r="AX134" s="514"/>
      <c r="AY134" s="514"/>
      <c r="AZ134" s="514"/>
      <c r="BA134" s="514"/>
      <c r="BB134" s="514"/>
      <c r="BC134" s="515"/>
      <c r="BD134" s="513"/>
      <c r="BE134" s="514"/>
      <c r="BF134" s="514"/>
      <c r="BG134" s="514"/>
      <c r="BH134" s="514"/>
      <c r="BI134" s="514"/>
      <c r="BJ134" s="515"/>
      <c r="BK134" s="513"/>
      <c r="BL134" s="514"/>
      <c r="BM134" s="514"/>
      <c r="BN134" s="514"/>
      <c r="BO134" s="514"/>
      <c r="BP134" s="514"/>
      <c r="BQ134" s="515"/>
      <c r="BR134" s="513"/>
      <c r="BS134" s="514"/>
      <c r="BT134" s="514"/>
      <c r="BU134" s="514"/>
      <c r="BV134" s="514"/>
      <c r="BW134" s="514"/>
      <c r="BX134" s="515"/>
      <c r="BY134" s="647">
        <v>101</v>
      </c>
      <c r="BZ134" s="647"/>
      <c r="CA134" s="647"/>
      <c r="CB134" s="647"/>
      <c r="CC134" s="647"/>
      <c r="CD134" s="647"/>
      <c r="CE134" s="647"/>
      <c r="CF134" s="244"/>
      <c r="CG134" s="245"/>
      <c r="CH134" s="245"/>
      <c r="CI134" s="245"/>
      <c r="CJ134" s="246"/>
      <c r="CK134" s="513" t="s">
        <v>572</v>
      </c>
      <c r="CL134" s="514"/>
      <c r="CM134" s="514"/>
      <c r="CN134" s="515"/>
      <c r="CO134" s="2"/>
    </row>
    <row r="135" spans="1:93" s="247" customFormat="1" ht="14.25" customHeight="1" x14ac:dyDescent="0.35">
      <c r="A135" s="2"/>
      <c r="B135" s="2"/>
      <c r="C135" s="2"/>
      <c r="D135" s="2"/>
      <c r="E135" s="647">
        <v>16</v>
      </c>
      <c r="F135" s="647"/>
      <c r="G135" s="647"/>
      <c r="H135" s="647"/>
      <c r="I135" s="647"/>
      <c r="J135" s="647"/>
      <c r="K135" s="647"/>
      <c r="L135" s="647"/>
      <c r="M135" s="647"/>
      <c r="N135" s="647"/>
      <c r="O135" s="647"/>
      <c r="P135" s="647"/>
      <c r="Q135" s="647"/>
      <c r="R135" s="647"/>
      <c r="S135" s="647"/>
      <c r="T135" s="513" t="s">
        <v>564</v>
      </c>
      <c r="U135" s="514"/>
      <c r="V135" s="514"/>
      <c r="W135" s="514"/>
      <c r="X135" s="514"/>
      <c r="Y135" s="514"/>
      <c r="Z135" s="514"/>
      <c r="AA135" s="514"/>
      <c r="AB135" s="514"/>
      <c r="AC135" s="514"/>
      <c r="AD135" s="514"/>
      <c r="AE135" s="514"/>
      <c r="AF135" s="514"/>
      <c r="AG135" s="514"/>
      <c r="AH135" s="515"/>
      <c r="AI135" s="513"/>
      <c r="AJ135" s="514"/>
      <c r="AK135" s="514"/>
      <c r="AL135" s="514"/>
      <c r="AM135" s="514"/>
      <c r="AN135" s="514"/>
      <c r="AO135" s="515"/>
      <c r="AP135" s="513"/>
      <c r="AQ135" s="514"/>
      <c r="AR135" s="514"/>
      <c r="AS135" s="514"/>
      <c r="AT135" s="514"/>
      <c r="AU135" s="514"/>
      <c r="AV135" s="515"/>
      <c r="AW135" s="513"/>
      <c r="AX135" s="514"/>
      <c r="AY135" s="514"/>
      <c r="AZ135" s="514"/>
      <c r="BA135" s="514"/>
      <c r="BB135" s="514"/>
      <c r="BC135" s="515"/>
      <c r="BD135" s="513"/>
      <c r="BE135" s="514"/>
      <c r="BF135" s="514"/>
      <c r="BG135" s="514"/>
      <c r="BH135" s="514"/>
      <c r="BI135" s="514"/>
      <c r="BJ135" s="515"/>
      <c r="BK135" s="513"/>
      <c r="BL135" s="514"/>
      <c r="BM135" s="514"/>
      <c r="BN135" s="514"/>
      <c r="BO135" s="514"/>
      <c r="BP135" s="514"/>
      <c r="BQ135" s="515"/>
      <c r="BR135" s="513"/>
      <c r="BS135" s="514"/>
      <c r="BT135" s="514"/>
      <c r="BU135" s="514"/>
      <c r="BV135" s="514"/>
      <c r="BW135" s="514"/>
      <c r="BX135" s="515"/>
      <c r="BY135" s="647">
        <v>39</v>
      </c>
      <c r="BZ135" s="647"/>
      <c r="CA135" s="647"/>
      <c r="CB135" s="647"/>
      <c r="CC135" s="647"/>
      <c r="CD135" s="647"/>
      <c r="CE135" s="647"/>
      <c r="CF135" s="244"/>
      <c r="CG135" s="245"/>
      <c r="CH135" s="245"/>
      <c r="CI135" s="245"/>
      <c r="CJ135" s="246"/>
      <c r="CK135" s="513" t="s">
        <v>572</v>
      </c>
      <c r="CL135" s="514"/>
      <c r="CM135" s="514"/>
      <c r="CN135" s="515"/>
      <c r="CO135" s="2"/>
    </row>
    <row r="136" spans="1:93" s="247" customFormat="1" ht="14.25" customHeight="1" x14ac:dyDescent="0.35">
      <c r="A136" s="2"/>
      <c r="B136" s="2"/>
      <c r="C136" s="2"/>
      <c r="D136" s="2"/>
      <c r="E136" s="647">
        <v>17</v>
      </c>
      <c r="F136" s="647"/>
      <c r="G136" s="647"/>
      <c r="H136" s="647"/>
      <c r="I136" s="647"/>
      <c r="J136" s="647"/>
      <c r="K136" s="647"/>
      <c r="L136" s="647"/>
      <c r="M136" s="647"/>
      <c r="N136" s="647"/>
      <c r="O136" s="647"/>
      <c r="P136" s="647"/>
      <c r="Q136" s="647"/>
      <c r="R136" s="647"/>
      <c r="S136" s="647"/>
      <c r="T136" s="513" t="s">
        <v>565</v>
      </c>
      <c r="U136" s="514"/>
      <c r="V136" s="514"/>
      <c r="W136" s="514"/>
      <c r="X136" s="514"/>
      <c r="Y136" s="514"/>
      <c r="Z136" s="514"/>
      <c r="AA136" s="514"/>
      <c r="AB136" s="514"/>
      <c r="AC136" s="514"/>
      <c r="AD136" s="514"/>
      <c r="AE136" s="514"/>
      <c r="AF136" s="514"/>
      <c r="AG136" s="514"/>
      <c r="AH136" s="515"/>
      <c r="AI136" s="513"/>
      <c r="AJ136" s="514"/>
      <c r="AK136" s="514"/>
      <c r="AL136" s="514"/>
      <c r="AM136" s="514"/>
      <c r="AN136" s="514"/>
      <c r="AO136" s="515"/>
      <c r="AP136" s="513"/>
      <c r="AQ136" s="514"/>
      <c r="AR136" s="514"/>
      <c r="AS136" s="514"/>
      <c r="AT136" s="514"/>
      <c r="AU136" s="514"/>
      <c r="AV136" s="515"/>
      <c r="AW136" s="513"/>
      <c r="AX136" s="514"/>
      <c r="AY136" s="514"/>
      <c r="AZ136" s="514"/>
      <c r="BA136" s="514"/>
      <c r="BB136" s="514"/>
      <c r="BC136" s="515"/>
      <c r="BD136" s="513"/>
      <c r="BE136" s="514"/>
      <c r="BF136" s="514"/>
      <c r="BG136" s="514"/>
      <c r="BH136" s="514"/>
      <c r="BI136" s="514"/>
      <c r="BJ136" s="515"/>
      <c r="BK136" s="513"/>
      <c r="BL136" s="514"/>
      <c r="BM136" s="514"/>
      <c r="BN136" s="514"/>
      <c r="BO136" s="514"/>
      <c r="BP136" s="514"/>
      <c r="BQ136" s="515"/>
      <c r="BR136" s="513"/>
      <c r="BS136" s="514"/>
      <c r="BT136" s="514"/>
      <c r="BU136" s="514"/>
      <c r="BV136" s="514"/>
      <c r="BW136" s="514"/>
      <c r="BX136" s="515"/>
      <c r="BY136" s="647">
        <v>74</v>
      </c>
      <c r="BZ136" s="647"/>
      <c r="CA136" s="647"/>
      <c r="CB136" s="647"/>
      <c r="CC136" s="647"/>
      <c r="CD136" s="647"/>
      <c r="CE136" s="647"/>
      <c r="CF136" s="244"/>
      <c r="CG136" s="245"/>
      <c r="CH136" s="245"/>
      <c r="CI136" s="245"/>
      <c r="CJ136" s="246"/>
      <c r="CK136" s="513" t="s">
        <v>572</v>
      </c>
      <c r="CL136" s="514"/>
      <c r="CM136" s="514"/>
      <c r="CN136" s="515"/>
      <c r="CO136" s="2"/>
    </row>
    <row r="137" spans="1:93" s="247" customFormat="1" ht="14.25" customHeight="1" x14ac:dyDescent="0.35">
      <c r="A137" s="2"/>
      <c r="B137" s="2"/>
      <c r="C137" s="2"/>
      <c r="D137" s="2"/>
      <c r="E137" s="647">
        <v>18</v>
      </c>
      <c r="F137" s="647"/>
      <c r="G137" s="647"/>
      <c r="H137" s="647"/>
      <c r="I137" s="647"/>
      <c r="J137" s="647"/>
      <c r="K137" s="647"/>
      <c r="L137" s="647"/>
      <c r="M137" s="647"/>
      <c r="N137" s="647"/>
      <c r="O137" s="647"/>
      <c r="P137" s="647"/>
      <c r="Q137" s="647"/>
      <c r="R137" s="647"/>
      <c r="S137" s="647"/>
      <c r="T137" s="513" t="s">
        <v>566</v>
      </c>
      <c r="U137" s="514"/>
      <c r="V137" s="514"/>
      <c r="W137" s="514"/>
      <c r="X137" s="514"/>
      <c r="Y137" s="514"/>
      <c r="Z137" s="514"/>
      <c r="AA137" s="514"/>
      <c r="AB137" s="514"/>
      <c r="AC137" s="514"/>
      <c r="AD137" s="514"/>
      <c r="AE137" s="514"/>
      <c r="AF137" s="514"/>
      <c r="AG137" s="514"/>
      <c r="AH137" s="515"/>
      <c r="AI137" s="513"/>
      <c r="AJ137" s="514"/>
      <c r="AK137" s="514"/>
      <c r="AL137" s="514"/>
      <c r="AM137" s="514"/>
      <c r="AN137" s="514"/>
      <c r="AO137" s="515"/>
      <c r="AP137" s="513"/>
      <c r="AQ137" s="514"/>
      <c r="AR137" s="514"/>
      <c r="AS137" s="514"/>
      <c r="AT137" s="514"/>
      <c r="AU137" s="514"/>
      <c r="AV137" s="515"/>
      <c r="AW137" s="513"/>
      <c r="AX137" s="514"/>
      <c r="AY137" s="514"/>
      <c r="AZ137" s="514"/>
      <c r="BA137" s="514"/>
      <c r="BB137" s="514"/>
      <c r="BC137" s="515"/>
      <c r="BD137" s="513"/>
      <c r="BE137" s="514"/>
      <c r="BF137" s="514"/>
      <c r="BG137" s="514"/>
      <c r="BH137" s="514"/>
      <c r="BI137" s="514"/>
      <c r="BJ137" s="515"/>
      <c r="BK137" s="513"/>
      <c r="BL137" s="514"/>
      <c r="BM137" s="514"/>
      <c r="BN137" s="514"/>
      <c r="BO137" s="514"/>
      <c r="BP137" s="514"/>
      <c r="BQ137" s="515"/>
      <c r="BR137" s="513"/>
      <c r="BS137" s="514"/>
      <c r="BT137" s="514"/>
      <c r="BU137" s="514"/>
      <c r="BV137" s="514"/>
      <c r="BW137" s="514"/>
      <c r="BX137" s="515"/>
      <c r="BY137" s="647">
        <v>106</v>
      </c>
      <c r="BZ137" s="647"/>
      <c r="CA137" s="647"/>
      <c r="CB137" s="647"/>
      <c r="CC137" s="647"/>
      <c r="CD137" s="647"/>
      <c r="CE137" s="647"/>
      <c r="CF137" s="244"/>
      <c r="CG137" s="245"/>
      <c r="CH137" s="245"/>
      <c r="CI137" s="245"/>
      <c r="CJ137" s="246"/>
      <c r="CK137" s="513" t="s">
        <v>572</v>
      </c>
      <c r="CL137" s="514"/>
      <c r="CM137" s="514"/>
      <c r="CN137" s="515"/>
      <c r="CO137" s="2"/>
    </row>
    <row r="138" spans="1:93" s="247" customFormat="1" ht="14.25" customHeight="1" x14ac:dyDescent="0.35">
      <c r="A138" s="2"/>
      <c r="B138" s="2"/>
      <c r="C138" s="2"/>
      <c r="D138" s="2"/>
      <c r="E138" s="647">
        <v>19</v>
      </c>
      <c r="F138" s="647"/>
      <c r="G138" s="647"/>
      <c r="H138" s="647"/>
      <c r="I138" s="647"/>
      <c r="J138" s="647"/>
      <c r="K138" s="647"/>
      <c r="L138" s="647"/>
      <c r="M138" s="647"/>
      <c r="N138" s="647"/>
      <c r="O138" s="647"/>
      <c r="P138" s="647"/>
      <c r="Q138" s="647"/>
      <c r="R138" s="647"/>
      <c r="S138" s="647"/>
      <c r="T138" s="513" t="s">
        <v>567</v>
      </c>
      <c r="U138" s="514"/>
      <c r="V138" s="514"/>
      <c r="W138" s="514"/>
      <c r="X138" s="514"/>
      <c r="Y138" s="514"/>
      <c r="Z138" s="514"/>
      <c r="AA138" s="514"/>
      <c r="AB138" s="514"/>
      <c r="AC138" s="514"/>
      <c r="AD138" s="514"/>
      <c r="AE138" s="514"/>
      <c r="AF138" s="514"/>
      <c r="AG138" s="514"/>
      <c r="AH138" s="515"/>
      <c r="AI138" s="513"/>
      <c r="AJ138" s="514"/>
      <c r="AK138" s="514"/>
      <c r="AL138" s="514"/>
      <c r="AM138" s="514"/>
      <c r="AN138" s="514"/>
      <c r="AO138" s="515"/>
      <c r="AP138" s="513"/>
      <c r="AQ138" s="514"/>
      <c r="AR138" s="514"/>
      <c r="AS138" s="514"/>
      <c r="AT138" s="514"/>
      <c r="AU138" s="514"/>
      <c r="AV138" s="515"/>
      <c r="AW138" s="513"/>
      <c r="AX138" s="514"/>
      <c r="AY138" s="514"/>
      <c r="AZ138" s="514"/>
      <c r="BA138" s="514"/>
      <c r="BB138" s="514"/>
      <c r="BC138" s="515"/>
      <c r="BD138" s="513"/>
      <c r="BE138" s="514"/>
      <c r="BF138" s="514"/>
      <c r="BG138" s="514"/>
      <c r="BH138" s="514"/>
      <c r="BI138" s="514"/>
      <c r="BJ138" s="515"/>
      <c r="BK138" s="513"/>
      <c r="BL138" s="514"/>
      <c r="BM138" s="514"/>
      <c r="BN138" s="514"/>
      <c r="BO138" s="514"/>
      <c r="BP138" s="514"/>
      <c r="BQ138" s="515"/>
      <c r="BR138" s="513"/>
      <c r="BS138" s="514"/>
      <c r="BT138" s="514"/>
      <c r="BU138" s="514"/>
      <c r="BV138" s="514"/>
      <c r="BW138" s="514"/>
      <c r="BX138" s="515"/>
      <c r="BY138" s="647">
        <v>118</v>
      </c>
      <c r="BZ138" s="647"/>
      <c r="CA138" s="647"/>
      <c r="CB138" s="647"/>
      <c r="CC138" s="647"/>
      <c r="CD138" s="647"/>
      <c r="CE138" s="647"/>
      <c r="CF138" s="244"/>
      <c r="CG138" s="245"/>
      <c r="CH138" s="245"/>
      <c r="CI138" s="245"/>
      <c r="CJ138" s="246"/>
      <c r="CK138" s="513" t="s">
        <v>572</v>
      </c>
      <c r="CL138" s="514"/>
      <c r="CM138" s="514"/>
      <c r="CN138" s="515"/>
      <c r="CO138" s="2"/>
    </row>
    <row r="139" spans="1:93" ht="14.25" customHeight="1" x14ac:dyDescent="0.35">
      <c r="E139" s="642">
        <v>20</v>
      </c>
      <c r="F139" s="642"/>
      <c r="G139" s="642"/>
      <c r="H139" s="642"/>
      <c r="I139" s="642"/>
      <c r="J139" s="642"/>
      <c r="K139" s="642"/>
      <c r="L139" s="642"/>
      <c r="M139" s="642"/>
      <c r="N139" s="642"/>
      <c r="O139" s="642"/>
      <c r="P139" s="642"/>
      <c r="Q139" s="642"/>
      <c r="R139" s="642"/>
      <c r="S139" s="642"/>
      <c r="T139" s="513" t="s">
        <v>568</v>
      </c>
      <c r="U139" s="514"/>
      <c r="V139" s="514"/>
      <c r="W139" s="514"/>
      <c r="X139" s="514"/>
      <c r="Y139" s="514"/>
      <c r="Z139" s="514"/>
      <c r="AA139" s="514"/>
      <c r="AB139" s="514"/>
      <c r="AC139" s="514"/>
      <c r="AD139" s="514"/>
      <c r="AE139" s="514"/>
      <c r="AF139" s="514"/>
      <c r="AG139" s="514"/>
      <c r="AH139" s="515"/>
      <c r="AI139" s="643"/>
      <c r="AJ139" s="644"/>
      <c r="AK139" s="644"/>
      <c r="AL139" s="644"/>
      <c r="AM139" s="644"/>
      <c r="AN139" s="644"/>
      <c r="AO139" s="645"/>
      <c r="AP139" s="643"/>
      <c r="AQ139" s="644"/>
      <c r="AR139" s="644"/>
      <c r="AS139" s="644"/>
      <c r="AT139" s="644"/>
      <c r="AU139" s="644"/>
      <c r="AV139" s="645"/>
      <c r="AW139" s="643"/>
      <c r="AX139" s="644"/>
      <c r="AY139" s="644"/>
      <c r="AZ139" s="644"/>
      <c r="BA139" s="644"/>
      <c r="BB139" s="644"/>
      <c r="BC139" s="645"/>
      <c r="BD139" s="643"/>
      <c r="BE139" s="644"/>
      <c r="BF139" s="644"/>
      <c r="BG139" s="644"/>
      <c r="BH139" s="644"/>
      <c r="BI139" s="644"/>
      <c r="BJ139" s="645"/>
      <c r="BK139" s="643"/>
      <c r="BL139" s="644"/>
      <c r="BM139" s="644"/>
      <c r="BN139" s="644"/>
      <c r="BO139" s="644"/>
      <c r="BP139" s="644"/>
      <c r="BQ139" s="645"/>
      <c r="BR139" s="643"/>
      <c r="BS139" s="644"/>
      <c r="BT139" s="644"/>
      <c r="BU139" s="644"/>
      <c r="BV139" s="644"/>
      <c r="BW139" s="644"/>
      <c r="BX139" s="645"/>
      <c r="BY139" s="642">
        <v>62</v>
      </c>
      <c r="BZ139" s="642"/>
      <c r="CA139" s="642"/>
      <c r="CB139" s="642"/>
      <c r="CC139" s="642"/>
      <c r="CD139" s="642"/>
      <c r="CE139" s="642"/>
      <c r="CF139" s="187"/>
      <c r="CG139" s="188"/>
      <c r="CH139" s="188"/>
      <c r="CI139" s="188"/>
      <c r="CJ139" s="189"/>
      <c r="CK139" s="643" t="s">
        <v>572</v>
      </c>
      <c r="CL139" s="644"/>
      <c r="CM139" s="644"/>
      <c r="CN139" s="645"/>
    </row>
    <row r="140" spans="1:93" ht="14.25" customHeight="1" x14ac:dyDescent="0.35">
      <c r="E140" s="642">
        <v>21</v>
      </c>
      <c r="F140" s="642"/>
      <c r="G140" s="642"/>
      <c r="H140" s="642"/>
      <c r="I140" s="642"/>
      <c r="J140" s="642"/>
      <c r="K140" s="642"/>
      <c r="L140" s="642"/>
      <c r="M140" s="642"/>
      <c r="N140" s="642"/>
      <c r="O140" s="642"/>
      <c r="P140" s="642"/>
      <c r="Q140" s="642"/>
      <c r="R140" s="642"/>
      <c r="S140" s="642"/>
      <c r="T140" s="513" t="s">
        <v>569</v>
      </c>
      <c r="U140" s="514"/>
      <c r="V140" s="514"/>
      <c r="W140" s="514"/>
      <c r="X140" s="514"/>
      <c r="Y140" s="514"/>
      <c r="Z140" s="514"/>
      <c r="AA140" s="514"/>
      <c r="AB140" s="514"/>
      <c r="AC140" s="514"/>
      <c r="AD140" s="514"/>
      <c r="AE140" s="514"/>
      <c r="AF140" s="514"/>
      <c r="AG140" s="514"/>
      <c r="AH140" s="515"/>
      <c r="AI140" s="643"/>
      <c r="AJ140" s="644"/>
      <c r="AK140" s="644"/>
      <c r="AL140" s="644"/>
      <c r="AM140" s="644"/>
      <c r="AN140" s="644"/>
      <c r="AO140" s="645"/>
      <c r="AP140" s="643"/>
      <c r="AQ140" s="644"/>
      <c r="AR140" s="644"/>
      <c r="AS140" s="644"/>
      <c r="AT140" s="644"/>
      <c r="AU140" s="644"/>
      <c r="AV140" s="645"/>
      <c r="AW140" s="643"/>
      <c r="AX140" s="644"/>
      <c r="AY140" s="644"/>
      <c r="AZ140" s="644"/>
      <c r="BA140" s="644"/>
      <c r="BB140" s="644"/>
      <c r="BC140" s="645"/>
      <c r="BD140" s="643"/>
      <c r="BE140" s="644"/>
      <c r="BF140" s="644"/>
      <c r="BG140" s="644"/>
      <c r="BH140" s="644"/>
      <c r="BI140" s="644"/>
      <c r="BJ140" s="645"/>
      <c r="BK140" s="643"/>
      <c r="BL140" s="644"/>
      <c r="BM140" s="644"/>
      <c r="BN140" s="644"/>
      <c r="BO140" s="644"/>
      <c r="BP140" s="644"/>
      <c r="BQ140" s="645"/>
      <c r="BR140" s="643"/>
      <c r="BS140" s="644"/>
      <c r="BT140" s="644"/>
      <c r="BU140" s="644"/>
      <c r="BV140" s="644"/>
      <c r="BW140" s="644"/>
      <c r="BX140" s="645"/>
      <c r="BY140" s="642">
        <v>21</v>
      </c>
      <c r="BZ140" s="642"/>
      <c r="CA140" s="642"/>
      <c r="CB140" s="642"/>
      <c r="CC140" s="642"/>
      <c r="CD140" s="642"/>
      <c r="CE140" s="642"/>
      <c r="CF140" s="187"/>
      <c r="CG140" s="188"/>
      <c r="CH140" s="188"/>
      <c r="CI140" s="188"/>
      <c r="CJ140" s="189"/>
      <c r="CK140" s="643" t="s">
        <v>572</v>
      </c>
      <c r="CL140" s="644"/>
      <c r="CM140" s="644"/>
      <c r="CN140" s="645"/>
    </row>
    <row r="141" spans="1:93" ht="14.25" customHeight="1" x14ac:dyDescent="0.35">
      <c r="E141" s="642">
        <v>22</v>
      </c>
      <c r="F141" s="642"/>
      <c r="G141" s="642"/>
      <c r="H141" s="642"/>
      <c r="I141" s="642"/>
      <c r="J141" s="642"/>
      <c r="K141" s="642"/>
      <c r="L141" s="642"/>
      <c r="M141" s="642"/>
      <c r="N141" s="642"/>
      <c r="O141" s="642"/>
      <c r="P141" s="642"/>
      <c r="Q141" s="642"/>
      <c r="R141" s="642"/>
      <c r="S141" s="642"/>
      <c r="T141" s="513" t="s">
        <v>570</v>
      </c>
      <c r="U141" s="514"/>
      <c r="V141" s="514"/>
      <c r="W141" s="514"/>
      <c r="X141" s="514"/>
      <c r="Y141" s="514"/>
      <c r="Z141" s="514"/>
      <c r="AA141" s="514"/>
      <c r="AB141" s="514"/>
      <c r="AC141" s="514"/>
      <c r="AD141" s="514"/>
      <c r="AE141" s="514"/>
      <c r="AF141" s="514"/>
      <c r="AG141" s="514"/>
      <c r="AH141" s="515"/>
      <c r="AI141" s="643"/>
      <c r="AJ141" s="644"/>
      <c r="AK141" s="644"/>
      <c r="AL141" s="644"/>
      <c r="AM141" s="644"/>
      <c r="AN141" s="644"/>
      <c r="AO141" s="645"/>
      <c r="AP141" s="643"/>
      <c r="AQ141" s="644"/>
      <c r="AR141" s="644"/>
      <c r="AS141" s="644"/>
      <c r="AT141" s="644"/>
      <c r="AU141" s="644"/>
      <c r="AV141" s="645"/>
      <c r="AW141" s="643"/>
      <c r="AX141" s="644"/>
      <c r="AY141" s="644"/>
      <c r="AZ141" s="644"/>
      <c r="BA141" s="644"/>
      <c r="BB141" s="644"/>
      <c r="BC141" s="645"/>
      <c r="BD141" s="643"/>
      <c r="BE141" s="644"/>
      <c r="BF141" s="644"/>
      <c r="BG141" s="644"/>
      <c r="BH141" s="644"/>
      <c r="BI141" s="644"/>
      <c r="BJ141" s="645"/>
      <c r="BK141" s="643"/>
      <c r="BL141" s="644"/>
      <c r="BM141" s="644"/>
      <c r="BN141" s="644"/>
      <c r="BO141" s="644"/>
      <c r="BP141" s="644"/>
      <c r="BQ141" s="645"/>
      <c r="BR141" s="643"/>
      <c r="BS141" s="644"/>
      <c r="BT141" s="644"/>
      <c r="BU141" s="644"/>
      <c r="BV141" s="644"/>
      <c r="BW141" s="644"/>
      <c r="BX141" s="645"/>
      <c r="BY141" s="642">
        <v>1150</v>
      </c>
      <c r="BZ141" s="642"/>
      <c r="CA141" s="642"/>
      <c r="CB141" s="642"/>
      <c r="CC141" s="642"/>
      <c r="CD141" s="642"/>
      <c r="CE141" s="642"/>
      <c r="CF141" s="643" t="s">
        <v>572</v>
      </c>
      <c r="CG141" s="644"/>
      <c r="CH141" s="644"/>
      <c r="CI141" s="644"/>
      <c r="CJ141" s="645"/>
      <c r="CK141" s="187"/>
      <c r="CL141" s="188"/>
      <c r="CM141" s="188"/>
      <c r="CN141" s="189"/>
    </row>
    <row r="142" spans="1:93" ht="14.25" customHeight="1" x14ac:dyDescent="0.35">
      <c r="E142" s="642">
        <v>23</v>
      </c>
      <c r="F142" s="642"/>
      <c r="G142" s="642"/>
      <c r="H142" s="642"/>
      <c r="I142" s="642"/>
      <c r="J142" s="642"/>
      <c r="K142" s="642"/>
      <c r="L142" s="642"/>
      <c r="M142" s="642"/>
      <c r="N142" s="642"/>
      <c r="O142" s="642"/>
      <c r="P142" s="642"/>
      <c r="Q142" s="642"/>
      <c r="R142" s="642"/>
      <c r="S142" s="642"/>
      <c r="T142" s="513" t="s">
        <v>571</v>
      </c>
      <c r="U142" s="514"/>
      <c r="V142" s="514"/>
      <c r="W142" s="514"/>
      <c r="X142" s="514"/>
      <c r="Y142" s="514"/>
      <c r="Z142" s="514"/>
      <c r="AA142" s="514"/>
      <c r="AB142" s="514"/>
      <c r="AC142" s="514"/>
      <c r="AD142" s="514"/>
      <c r="AE142" s="514"/>
      <c r="AF142" s="514"/>
      <c r="AG142" s="514"/>
      <c r="AH142" s="515"/>
      <c r="AI142" s="643"/>
      <c r="AJ142" s="644"/>
      <c r="AK142" s="644"/>
      <c r="AL142" s="644"/>
      <c r="AM142" s="644"/>
      <c r="AN142" s="644"/>
      <c r="AO142" s="645"/>
      <c r="AP142" s="643"/>
      <c r="AQ142" s="644"/>
      <c r="AR142" s="644"/>
      <c r="AS142" s="644"/>
      <c r="AT142" s="644"/>
      <c r="AU142" s="644"/>
      <c r="AV142" s="645"/>
      <c r="AW142" s="643"/>
      <c r="AX142" s="644"/>
      <c r="AY142" s="644"/>
      <c r="AZ142" s="644"/>
      <c r="BA142" s="644"/>
      <c r="BB142" s="644"/>
      <c r="BC142" s="645"/>
      <c r="BD142" s="643"/>
      <c r="BE142" s="644"/>
      <c r="BF142" s="644"/>
      <c r="BG142" s="644"/>
      <c r="BH142" s="644"/>
      <c r="BI142" s="644"/>
      <c r="BJ142" s="645"/>
      <c r="BK142" s="643"/>
      <c r="BL142" s="644"/>
      <c r="BM142" s="644"/>
      <c r="BN142" s="644"/>
      <c r="BO142" s="644"/>
      <c r="BP142" s="644"/>
      <c r="BQ142" s="645"/>
      <c r="BR142" s="643"/>
      <c r="BS142" s="644"/>
      <c r="BT142" s="644"/>
      <c r="BU142" s="644"/>
      <c r="BV142" s="644"/>
      <c r="BW142" s="644"/>
      <c r="BX142" s="645"/>
      <c r="BY142" s="642">
        <v>21</v>
      </c>
      <c r="BZ142" s="642"/>
      <c r="CA142" s="642"/>
      <c r="CB142" s="642"/>
      <c r="CC142" s="642"/>
      <c r="CD142" s="642"/>
      <c r="CE142" s="642"/>
      <c r="CF142" s="643"/>
      <c r="CG142" s="644"/>
      <c r="CH142" s="644"/>
      <c r="CI142" s="644"/>
      <c r="CJ142" s="645"/>
      <c r="CK142" s="643" t="s">
        <v>572</v>
      </c>
      <c r="CL142" s="644"/>
      <c r="CM142" s="644"/>
      <c r="CN142" s="645"/>
    </row>
    <row r="143" spans="1:93" ht="14.25" customHeight="1" x14ac:dyDescent="0.35">
      <c r="E143" s="642">
        <v>24</v>
      </c>
      <c r="F143" s="642"/>
      <c r="G143" s="642"/>
      <c r="H143" s="642"/>
      <c r="I143" s="642"/>
      <c r="J143" s="642"/>
      <c r="K143" s="642"/>
      <c r="L143" s="642"/>
      <c r="M143" s="642"/>
      <c r="N143" s="642"/>
      <c r="O143" s="642"/>
      <c r="P143" s="642"/>
      <c r="Q143" s="642"/>
      <c r="R143" s="642"/>
      <c r="S143" s="642"/>
      <c r="T143" s="513" t="s">
        <v>937</v>
      </c>
      <c r="U143" s="514"/>
      <c r="V143" s="514"/>
      <c r="W143" s="514"/>
      <c r="X143" s="514"/>
      <c r="Y143" s="514"/>
      <c r="Z143" s="514"/>
      <c r="AA143" s="514"/>
      <c r="AB143" s="514"/>
      <c r="AC143" s="514"/>
      <c r="AD143" s="514"/>
      <c r="AE143" s="514"/>
      <c r="AF143" s="514"/>
      <c r="AG143" s="514"/>
      <c r="AH143" s="515"/>
      <c r="AI143" s="643"/>
      <c r="AJ143" s="644"/>
      <c r="AK143" s="644"/>
      <c r="AL143" s="644"/>
      <c r="AM143" s="644"/>
      <c r="AN143" s="644"/>
      <c r="AO143" s="645"/>
      <c r="AP143" s="643"/>
      <c r="AQ143" s="644"/>
      <c r="AR143" s="644"/>
      <c r="AS143" s="644"/>
      <c r="AT143" s="644"/>
      <c r="AU143" s="644"/>
      <c r="AV143" s="645"/>
      <c r="AW143" s="643"/>
      <c r="AX143" s="644"/>
      <c r="AY143" s="644"/>
      <c r="AZ143" s="644"/>
      <c r="BA143" s="644"/>
      <c r="BB143" s="644"/>
      <c r="BC143" s="645"/>
      <c r="BD143" s="643"/>
      <c r="BE143" s="644"/>
      <c r="BF143" s="644"/>
      <c r="BG143" s="644"/>
      <c r="BH143" s="644"/>
      <c r="BI143" s="644"/>
      <c r="BJ143" s="645"/>
      <c r="BK143" s="643"/>
      <c r="BL143" s="644"/>
      <c r="BM143" s="644"/>
      <c r="BN143" s="644"/>
      <c r="BO143" s="644"/>
      <c r="BP143" s="644"/>
      <c r="BQ143" s="645"/>
      <c r="BR143" s="643"/>
      <c r="BS143" s="644"/>
      <c r="BT143" s="644"/>
      <c r="BU143" s="644"/>
      <c r="BV143" s="644"/>
      <c r="BW143" s="644"/>
      <c r="BX143" s="645"/>
      <c r="BY143" s="642">
        <v>9</v>
      </c>
      <c r="BZ143" s="642"/>
      <c r="CA143" s="642"/>
      <c r="CB143" s="642"/>
      <c r="CC143" s="642"/>
      <c r="CD143" s="642"/>
      <c r="CE143" s="642"/>
      <c r="CF143" s="643"/>
      <c r="CG143" s="644"/>
      <c r="CH143" s="644"/>
      <c r="CI143" s="644"/>
      <c r="CJ143" s="645"/>
      <c r="CK143" s="642" t="s">
        <v>572</v>
      </c>
      <c r="CL143" s="642"/>
      <c r="CM143" s="642"/>
      <c r="CN143" s="642"/>
      <c r="CO143" s="47"/>
    </row>
    <row r="144" spans="1:93" ht="14.25" customHeight="1" x14ac:dyDescent="0.35">
      <c r="E144" s="642">
        <v>25</v>
      </c>
      <c r="F144" s="642"/>
      <c r="G144" s="642"/>
      <c r="H144" s="642"/>
      <c r="I144" s="642"/>
      <c r="J144" s="642"/>
      <c r="K144" s="642"/>
      <c r="L144" s="642"/>
      <c r="M144" s="642"/>
      <c r="N144" s="642"/>
      <c r="O144" s="642"/>
      <c r="P144" s="642"/>
      <c r="Q144" s="642"/>
      <c r="R144" s="642"/>
      <c r="S144" s="642"/>
      <c r="T144" s="647" t="s">
        <v>938</v>
      </c>
      <c r="U144" s="647"/>
      <c r="V144" s="647"/>
      <c r="W144" s="647"/>
      <c r="X144" s="647"/>
      <c r="Y144" s="647"/>
      <c r="Z144" s="647"/>
      <c r="AA144" s="647"/>
      <c r="AB144" s="647"/>
      <c r="AC144" s="647"/>
      <c r="AD144" s="647"/>
      <c r="AE144" s="647"/>
      <c r="AF144" s="647"/>
      <c r="AG144" s="647"/>
      <c r="AH144" s="647"/>
      <c r="AI144" s="642"/>
      <c r="AJ144" s="642"/>
      <c r="AK144" s="642"/>
      <c r="AL144" s="642"/>
      <c r="AM144" s="642"/>
      <c r="AN144" s="642"/>
      <c r="AO144" s="642"/>
      <c r="AP144" s="642"/>
      <c r="AQ144" s="642"/>
      <c r="AR144" s="642"/>
      <c r="AS144" s="642"/>
      <c r="AT144" s="642"/>
      <c r="AU144" s="642"/>
      <c r="AV144" s="642"/>
      <c r="AW144" s="642"/>
      <c r="AX144" s="642"/>
      <c r="AY144" s="642"/>
      <c r="AZ144" s="642"/>
      <c r="BA144" s="642"/>
      <c r="BB144" s="642"/>
      <c r="BC144" s="642"/>
      <c r="BD144" s="642"/>
      <c r="BE144" s="642"/>
      <c r="BF144" s="642"/>
      <c r="BG144" s="642"/>
      <c r="BH144" s="642"/>
      <c r="BI144" s="642"/>
      <c r="BJ144" s="642"/>
      <c r="BK144" s="643"/>
      <c r="BL144" s="644"/>
      <c r="BM144" s="644"/>
      <c r="BN144" s="644"/>
      <c r="BO144" s="644"/>
      <c r="BP144" s="644"/>
      <c r="BQ144" s="645"/>
      <c r="BR144" s="643"/>
      <c r="BS144" s="644"/>
      <c r="BT144" s="644"/>
      <c r="BU144" s="644"/>
      <c r="BV144" s="644"/>
      <c r="BW144" s="644"/>
      <c r="BX144" s="645"/>
      <c r="BY144" s="642">
        <v>24</v>
      </c>
      <c r="BZ144" s="642"/>
      <c r="CA144" s="642"/>
      <c r="CB144" s="642"/>
      <c r="CC144" s="642"/>
      <c r="CD144" s="642"/>
      <c r="CE144" s="642"/>
      <c r="CF144" s="642"/>
      <c r="CG144" s="642"/>
      <c r="CH144" s="642"/>
      <c r="CI144" s="642"/>
      <c r="CJ144" s="642"/>
      <c r="CK144" s="642" t="s">
        <v>572</v>
      </c>
      <c r="CL144" s="642"/>
      <c r="CM144" s="642"/>
      <c r="CN144" s="642"/>
    </row>
    <row r="145" spans="4:92" ht="14.25" customHeight="1" x14ac:dyDescent="0.35">
      <c r="E145" s="642">
        <v>26</v>
      </c>
      <c r="F145" s="642"/>
      <c r="G145" s="642"/>
      <c r="H145" s="642"/>
      <c r="I145" s="642"/>
      <c r="J145" s="642"/>
      <c r="K145" s="642"/>
      <c r="L145" s="642"/>
      <c r="M145" s="642"/>
      <c r="N145" s="642"/>
      <c r="O145" s="642"/>
      <c r="P145" s="642"/>
      <c r="Q145" s="642"/>
      <c r="R145" s="642"/>
      <c r="S145" s="642"/>
      <c r="T145" s="670" t="s">
        <v>577</v>
      </c>
      <c r="U145" s="671"/>
      <c r="V145" s="671"/>
      <c r="W145" s="671"/>
      <c r="X145" s="671"/>
      <c r="Y145" s="671"/>
      <c r="Z145" s="671"/>
      <c r="AA145" s="671"/>
      <c r="AB145" s="671"/>
      <c r="AC145" s="671"/>
      <c r="AD145" s="671"/>
      <c r="AE145" s="671"/>
      <c r="AF145" s="671"/>
      <c r="AG145" s="671"/>
      <c r="AH145" s="672"/>
      <c r="AI145" s="642"/>
      <c r="AJ145" s="642"/>
      <c r="AK145" s="642"/>
      <c r="AL145" s="642"/>
      <c r="AM145" s="642"/>
      <c r="AN145" s="642"/>
      <c r="AO145" s="642"/>
      <c r="AP145" s="642"/>
      <c r="AQ145" s="642"/>
      <c r="AR145" s="642"/>
      <c r="AS145" s="642"/>
      <c r="AT145" s="642"/>
      <c r="AU145" s="642"/>
      <c r="AV145" s="642"/>
      <c r="AW145" s="642"/>
      <c r="AX145" s="642"/>
      <c r="AY145" s="642"/>
      <c r="AZ145" s="642"/>
      <c r="BA145" s="642"/>
      <c r="BB145" s="642"/>
      <c r="BC145" s="642"/>
      <c r="BD145" s="642"/>
      <c r="BE145" s="642"/>
      <c r="BF145" s="642"/>
      <c r="BG145" s="642"/>
      <c r="BH145" s="642"/>
      <c r="BI145" s="642"/>
      <c r="BJ145" s="642"/>
      <c r="BK145" s="643"/>
      <c r="BL145" s="644"/>
      <c r="BM145" s="644"/>
      <c r="BN145" s="644"/>
      <c r="BO145" s="644"/>
      <c r="BP145" s="644"/>
      <c r="BQ145" s="645"/>
      <c r="BR145" s="643"/>
      <c r="BS145" s="644"/>
      <c r="BT145" s="644"/>
      <c r="BU145" s="644"/>
      <c r="BV145" s="644"/>
      <c r="BW145" s="644"/>
      <c r="BX145" s="645"/>
      <c r="BY145" s="642">
        <v>10</v>
      </c>
      <c r="BZ145" s="642"/>
      <c r="CA145" s="642"/>
      <c r="CB145" s="642"/>
      <c r="CC145" s="642"/>
      <c r="CD145" s="642"/>
      <c r="CE145" s="642"/>
      <c r="CF145" s="642"/>
      <c r="CG145" s="642"/>
      <c r="CH145" s="642"/>
      <c r="CI145" s="642"/>
      <c r="CJ145" s="642"/>
      <c r="CK145" s="642" t="s">
        <v>572</v>
      </c>
      <c r="CL145" s="642"/>
      <c r="CM145" s="642"/>
      <c r="CN145" s="642"/>
    </row>
    <row r="146" spans="4:92" ht="14.25" customHeight="1" x14ac:dyDescent="0.35">
      <c r="E146" s="642">
        <v>27</v>
      </c>
      <c r="F146" s="642"/>
      <c r="G146" s="642"/>
      <c r="H146" s="642"/>
      <c r="I146" s="642"/>
      <c r="J146" s="642"/>
      <c r="K146" s="642"/>
      <c r="L146" s="642"/>
      <c r="M146" s="642"/>
      <c r="N146" s="642"/>
      <c r="O146" s="642"/>
      <c r="P146" s="642"/>
      <c r="Q146" s="642"/>
      <c r="R146" s="642"/>
      <c r="S146" s="642"/>
      <c r="T146" s="647" t="s">
        <v>1071</v>
      </c>
      <c r="U146" s="647"/>
      <c r="V146" s="647"/>
      <c r="W146" s="647"/>
      <c r="X146" s="647"/>
      <c r="Y146" s="647"/>
      <c r="Z146" s="647"/>
      <c r="AA146" s="647"/>
      <c r="AB146" s="647"/>
      <c r="AC146" s="647"/>
      <c r="AD146" s="647"/>
      <c r="AE146" s="647"/>
      <c r="AF146" s="647"/>
      <c r="AG146" s="647"/>
      <c r="AH146" s="647"/>
      <c r="AI146" s="642"/>
      <c r="AJ146" s="642"/>
      <c r="AK146" s="642"/>
      <c r="AL146" s="642"/>
      <c r="AM146" s="642"/>
      <c r="AN146" s="642"/>
      <c r="AO146" s="642"/>
      <c r="AP146" s="642"/>
      <c r="AQ146" s="642"/>
      <c r="AR146" s="642"/>
      <c r="AS146" s="642"/>
      <c r="AT146" s="642"/>
      <c r="AU146" s="642"/>
      <c r="AV146" s="642"/>
      <c r="AW146" s="642"/>
      <c r="AX146" s="642"/>
      <c r="AY146" s="642"/>
      <c r="AZ146" s="642"/>
      <c r="BA146" s="642"/>
      <c r="BB146" s="642"/>
      <c r="BC146" s="642"/>
      <c r="BD146" s="642"/>
      <c r="BE146" s="642"/>
      <c r="BF146" s="642"/>
      <c r="BG146" s="642"/>
      <c r="BH146" s="642"/>
      <c r="BI146" s="642"/>
      <c r="BJ146" s="642"/>
      <c r="BK146" s="643"/>
      <c r="BL146" s="644"/>
      <c r="BM146" s="644"/>
      <c r="BN146" s="644"/>
      <c r="BO146" s="644"/>
      <c r="BP146" s="644"/>
      <c r="BQ146" s="645"/>
      <c r="BR146" s="643"/>
      <c r="BS146" s="644"/>
      <c r="BT146" s="644"/>
      <c r="BU146" s="644"/>
      <c r="BV146" s="644"/>
      <c r="BW146" s="644"/>
      <c r="BX146" s="645"/>
      <c r="BY146" s="642">
        <v>19</v>
      </c>
      <c r="BZ146" s="642"/>
      <c r="CA146" s="642"/>
      <c r="CB146" s="642"/>
      <c r="CC146" s="642"/>
      <c r="CD146" s="642"/>
      <c r="CE146" s="642"/>
      <c r="CF146" s="642"/>
      <c r="CG146" s="642"/>
      <c r="CH146" s="642"/>
      <c r="CI146" s="642"/>
      <c r="CJ146" s="642"/>
      <c r="CK146" s="642"/>
      <c r="CL146" s="642"/>
      <c r="CM146" s="642"/>
      <c r="CN146" s="642"/>
    </row>
    <row r="147" spans="4:92" ht="14.25" customHeight="1" x14ac:dyDescent="0.35">
      <c r="E147" s="642">
        <v>28</v>
      </c>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642"/>
      <c r="AY147" s="642"/>
      <c r="AZ147" s="642"/>
      <c r="BA147" s="642"/>
      <c r="BB147" s="642"/>
      <c r="BC147" s="642"/>
      <c r="BD147" s="642"/>
      <c r="BE147" s="642"/>
      <c r="BF147" s="642"/>
      <c r="BG147" s="642"/>
      <c r="BH147" s="642"/>
      <c r="BI147" s="642"/>
      <c r="BJ147" s="642"/>
      <c r="BK147" s="643"/>
      <c r="BL147" s="644"/>
      <c r="BM147" s="644"/>
      <c r="BN147" s="644"/>
      <c r="BO147" s="644"/>
      <c r="BP147" s="644"/>
      <c r="BQ147" s="645"/>
      <c r="BR147" s="643"/>
      <c r="BS147" s="644"/>
      <c r="BT147" s="644"/>
      <c r="BU147" s="644"/>
      <c r="BV147" s="644"/>
      <c r="BW147" s="644"/>
      <c r="BX147" s="645"/>
      <c r="BY147" s="642"/>
      <c r="BZ147" s="642"/>
      <c r="CA147" s="642"/>
      <c r="CB147" s="642"/>
      <c r="CC147" s="642"/>
      <c r="CD147" s="642"/>
      <c r="CE147" s="642"/>
      <c r="CF147" s="642"/>
      <c r="CG147" s="642"/>
      <c r="CH147" s="642"/>
      <c r="CI147" s="642"/>
      <c r="CJ147" s="642"/>
      <c r="CK147" s="642"/>
      <c r="CL147" s="642"/>
      <c r="CM147" s="642"/>
      <c r="CN147" s="642"/>
    </row>
    <row r="148" spans="4:92" ht="14.25" customHeight="1" x14ac:dyDescent="0.35">
      <c r="E148" s="642">
        <v>29</v>
      </c>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42"/>
      <c r="AL148" s="642"/>
      <c r="AM148" s="642"/>
      <c r="AN148" s="642"/>
      <c r="AO148" s="642"/>
      <c r="AP148" s="642"/>
      <c r="AQ148" s="642"/>
      <c r="AR148" s="642"/>
      <c r="AS148" s="642"/>
      <c r="AT148" s="642"/>
      <c r="AU148" s="642"/>
      <c r="AV148" s="642"/>
      <c r="AW148" s="642"/>
      <c r="AX148" s="642"/>
      <c r="AY148" s="642"/>
      <c r="AZ148" s="642"/>
      <c r="BA148" s="642"/>
      <c r="BB148" s="642"/>
      <c r="BC148" s="642"/>
      <c r="BD148" s="642"/>
      <c r="BE148" s="642"/>
      <c r="BF148" s="642"/>
      <c r="BG148" s="642"/>
      <c r="BH148" s="642"/>
      <c r="BI148" s="642"/>
      <c r="BJ148" s="642"/>
      <c r="BK148" s="643"/>
      <c r="BL148" s="644"/>
      <c r="BM148" s="644"/>
      <c r="BN148" s="644"/>
      <c r="BO148" s="644"/>
      <c r="BP148" s="644"/>
      <c r="BQ148" s="645"/>
      <c r="BR148" s="643"/>
      <c r="BS148" s="644"/>
      <c r="BT148" s="644"/>
      <c r="BU148" s="644"/>
      <c r="BV148" s="644"/>
      <c r="BW148" s="644"/>
      <c r="BX148" s="645"/>
      <c r="BY148" s="642"/>
      <c r="BZ148" s="642"/>
      <c r="CA148" s="642"/>
      <c r="CB148" s="642"/>
      <c r="CC148" s="642"/>
      <c r="CD148" s="642"/>
      <c r="CE148" s="642"/>
      <c r="CF148" s="642"/>
      <c r="CG148" s="642"/>
      <c r="CH148" s="642"/>
      <c r="CI148" s="642"/>
      <c r="CJ148" s="642"/>
      <c r="CK148" s="642"/>
      <c r="CL148" s="642"/>
      <c r="CM148" s="642"/>
      <c r="CN148" s="642"/>
    </row>
    <row r="149" spans="4:92" ht="14.25" customHeight="1" x14ac:dyDescent="0.35">
      <c r="E149" s="642">
        <v>30</v>
      </c>
      <c r="F149" s="642"/>
      <c r="G149" s="642"/>
      <c r="H149" s="642"/>
      <c r="I149" s="642"/>
      <c r="J149" s="642"/>
      <c r="K149" s="642"/>
      <c r="L149" s="642"/>
      <c r="M149" s="642"/>
      <c r="N149" s="642"/>
      <c r="O149" s="642"/>
      <c r="P149" s="642"/>
      <c r="Q149" s="642"/>
      <c r="R149" s="642"/>
      <c r="S149" s="642"/>
      <c r="T149" s="642"/>
      <c r="U149" s="642"/>
      <c r="V149" s="642"/>
      <c r="W149" s="642"/>
      <c r="X149" s="642"/>
      <c r="Y149" s="642"/>
      <c r="Z149" s="642"/>
      <c r="AA149" s="642"/>
      <c r="AB149" s="642"/>
      <c r="AC149" s="642"/>
      <c r="AD149" s="642"/>
      <c r="AE149" s="642"/>
      <c r="AF149" s="642"/>
      <c r="AG149" s="642"/>
      <c r="AH149" s="642"/>
      <c r="AI149" s="642"/>
      <c r="AJ149" s="642"/>
      <c r="AK149" s="642"/>
      <c r="AL149" s="642"/>
      <c r="AM149" s="642"/>
      <c r="AN149" s="642"/>
      <c r="AO149" s="642"/>
      <c r="AP149" s="642"/>
      <c r="AQ149" s="642"/>
      <c r="AR149" s="642"/>
      <c r="AS149" s="642"/>
      <c r="AT149" s="642"/>
      <c r="AU149" s="642"/>
      <c r="AV149" s="642"/>
      <c r="AW149" s="642"/>
      <c r="AX149" s="642"/>
      <c r="AY149" s="642"/>
      <c r="AZ149" s="642"/>
      <c r="BA149" s="642"/>
      <c r="BB149" s="642"/>
      <c r="BC149" s="642"/>
      <c r="BD149" s="642"/>
      <c r="BE149" s="642"/>
      <c r="BF149" s="642"/>
      <c r="BG149" s="642"/>
      <c r="BH149" s="642"/>
      <c r="BI149" s="642"/>
      <c r="BJ149" s="642"/>
      <c r="BK149" s="643"/>
      <c r="BL149" s="644"/>
      <c r="BM149" s="644"/>
      <c r="BN149" s="644"/>
      <c r="BO149" s="644"/>
      <c r="BP149" s="644"/>
      <c r="BQ149" s="645"/>
      <c r="BR149" s="643"/>
      <c r="BS149" s="644"/>
      <c r="BT149" s="644"/>
      <c r="BU149" s="644"/>
      <c r="BV149" s="644"/>
      <c r="BW149" s="644"/>
      <c r="BX149" s="645"/>
      <c r="BY149" s="642"/>
      <c r="BZ149" s="642"/>
      <c r="CA149" s="642"/>
      <c r="CB149" s="642"/>
      <c r="CC149" s="642"/>
      <c r="CD149" s="642"/>
      <c r="CE149" s="642"/>
      <c r="CF149" s="642"/>
      <c r="CG149" s="642"/>
      <c r="CH149" s="642"/>
      <c r="CI149" s="642"/>
      <c r="CJ149" s="642"/>
      <c r="CK149" s="642"/>
      <c r="CL149" s="642"/>
      <c r="CM149" s="642"/>
      <c r="CN149" s="642"/>
    </row>
    <row r="150" spans="4:92" ht="14.25" customHeight="1" x14ac:dyDescent="0.35">
      <c r="E150" s="446" t="s">
        <v>45</v>
      </c>
      <c r="F150" s="446"/>
      <c r="G150" s="446"/>
      <c r="H150" s="446"/>
      <c r="I150" s="446"/>
      <c r="J150" s="446"/>
      <c r="K150" s="446"/>
      <c r="L150" s="446"/>
      <c r="M150" s="446"/>
      <c r="N150" s="446"/>
      <c r="O150" s="446"/>
      <c r="P150" s="446"/>
      <c r="Q150" s="446"/>
      <c r="R150" s="446"/>
      <c r="S150" s="446"/>
      <c r="T150" s="446"/>
      <c r="U150" s="446"/>
      <c r="V150" s="446"/>
      <c r="W150" s="446"/>
      <c r="X150" s="446"/>
      <c r="Y150" s="446"/>
      <c r="Z150" s="446"/>
      <c r="AA150" s="446"/>
      <c r="AB150" s="446"/>
      <c r="AC150" s="446"/>
      <c r="AD150" s="446"/>
      <c r="AE150" s="446"/>
      <c r="AF150" s="446"/>
      <c r="AG150" s="446"/>
      <c r="AH150" s="446"/>
      <c r="AI150" s="446"/>
      <c r="AJ150" s="446"/>
      <c r="AK150" s="446"/>
      <c r="AL150" s="446"/>
      <c r="AM150" s="446"/>
      <c r="AN150" s="446"/>
      <c r="AO150" s="446"/>
      <c r="AP150" s="446"/>
      <c r="AQ150" s="446"/>
      <c r="AR150" s="446"/>
      <c r="AS150" s="446"/>
      <c r="AT150" s="446"/>
      <c r="AU150" s="446"/>
      <c r="AV150" s="446"/>
      <c r="AW150" s="446"/>
      <c r="AX150" s="446"/>
      <c r="AY150" s="446"/>
      <c r="AZ150" s="446"/>
      <c r="BA150" s="446"/>
      <c r="BB150" s="446"/>
      <c r="BC150" s="446"/>
      <c r="BD150" s="446"/>
      <c r="BE150" s="446"/>
      <c r="BF150" s="446"/>
      <c r="BG150" s="446"/>
      <c r="BH150" s="446"/>
      <c r="BI150" s="446"/>
      <c r="BJ150" s="446"/>
      <c r="BK150" s="446"/>
      <c r="BL150" s="446"/>
      <c r="BM150" s="446"/>
      <c r="BN150" s="446"/>
      <c r="BO150" s="446"/>
      <c r="BP150" s="446"/>
      <c r="BQ150" s="446"/>
      <c r="BR150" s="446"/>
      <c r="BS150" s="446"/>
      <c r="BT150" s="446"/>
      <c r="BU150" s="446"/>
      <c r="BV150" s="446"/>
      <c r="BW150" s="446"/>
      <c r="BX150" s="446"/>
      <c r="BY150" s="446"/>
      <c r="BZ150" s="446"/>
      <c r="CA150" s="446"/>
      <c r="CB150" s="446"/>
      <c r="CC150" s="446"/>
      <c r="CD150" s="446"/>
      <c r="CE150" s="446"/>
      <c r="CF150" s="446"/>
      <c r="CG150" s="446"/>
      <c r="CH150" s="446"/>
      <c r="CI150" s="446"/>
      <c r="CJ150" s="446"/>
      <c r="CK150" s="446"/>
      <c r="CL150" s="446"/>
      <c r="CM150" s="446"/>
    </row>
    <row r="151" spans="4:92" ht="14.25" customHeight="1" x14ac:dyDescent="0.35">
      <c r="E151" s="517" t="s">
        <v>107</v>
      </c>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row>
    <row r="152" spans="4:92" ht="14.25" customHeight="1" x14ac:dyDescent="0.35">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row>
    <row r="153" spans="4:92" ht="14.25" customHeight="1" x14ac:dyDescent="0.35">
      <c r="D153" s="420" t="s">
        <v>87</v>
      </c>
      <c r="E153" s="420"/>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6"/>
      <c r="AV153" s="434" t="s">
        <v>88</v>
      </c>
      <c r="AW153" s="434"/>
      <c r="AX153" s="434"/>
      <c r="AY153" s="434"/>
      <c r="AZ153" s="434"/>
      <c r="BA153" s="434"/>
      <c r="BB153" s="434"/>
      <c r="BC153" s="434"/>
      <c r="BD153" s="434"/>
      <c r="BE153" s="434"/>
      <c r="BF153" s="434"/>
      <c r="BG153" s="434"/>
      <c r="BH153" s="434"/>
      <c r="BI153" s="434"/>
      <c r="BJ153" s="434"/>
      <c r="BK153" s="434"/>
      <c r="BL153" s="434"/>
    </row>
    <row r="154" spans="4:92" ht="14.25" customHeight="1" x14ac:dyDescent="0.35">
      <c r="D154" s="421"/>
      <c r="E154" s="421"/>
      <c r="F154" s="421"/>
      <c r="G154" s="421"/>
      <c r="H154" s="421"/>
      <c r="I154" s="421"/>
      <c r="J154" s="421"/>
      <c r="K154" s="421"/>
      <c r="L154" s="421"/>
      <c r="M154" s="421"/>
      <c r="N154" s="421"/>
      <c r="O154" s="421"/>
      <c r="P154" s="421"/>
      <c r="Q154" s="421"/>
      <c r="R154" s="421"/>
      <c r="S154" s="421"/>
      <c r="T154" s="421"/>
      <c r="U154" s="421"/>
      <c r="V154" s="421"/>
      <c r="W154" s="421"/>
      <c r="X154" s="421"/>
      <c r="Y154" s="421"/>
      <c r="Z154" s="421"/>
      <c r="AA154" s="421"/>
      <c r="AB154" s="421"/>
      <c r="AC154" s="421"/>
      <c r="AD154" s="421"/>
      <c r="AE154" s="421"/>
      <c r="AF154" s="421"/>
      <c r="AG154" s="421"/>
      <c r="AH154" s="421"/>
      <c r="AI154" s="421"/>
      <c r="AJ154" s="421"/>
      <c r="AK154" s="421"/>
      <c r="AL154" s="421"/>
      <c r="AM154" s="421"/>
      <c r="AN154" s="421"/>
      <c r="AO154" s="421"/>
      <c r="AP154" s="421"/>
      <c r="AQ154" s="421"/>
      <c r="AR154" s="421"/>
      <c r="AS154" s="421"/>
      <c r="AT154" s="421"/>
      <c r="AU154" s="6"/>
      <c r="AV154" s="434"/>
      <c r="AW154" s="434"/>
      <c r="AX154" s="434"/>
      <c r="AY154" s="434"/>
      <c r="AZ154" s="434"/>
      <c r="BA154" s="434"/>
      <c r="BB154" s="434"/>
      <c r="BC154" s="434"/>
      <c r="BD154" s="434"/>
      <c r="BE154" s="434"/>
      <c r="BF154" s="434"/>
      <c r="BG154" s="434"/>
      <c r="BH154" s="434"/>
      <c r="BI154" s="434"/>
      <c r="BJ154" s="434"/>
      <c r="BK154" s="434"/>
      <c r="BL154" s="434"/>
    </row>
    <row r="155" spans="4:92" ht="14.25" customHeight="1" x14ac:dyDescent="0.35">
      <c r="D155" s="277" t="s">
        <v>23</v>
      </c>
      <c r="E155" s="277"/>
      <c r="F155" s="486" t="s">
        <v>108</v>
      </c>
      <c r="G155" s="486"/>
      <c r="H155" s="486"/>
      <c r="I155" s="486"/>
      <c r="J155" s="486"/>
      <c r="K155" s="486"/>
      <c r="L155" s="486"/>
      <c r="M155" s="486"/>
      <c r="N155" s="486"/>
      <c r="O155" s="486" t="s">
        <v>60</v>
      </c>
      <c r="P155" s="486"/>
      <c r="Q155" s="486"/>
      <c r="R155" s="486"/>
      <c r="S155" s="486"/>
      <c r="T155" s="486"/>
      <c r="U155" s="486"/>
      <c r="V155" s="486"/>
      <c r="W155" s="486"/>
      <c r="X155" s="486" t="s">
        <v>61</v>
      </c>
      <c r="Y155" s="486"/>
      <c r="Z155" s="486"/>
      <c r="AA155" s="486"/>
      <c r="AB155" s="486"/>
      <c r="AC155" s="486"/>
      <c r="AD155" s="486"/>
      <c r="AE155" s="486"/>
      <c r="AF155" s="486"/>
      <c r="AG155" s="486" t="s">
        <v>294</v>
      </c>
      <c r="AH155" s="486"/>
      <c r="AI155" s="486"/>
      <c r="AJ155" s="486"/>
      <c r="AK155" s="486"/>
      <c r="AL155" s="633" t="s">
        <v>57</v>
      </c>
      <c r="AM155" s="633"/>
      <c r="AN155" s="633"/>
      <c r="AO155" s="633"/>
      <c r="AP155" s="633"/>
      <c r="AQ155" s="633"/>
      <c r="AR155" s="633"/>
      <c r="AS155" s="633"/>
      <c r="AT155" s="633"/>
      <c r="AU155" s="2"/>
      <c r="AV155" s="10"/>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2"/>
    </row>
    <row r="156" spans="4:92" ht="14.25" customHeight="1" x14ac:dyDescent="0.35">
      <c r="D156" s="277"/>
      <c r="E156" s="277"/>
      <c r="F156" s="486"/>
      <c r="G156" s="486"/>
      <c r="H156" s="486"/>
      <c r="I156" s="486"/>
      <c r="J156" s="486"/>
      <c r="K156" s="486"/>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633" t="s">
        <v>58</v>
      </c>
      <c r="AM156" s="633"/>
      <c r="AN156" s="633"/>
      <c r="AO156" s="633"/>
      <c r="AP156" s="633" t="s">
        <v>59</v>
      </c>
      <c r="AQ156" s="633"/>
      <c r="AR156" s="633"/>
      <c r="AS156" s="633"/>
      <c r="AT156" s="633"/>
      <c r="AU156" s="2"/>
      <c r="AV156" s="13"/>
      <c r="AW156" s="277" t="s">
        <v>30</v>
      </c>
      <c r="AX156" s="277"/>
      <c r="AY156" s="277"/>
      <c r="AZ156" s="277"/>
      <c r="BA156" s="277"/>
      <c r="BB156" s="277"/>
      <c r="BC156" s="277"/>
      <c r="BD156" s="277"/>
      <c r="BE156" s="277"/>
      <c r="BF156" s="277"/>
      <c r="BG156" s="277"/>
      <c r="BH156" s="277"/>
      <c r="BI156" s="277" t="s">
        <v>31</v>
      </c>
      <c r="BJ156" s="277"/>
      <c r="BK156" s="277"/>
      <c r="BL156" s="277"/>
      <c r="BM156" s="277"/>
      <c r="BN156" s="277"/>
      <c r="BO156" s="277"/>
      <c r="BP156" s="277"/>
      <c r="BQ156" s="277"/>
      <c r="BR156" s="277"/>
      <c r="BS156" s="277"/>
      <c r="BT156" s="277"/>
      <c r="BU156" s="277"/>
      <c r="BV156" s="277"/>
      <c r="BW156" s="277"/>
      <c r="BX156" s="277"/>
      <c r="BY156" s="277"/>
      <c r="BZ156" s="277"/>
      <c r="CA156" s="277" t="s">
        <v>32</v>
      </c>
      <c r="CB156" s="277"/>
      <c r="CC156" s="277"/>
      <c r="CD156" s="277"/>
      <c r="CE156" s="277"/>
      <c r="CF156" s="277"/>
      <c r="CG156" s="277"/>
      <c r="CH156" s="277"/>
      <c r="CI156" s="277"/>
      <c r="CJ156" s="277"/>
      <c r="CK156" s="277"/>
      <c r="CL156" s="277"/>
      <c r="CM156" s="277"/>
      <c r="CN156" s="14"/>
    </row>
    <row r="157" spans="4:92" ht="14.25" customHeight="1" x14ac:dyDescent="0.35">
      <c r="D157" s="336">
        <v>1</v>
      </c>
      <c r="E157" s="337"/>
      <c r="F157" s="641"/>
      <c r="G157" s="641"/>
      <c r="H157" s="641"/>
      <c r="I157" s="641"/>
      <c r="J157" s="641"/>
      <c r="K157" s="641"/>
      <c r="L157" s="641"/>
      <c r="M157" s="641"/>
      <c r="N157" s="641"/>
      <c r="X157" s="341" t="s">
        <v>573</v>
      </c>
      <c r="Y157" s="341"/>
      <c r="Z157" s="341"/>
      <c r="AA157" s="341"/>
      <c r="AB157" s="341"/>
      <c r="AC157" s="341"/>
      <c r="AD157" s="341"/>
      <c r="AE157" s="341"/>
      <c r="AF157" s="341"/>
      <c r="AG157" s="341">
        <v>140</v>
      </c>
      <c r="AH157" s="341"/>
      <c r="AI157" s="341"/>
      <c r="AJ157" s="341"/>
      <c r="AK157" s="341"/>
      <c r="AL157" s="506" t="s">
        <v>572</v>
      </c>
      <c r="AM157" s="506"/>
      <c r="AN157" s="506"/>
      <c r="AO157" s="506"/>
      <c r="AP157" s="506"/>
      <c r="AQ157" s="506"/>
      <c r="AR157" s="506"/>
      <c r="AS157" s="506"/>
      <c r="AT157" s="506"/>
      <c r="AU157" s="23"/>
      <c r="AV157" s="25"/>
      <c r="AW157" s="277"/>
      <c r="AX157" s="277"/>
      <c r="AY157" s="277"/>
      <c r="AZ157" s="277"/>
      <c r="BA157" s="277"/>
      <c r="BB157" s="277"/>
      <c r="BC157" s="277"/>
      <c r="BD157" s="277"/>
      <c r="BE157" s="277"/>
      <c r="BF157" s="277"/>
      <c r="BG157" s="277"/>
      <c r="BH157" s="277"/>
      <c r="BI157" s="277"/>
      <c r="BJ157" s="277"/>
      <c r="BK157" s="277"/>
      <c r="BL157" s="277"/>
      <c r="BM157" s="277"/>
      <c r="BN157" s="277"/>
      <c r="BO157" s="277"/>
      <c r="BP157" s="277"/>
      <c r="BQ157" s="277"/>
      <c r="BR157" s="277"/>
      <c r="BS157" s="277"/>
      <c r="BT157" s="277"/>
      <c r="BU157" s="277"/>
      <c r="BV157" s="277"/>
      <c r="BW157" s="277"/>
      <c r="BX157" s="277"/>
      <c r="BY157" s="277"/>
      <c r="BZ157" s="277"/>
      <c r="CA157" s="277"/>
      <c r="CB157" s="277"/>
      <c r="CC157" s="277"/>
      <c r="CD157" s="277"/>
      <c r="CE157" s="277"/>
      <c r="CF157" s="277"/>
      <c r="CG157" s="277"/>
      <c r="CH157" s="277"/>
      <c r="CI157" s="277"/>
      <c r="CJ157" s="277"/>
      <c r="CK157" s="277"/>
      <c r="CL157" s="277"/>
      <c r="CM157" s="277"/>
      <c r="CN157" s="14"/>
    </row>
    <row r="158" spans="4:92" ht="14.25" customHeight="1" x14ac:dyDescent="0.35">
      <c r="D158" s="336">
        <v>2</v>
      </c>
      <c r="E158" s="337"/>
      <c r="F158" s="641"/>
      <c r="G158" s="641"/>
      <c r="H158" s="641"/>
      <c r="I158" s="641"/>
      <c r="J158" s="641"/>
      <c r="K158" s="641"/>
      <c r="L158" s="641"/>
      <c r="M158" s="641"/>
      <c r="N158" s="641"/>
      <c r="O158" s="341"/>
      <c r="P158" s="341"/>
      <c r="Q158" s="341"/>
      <c r="R158" s="341"/>
      <c r="S158" s="341"/>
      <c r="T158" s="341"/>
      <c r="U158" s="341"/>
      <c r="V158" s="341"/>
      <c r="W158" s="341"/>
      <c r="X158" s="341" t="s">
        <v>574</v>
      </c>
      <c r="Y158" s="341"/>
      <c r="Z158" s="341"/>
      <c r="AA158" s="341"/>
      <c r="AB158" s="341"/>
      <c r="AC158" s="341"/>
      <c r="AD158" s="341"/>
      <c r="AE158" s="341"/>
      <c r="AF158" s="341"/>
      <c r="AG158" s="341">
        <v>59</v>
      </c>
      <c r="AH158" s="341"/>
      <c r="AI158" s="341"/>
      <c r="AJ158" s="341"/>
      <c r="AK158" s="341"/>
      <c r="AL158" s="506"/>
      <c r="AM158" s="506"/>
      <c r="AN158" s="506"/>
      <c r="AO158" s="506"/>
      <c r="AP158" s="506" t="s">
        <v>572</v>
      </c>
      <c r="AQ158" s="506"/>
      <c r="AR158" s="506"/>
      <c r="AS158" s="506"/>
      <c r="AT158" s="506"/>
      <c r="AU158" s="23"/>
      <c r="AV158" s="25"/>
      <c r="AW158" s="341" t="s">
        <v>27</v>
      </c>
      <c r="AX158" s="341"/>
      <c r="AY158" s="341"/>
      <c r="AZ158" s="341"/>
      <c r="BA158" s="341"/>
      <c r="BB158" s="341"/>
      <c r="BC158" s="341"/>
      <c r="BD158" s="341"/>
      <c r="BE158" s="341"/>
      <c r="BF158" s="341"/>
      <c r="BG158" s="341"/>
      <c r="BH158" s="341"/>
      <c r="BI158" s="341" t="s">
        <v>597</v>
      </c>
      <c r="BJ158" s="341"/>
      <c r="BK158" s="341"/>
      <c r="BL158" s="341"/>
      <c r="BM158" s="341"/>
      <c r="BN158" s="341"/>
      <c r="BO158" s="341"/>
      <c r="BP158" s="341"/>
      <c r="BQ158" s="341"/>
      <c r="BR158" s="341"/>
      <c r="BS158" s="341"/>
      <c r="BT158" s="341"/>
      <c r="BU158" s="341"/>
      <c r="BV158" s="341"/>
      <c r="BW158" s="341"/>
      <c r="BX158" s="341"/>
      <c r="BY158" s="341"/>
      <c r="BZ158" s="341"/>
      <c r="CA158" s="341" t="s">
        <v>601</v>
      </c>
      <c r="CB158" s="341"/>
      <c r="CC158" s="341"/>
      <c r="CD158" s="341"/>
      <c r="CE158" s="341"/>
      <c r="CF158" s="341"/>
      <c r="CG158" s="341"/>
      <c r="CH158" s="341"/>
      <c r="CI158" s="341"/>
      <c r="CJ158" s="341"/>
      <c r="CK158" s="341"/>
      <c r="CL158" s="341"/>
      <c r="CM158" s="341"/>
      <c r="CN158" s="14"/>
    </row>
    <row r="159" spans="4:92" ht="14.25" customHeight="1" x14ac:dyDescent="0.35">
      <c r="D159" s="336">
        <v>3</v>
      </c>
      <c r="E159" s="337"/>
      <c r="F159" s="641"/>
      <c r="G159" s="641"/>
      <c r="H159" s="641"/>
      <c r="I159" s="641"/>
      <c r="J159" s="641"/>
      <c r="K159" s="641"/>
      <c r="L159" s="641"/>
      <c r="M159" s="641"/>
      <c r="N159" s="641"/>
      <c r="O159" s="341"/>
      <c r="P159" s="341"/>
      <c r="Q159" s="341"/>
      <c r="R159" s="341"/>
      <c r="S159" s="341"/>
      <c r="T159" s="341"/>
      <c r="U159" s="341"/>
      <c r="V159" s="341"/>
      <c r="W159" s="341"/>
      <c r="X159" s="341" t="s">
        <v>575</v>
      </c>
      <c r="Y159" s="341"/>
      <c r="Z159" s="341"/>
      <c r="AA159" s="341"/>
      <c r="AB159" s="341"/>
      <c r="AC159" s="341"/>
      <c r="AD159" s="341"/>
      <c r="AE159" s="341"/>
      <c r="AF159" s="341"/>
      <c r="AG159" s="341">
        <v>59</v>
      </c>
      <c r="AH159" s="341"/>
      <c r="AI159" s="341"/>
      <c r="AJ159" s="341"/>
      <c r="AK159" s="341"/>
      <c r="AL159" s="506"/>
      <c r="AM159" s="506"/>
      <c r="AN159" s="506"/>
      <c r="AO159" s="506"/>
      <c r="AP159" s="506" t="s">
        <v>572</v>
      </c>
      <c r="AQ159" s="506"/>
      <c r="AR159" s="506"/>
      <c r="AS159" s="506"/>
      <c r="AT159" s="506"/>
      <c r="AU159" s="23"/>
      <c r="AV159" s="25"/>
      <c r="AW159" s="341" t="s">
        <v>28</v>
      </c>
      <c r="AX159" s="341"/>
      <c r="AY159" s="341"/>
      <c r="AZ159" s="341"/>
      <c r="BA159" s="341"/>
      <c r="BB159" s="341"/>
      <c r="BC159" s="341"/>
      <c r="BD159" s="341"/>
      <c r="BE159" s="341"/>
      <c r="BF159" s="341"/>
      <c r="BG159" s="341"/>
      <c r="BH159" s="341"/>
      <c r="BI159" s="341" t="s">
        <v>598</v>
      </c>
      <c r="BJ159" s="341"/>
      <c r="BK159" s="341"/>
      <c r="BL159" s="341"/>
      <c r="BM159" s="341"/>
      <c r="BN159" s="341"/>
      <c r="BO159" s="341"/>
      <c r="BP159" s="341"/>
      <c r="BQ159" s="341"/>
      <c r="BR159" s="341"/>
      <c r="BS159" s="341"/>
      <c r="BT159" s="341"/>
      <c r="BU159" s="341"/>
      <c r="BV159" s="341"/>
      <c r="BW159" s="341"/>
      <c r="BX159" s="341"/>
      <c r="BY159" s="341"/>
      <c r="BZ159" s="341"/>
      <c r="CA159" s="341" t="s">
        <v>601</v>
      </c>
      <c r="CB159" s="341"/>
      <c r="CC159" s="341"/>
      <c r="CD159" s="341"/>
      <c r="CE159" s="341"/>
      <c r="CF159" s="341"/>
      <c r="CG159" s="341"/>
      <c r="CH159" s="341"/>
      <c r="CI159" s="341"/>
      <c r="CJ159" s="341"/>
      <c r="CK159" s="341"/>
      <c r="CL159" s="341"/>
      <c r="CM159" s="341"/>
      <c r="CN159" s="14"/>
    </row>
    <row r="160" spans="4:92" ht="14.25" customHeight="1" x14ac:dyDescent="0.35">
      <c r="D160" s="336">
        <v>4</v>
      </c>
      <c r="E160" s="337"/>
      <c r="F160" s="641"/>
      <c r="G160" s="641"/>
      <c r="H160" s="641"/>
      <c r="I160" s="641"/>
      <c r="J160" s="641"/>
      <c r="K160" s="641"/>
      <c r="L160" s="641"/>
      <c r="M160" s="641"/>
      <c r="N160" s="641"/>
      <c r="O160" s="341"/>
      <c r="P160" s="341"/>
      <c r="Q160" s="341"/>
      <c r="R160" s="341"/>
      <c r="S160" s="341"/>
      <c r="T160" s="341"/>
      <c r="U160" s="341"/>
      <c r="V160" s="341"/>
      <c r="W160" s="341"/>
      <c r="X160" s="341" t="s">
        <v>576</v>
      </c>
      <c r="Y160" s="341"/>
      <c r="Z160" s="341"/>
      <c r="AA160" s="341"/>
      <c r="AB160" s="341"/>
      <c r="AC160" s="341"/>
      <c r="AD160" s="341"/>
      <c r="AE160" s="341"/>
      <c r="AF160" s="341"/>
      <c r="AG160" s="341">
        <v>41</v>
      </c>
      <c r="AH160" s="341"/>
      <c r="AI160" s="341"/>
      <c r="AJ160" s="341"/>
      <c r="AK160" s="341"/>
      <c r="AL160" s="506" t="s">
        <v>572</v>
      </c>
      <c r="AM160" s="506"/>
      <c r="AN160" s="506"/>
      <c r="AO160" s="506"/>
      <c r="AP160" s="506"/>
      <c r="AQ160" s="506"/>
      <c r="AR160" s="506"/>
      <c r="AS160" s="506"/>
      <c r="AT160" s="506"/>
      <c r="AU160" s="23"/>
      <c r="AV160" s="25"/>
      <c r="AW160" s="341" t="s">
        <v>29</v>
      </c>
      <c r="AX160" s="341"/>
      <c r="AY160" s="341"/>
      <c r="AZ160" s="341"/>
      <c r="BA160" s="341"/>
      <c r="BB160" s="341"/>
      <c r="BC160" s="341"/>
      <c r="BD160" s="341"/>
      <c r="BE160" s="341"/>
      <c r="BF160" s="341"/>
      <c r="BG160" s="341"/>
      <c r="BH160" s="341"/>
      <c r="BI160" s="341" t="s">
        <v>599</v>
      </c>
      <c r="BJ160" s="341"/>
      <c r="BK160" s="341"/>
      <c r="BL160" s="341"/>
      <c r="BM160" s="341"/>
      <c r="BN160" s="341"/>
      <c r="BO160" s="341"/>
      <c r="BP160" s="341"/>
      <c r="BQ160" s="341"/>
      <c r="BR160" s="341"/>
      <c r="BS160" s="341"/>
      <c r="BT160" s="341"/>
      <c r="BU160" s="341"/>
      <c r="BV160" s="341"/>
      <c r="BW160" s="341"/>
      <c r="BX160" s="341"/>
      <c r="BY160" s="341"/>
      <c r="BZ160" s="341"/>
      <c r="CA160" s="341" t="s">
        <v>602</v>
      </c>
      <c r="CB160" s="341"/>
      <c r="CC160" s="341"/>
      <c r="CD160" s="341"/>
      <c r="CE160" s="341"/>
      <c r="CF160" s="341"/>
      <c r="CG160" s="341"/>
      <c r="CH160" s="341"/>
      <c r="CI160" s="341"/>
      <c r="CJ160" s="341"/>
      <c r="CK160" s="341"/>
      <c r="CL160" s="341"/>
      <c r="CM160" s="341"/>
      <c r="CN160" s="14"/>
    </row>
    <row r="161" spans="4:93" ht="14.25" customHeight="1" x14ac:dyDescent="0.35">
      <c r="D161" s="336">
        <v>5</v>
      </c>
      <c r="E161" s="337"/>
      <c r="F161" s="641"/>
      <c r="G161" s="641"/>
      <c r="H161" s="641"/>
      <c r="I161" s="641"/>
      <c r="J161" s="641"/>
      <c r="K161" s="641"/>
      <c r="L161" s="641"/>
      <c r="M161" s="641"/>
      <c r="N161" s="641"/>
      <c r="O161" s="341"/>
      <c r="P161" s="341"/>
      <c r="Q161" s="341"/>
      <c r="R161" s="341"/>
      <c r="S161" s="341"/>
      <c r="T161" s="341"/>
      <c r="U161" s="341"/>
      <c r="V161" s="341"/>
      <c r="W161" s="341"/>
      <c r="X161" s="341" t="s">
        <v>577</v>
      </c>
      <c r="Y161" s="341"/>
      <c r="Z161" s="341"/>
      <c r="AA161" s="341"/>
      <c r="AB161" s="341"/>
      <c r="AC161" s="341"/>
      <c r="AD161" s="341"/>
      <c r="AE161" s="341"/>
      <c r="AF161" s="341"/>
      <c r="AG161" s="341">
        <v>33</v>
      </c>
      <c r="AH161" s="341"/>
      <c r="AI161" s="341"/>
      <c r="AJ161" s="341"/>
      <c r="AK161" s="341"/>
      <c r="AL161" s="506"/>
      <c r="AM161" s="506"/>
      <c r="AN161" s="506"/>
      <c r="AO161" s="506"/>
      <c r="AP161" s="506" t="s">
        <v>572</v>
      </c>
      <c r="AQ161" s="506"/>
      <c r="AR161" s="506"/>
      <c r="AS161" s="506"/>
      <c r="AT161" s="506"/>
      <c r="AU161" s="23"/>
      <c r="AV161" s="25"/>
      <c r="AW161" s="341" t="s">
        <v>33</v>
      </c>
      <c r="AX161" s="341"/>
      <c r="AY161" s="341"/>
      <c r="AZ161" s="341"/>
      <c r="BA161" s="341"/>
      <c r="BB161" s="341"/>
      <c r="BC161" s="341"/>
      <c r="BD161" s="341"/>
      <c r="BE161" s="341"/>
      <c r="BF161" s="341"/>
      <c r="BG161" s="341"/>
      <c r="BH161" s="341"/>
      <c r="BI161" s="341" t="s">
        <v>600</v>
      </c>
      <c r="BJ161" s="341"/>
      <c r="BK161" s="341"/>
      <c r="BL161" s="341"/>
      <c r="BM161" s="341"/>
      <c r="BN161" s="341"/>
      <c r="BO161" s="341"/>
      <c r="BP161" s="341"/>
      <c r="BQ161" s="341"/>
      <c r="BR161" s="341"/>
      <c r="BS161" s="341"/>
      <c r="BT161" s="341"/>
      <c r="BU161" s="341"/>
      <c r="BV161" s="341"/>
      <c r="BW161" s="341"/>
      <c r="BX161" s="341"/>
      <c r="BY161" s="341"/>
      <c r="BZ161" s="341"/>
      <c r="CA161" s="341" t="s">
        <v>603</v>
      </c>
      <c r="CB161" s="341"/>
      <c r="CC161" s="341"/>
      <c r="CD161" s="341"/>
      <c r="CE161" s="341"/>
      <c r="CF161" s="341"/>
      <c r="CG161" s="341"/>
      <c r="CH161" s="341"/>
      <c r="CI161" s="341"/>
      <c r="CJ161" s="341"/>
      <c r="CK161" s="341"/>
      <c r="CL161" s="341"/>
      <c r="CM161" s="341"/>
      <c r="CN161" s="14"/>
    </row>
    <row r="162" spans="4:93" ht="14.25" customHeight="1" x14ac:dyDescent="0.35">
      <c r="D162" s="336">
        <v>6</v>
      </c>
      <c r="E162" s="337"/>
      <c r="F162" s="641"/>
      <c r="G162" s="641"/>
      <c r="H162" s="641"/>
      <c r="I162" s="641"/>
      <c r="J162" s="641"/>
      <c r="K162" s="641"/>
      <c r="L162" s="641"/>
      <c r="M162" s="641"/>
      <c r="N162" s="641"/>
      <c r="O162" s="341"/>
      <c r="P162" s="341"/>
      <c r="Q162" s="341"/>
      <c r="R162" s="341"/>
      <c r="S162" s="341"/>
      <c r="T162" s="341"/>
      <c r="U162" s="341"/>
      <c r="V162" s="341"/>
      <c r="W162" s="341"/>
      <c r="X162" s="341" t="s">
        <v>578</v>
      </c>
      <c r="Y162" s="341"/>
      <c r="Z162" s="341"/>
      <c r="AA162" s="341"/>
      <c r="AB162" s="341"/>
      <c r="AC162" s="341"/>
      <c r="AD162" s="341"/>
      <c r="AE162" s="341"/>
      <c r="AF162" s="341"/>
      <c r="AG162" s="341">
        <v>24</v>
      </c>
      <c r="AH162" s="341"/>
      <c r="AI162" s="341"/>
      <c r="AJ162" s="341"/>
      <c r="AK162" s="341"/>
      <c r="AL162" s="506"/>
      <c r="AM162" s="506"/>
      <c r="AN162" s="506"/>
      <c r="AO162" s="506"/>
      <c r="AP162" s="506" t="s">
        <v>572</v>
      </c>
      <c r="AQ162" s="506"/>
      <c r="AR162" s="506"/>
      <c r="AS162" s="506"/>
      <c r="AT162" s="506"/>
      <c r="AU162" s="23"/>
      <c r="AV162" s="25"/>
      <c r="AW162" s="38" t="s">
        <v>295</v>
      </c>
      <c r="AX162" s="23"/>
      <c r="AY162" s="2"/>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N162" s="14"/>
    </row>
    <row r="163" spans="4:93" ht="14.25" customHeight="1" x14ac:dyDescent="0.35">
      <c r="D163" s="336">
        <v>7</v>
      </c>
      <c r="E163" s="337"/>
      <c r="F163" s="353"/>
      <c r="G163" s="353"/>
      <c r="H163" s="353"/>
      <c r="I163" s="353"/>
      <c r="J163" s="353"/>
      <c r="K163" s="353"/>
      <c r="L163" s="353"/>
      <c r="M163" s="353"/>
      <c r="N163" s="353"/>
      <c r="O163" s="341"/>
      <c r="P163" s="341"/>
      <c r="Q163" s="341"/>
      <c r="R163" s="341"/>
      <c r="S163" s="341"/>
      <c r="T163" s="341"/>
      <c r="U163" s="341"/>
      <c r="V163" s="341"/>
      <c r="W163" s="341"/>
      <c r="X163" s="341" t="s">
        <v>579</v>
      </c>
      <c r="Y163" s="341"/>
      <c r="Z163" s="341"/>
      <c r="AA163" s="341"/>
      <c r="AB163" s="341"/>
      <c r="AC163" s="341"/>
      <c r="AD163" s="341"/>
      <c r="AE163" s="341"/>
      <c r="AF163" s="341"/>
      <c r="AG163" s="341">
        <v>34</v>
      </c>
      <c r="AH163" s="341"/>
      <c r="AI163" s="341"/>
      <c r="AJ163" s="341"/>
      <c r="AK163" s="341"/>
      <c r="AL163" s="506"/>
      <c r="AM163" s="506"/>
      <c r="AN163" s="506"/>
      <c r="AO163" s="506"/>
      <c r="AP163" s="506" t="s">
        <v>572</v>
      </c>
      <c r="AQ163" s="506"/>
      <c r="AR163" s="506"/>
      <c r="AS163" s="506"/>
      <c r="AT163" s="506"/>
      <c r="AU163" s="23"/>
      <c r="AV163" s="26"/>
      <c r="AW163" s="27"/>
      <c r="AX163" s="27"/>
      <c r="AY163" s="27"/>
      <c r="AZ163" s="27"/>
      <c r="BA163" s="27"/>
      <c r="BB163" s="27"/>
      <c r="BC163" s="27"/>
      <c r="BD163" s="27"/>
      <c r="BE163" s="27"/>
      <c r="BF163" s="27"/>
      <c r="BG163" s="28"/>
      <c r="BH163" s="28"/>
      <c r="BI163" s="28"/>
      <c r="BJ163" s="28"/>
      <c r="BK163" s="28"/>
      <c r="BL163" s="28"/>
      <c r="BM163" s="28"/>
      <c r="BN163" s="28"/>
      <c r="BO163" s="28"/>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7"/>
    </row>
    <row r="164" spans="4:93" ht="14.25" customHeight="1" x14ac:dyDescent="0.35">
      <c r="D164" s="336">
        <v>8</v>
      </c>
      <c r="E164" s="337"/>
      <c r="F164" s="353"/>
      <c r="G164" s="353"/>
      <c r="H164" s="353"/>
      <c r="I164" s="353"/>
      <c r="J164" s="353"/>
      <c r="K164" s="353"/>
      <c r="L164" s="353"/>
      <c r="M164" s="353"/>
      <c r="N164" s="353"/>
      <c r="O164" s="341"/>
      <c r="P164" s="341"/>
      <c r="Q164" s="341"/>
      <c r="R164" s="341"/>
      <c r="S164" s="341"/>
      <c r="T164" s="341"/>
      <c r="U164" s="341"/>
      <c r="V164" s="341"/>
      <c r="W164" s="341"/>
      <c r="X164" s="341" t="s">
        <v>580</v>
      </c>
      <c r="Y164" s="341"/>
      <c r="Z164" s="341"/>
      <c r="AA164" s="341"/>
      <c r="AB164" s="341"/>
      <c r="AC164" s="341"/>
      <c r="AD164" s="341"/>
      <c r="AE164" s="341"/>
      <c r="AF164" s="341"/>
      <c r="AG164" s="341">
        <v>50</v>
      </c>
      <c r="AH164" s="341"/>
      <c r="AI164" s="341"/>
      <c r="AJ164" s="341"/>
      <c r="AK164" s="341"/>
      <c r="AL164" s="506"/>
      <c r="AM164" s="506"/>
      <c r="AN164" s="506"/>
      <c r="AO164" s="506"/>
      <c r="AP164" s="506" t="s">
        <v>572</v>
      </c>
      <c r="AQ164" s="506"/>
      <c r="AR164" s="506"/>
      <c r="AS164" s="506"/>
      <c r="AT164" s="506"/>
      <c r="AU164" s="23"/>
      <c r="AV164" s="23"/>
      <c r="AW164" s="23"/>
      <c r="AX164" s="23"/>
      <c r="AY164" s="23"/>
      <c r="AZ164" s="23"/>
      <c r="BA164" s="23"/>
      <c r="BB164" s="23"/>
      <c r="BC164" s="23"/>
      <c r="BD164" s="23"/>
      <c r="BE164" s="23"/>
      <c r="BF164" s="23"/>
      <c r="BG164" s="21"/>
      <c r="BH164" s="21"/>
      <c r="BI164" s="21"/>
      <c r="BJ164" s="21"/>
      <c r="BK164" s="21"/>
      <c r="BL164" s="21"/>
      <c r="BM164" s="21"/>
      <c r="BN164" s="21"/>
      <c r="BO164" s="21"/>
    </row>
    <row r="165" spans="4:93" ht="14.25" customHeight="1" x14ac:dyDescent="0.35">
      <c r="D165" s="336">
        <v>9</v>
      </c>
      <c r="E165" s="337"/>
      <c r="F165" s="353"/>
      <c r="G165" s="353"/>
      <c r="H165" s="353"/>
      <c r="I165" s="353"/>
      <c r="J165" s="353"/>
      <c r="K165" s="353"/>
      <c r="L165" s="353"/>
      <c r="M165" s="353"/>
      <c r="N165" s="353"/>
      <c r="O165" s="341"/>
      <c r="P165" s="341"/>
      <c r="Q165" s="341"/>
      <c r="R165" s="341"/>
      <c r="S165" s="341"/>
      <c r="T165" s="341"/>
      <c r="U165" s="341"/>
      <c r="V165" s="341"/>
      <c r="W165" s="341"/>
      <c r="X165" s="341" t="s">
        <v>581</v>
      </c>
      <c r="Y165" s="341"/>
      <c r="Z165" s="341"/>
      <c r="AA165" s="341"/>
      <c r="AB165" s="341"/>
      <c r="AC165" s="341"/>
      <c r="AD165" s="341"/>
      <c r="AE165" s="341"/>
      <c r="AF165" s="341"/>
      <c r="AG165" s="341">
        <v>75</v>
      </c>
      <c r="AH165" s="341"/>
      <c r="AI165" s="341"/>
      <c r="AJ165" s="341"/>
      <c r="AK165" s="341"/>
      <c r="AL165" s="506"/>
      <c r="AM165" s="506"/>
      <c r="AN165" s="506"/>
      <c r="AO165" s="506"/>
      <c r="AP165" s="506" t="s">
        <v>572</v>
      </c>
      <c r="AQ165" s="506"/>
      <c r="AR165" s="506"/>
      <c r="AS165" s="506"/>
      <c r="AT165" s="506"/>
      <c r="AU165" s="23"/>
      <c r="AV165" s="434" t="s">
        <v>89</v>
      </c>
      <c r="AW165" s="434"/>
      <c r="AX165" s="434"/>
      <c r="AY165" s="434"/>
      <c r="AZ165" s="434"/>
      <c r="BA165" s="434"/>
      <c r="BB165" s="434"/>
      <c r="BC165" s="434"/>
      <c r="BD165" s="434"/>
      <c r="BE165" s="434"/>
      <c r="BF165" s="434"/>
      <c r="BG165" s="434"/>
      <c r="BH165" s="434"/>
      <c r="BI165" s="434"/>
      <c r="BJ165" s="434"/>
      <c r="BK165" s="434"/>
      <c r="BL165" s="434"/>
      <c r="BM165" s="434"/>
      <c r="BN165" s="434"/>
      <c r="BO165" s="434"/>
      <c r="BP165" s="434"/>
      <c r="BQ165" s="434"/>
      <c r="BR165" s="434"/>
      <c r="BS165" s="434"/>
      <c r="BT165" s="434"/>
      <c r="BU165" s="434"/>
      <c r="BV165" s="434"/>
      <c r="BW165" s="434"/>
      <c r="BX165" s="434"/>
      <c r="BY165" s="434"/>
      <c r="BZ165" s="434"/>
      <c r="CA165" s="434"/>
      <c r="CB165" s="434"/>
      <c r="CC165" s="434"/>
      <c r="CD165" s="434"/>
      <c r="CE165" s="434"/>
      <c r="CF165" s="434"/>
      <c r="CG165" s="434"/>
      <c r="CH165" s="434"/>
      <c r="CI165" s="434"/>
      <c r="CJ165" s="434"/>
      <c r="CK165" s="434"/>
      <c r="CL165" s="434"/>
      <c r="CM165" s="434"/>
      <c r="CN165" s="434"/>
    </row>
    <row r="166" spans="4:93" ht="14.25" customHeight="1" x14ac:dyDescent="0.35">
      <c r="D166" s="336">
        <v>10</v>
      </c>
      <c r="E166" s="337"/>
      <c r="F166" s="353"/>
      <c r="G166" s="353"/>
      <c r="H166" s="353"/>
      <c r="I166" s="353"/>
      <c r="J166" s="353"/>
      <c r="K166" s="353"/>
      <c r="L166" s="353"/>
      <c r="M166" s="353"/>
      <c r="N166" s="353"/>
      <c r="O166" s="341"/>
      <c r="P166" s="341"/>
      <c r="Q166" s="341"/>
      <c r="R166" s="341"/>
      <c r="S166" s="341"/>
      <c r="T166" s="341"/>
      <c r="U166" s="341"/>
      <c r="V166" s="341"/>
      <c r="W166" s="341"/>
      <c r="X166" s="341" t="s">
        <v>582</v>
      </c>
      <c r="Y166" s="341"/>
      <c r="Z166" s="341"/>
      <c r="AA166" s="341"/>
      <c r="AB166" s="341"/>
      <c r="AC166" s="341"/>
      <c r="AD166" s="341"/>
      <c r="AE166" s="341"/>
      <c r="AF166" s="341"/>
      <c r="AG166" s="341">
        <v>86</v>
      </c>
      <c r="AH166" s="341"/>
      <c r="AI166" s="341"/>
      <c r="AJ166" s="341"/>
      <c r="AK166" s="341"/>
      <c r="AL166" s="506"/>
      <c r="AM166" s="506"/>
      <c r="AN166" s="506"/>
      <c r="AO166" s="506"/>
      <c r="AP166" s="506" t="s">
        <v>572</v>
      </c>
      <c r="AQ166" s="506"/>
      <c r="AR166" s="506"/>
      <c r="AS166" s="506"/>
      <c r="AT166" s="506"/>
      <c r="AU166" s="23"/>
      <c r="AV166" s="434"/>
      <c r="AW166" s="434"/>
      <c r="AX166" s="434"/>
      <c r="AY166" s="434"/>
      <c r="AZ166" s="434"/>
      <c r="BA166" s="434"/>
      <c r="BB166" s="434"/>
      <c r="BC166" s="434"/>
      <c r="BD166" s="434"/>
      <c r="BE166" s="434"/>
      <c r="BF166" s="434"/>
      <c r="BG166" s="434"/>
      <c r="BH166" s="434"/>
      <c r="BI166" s="434"/>
      <c r="BJ166" s="434"/>
      <c r="BK166" s="434"/>
      <c r="BL166" s="434"/>
      <c r="BM166" s="434"/>
      <c r="BN166" s="434"/>
      <c r="BO166" s="434"/>
      <c r="BP166" s="434"/>
      <c r="BQ166" s="434"/>
      <c r="BR166" s="434"/>
      <c r="BS166" s="434"/>
      <c r="BT166" s="434"/>
      <c r="BU166" s="434"/>
      <c r="BV166" s="434"/>
      <c r="BW166" s="434"/>
      <c r="BX166" s="434"/>
      <c r="BY166" s="434"/>
      <c r="BZ166" s="434"/>
      <c r="CA166" s="434"/>
      <c r="CB166" s="434"/>
      <c r="CC166" s="434"/>
      <c r="CD166" s="434"/>
      <c r="CE166" s="434"/>
      <c r="CF166" s="434"/>
      <c r="CG166" s="434"/>
      <c r="CH166" s="434"/>
      <c r="CI166" s="434"/>
      <c r="CJ166" s="434"/>
      <c r="CK166" s="434"/>
      <c r="CL166" s="434"/>
      <c r="CM166" s="434"/>
      <c r="CN166" s="434"/>
    </row>
    <row r="167" spans="4:93" ht="14.25" customHeight="1" x14ac:dyDescent="0.35">
      <c r="D167" s="336">
        <v>11</v>
      </c>
      <c r="E167" s="337"/>
      <c r="F167" s="353"/>
      <c r="G167" s="353"/>
      <c r="H167" s="353"/>
      <c r="I167" s="353"/>
      <c r="J167" s="353"/>
      <c r="K167" s="353"/>
      <c r="L167" s="353"/>
      <c r="M167" s="353"/>
      <c r="N167" s="353"/>
      <c r="O167" s="341"/>
      <c r="P167" s="341"/>
      <c r="Q167" s="341"/>
      <c r="R167" s="341"/>
      <c r="S167" s="341"/>
      <c r="T167" s="341"/>
      <c r="U167" s="341"/>
      <c r="V167" s="341"/>
      <c r="W167" s="341"/>
      <c r="X167" s="341" t="s">
        <v>583</v>
      </c>
      <c r="Y167" s="341"/>
      <c r="Z167" s="341"/>
      <c r="AA167" s="341"/>
      <c r="AB167" s="341"/>
      <c r="AC167" s="341"/>
      <c r="AD167" s="341"/>
      <c r="AE167" s="341"/>
      <c r="AF167" s="341"/>
      <c r="AG167" s="341">
        <v>65</v>
      </c>
      <c r="AH167" s="341"/>
      <c r="AI167" s="341"/>
      <c r="AJ167" s="341"/>
      <c r="AK167" s="341"/>
      <c r="AL167" s="506"/>
      <c r="AM167" s="506"/>
      <c r="AN167" s="506"/>
      <c r="AO167" s="506"/>
      <c r="AP167" s="506" t="s">
        <v>572</v>
      </c>
      <c r="AQ167" s="506"/>
      <c r="AR167" s="506"/>
      <c r="AS167" s="506"/>
      <c r="AT167" s="506"/>
      <c r="AU167" s="23"/>
      <c r="AV167" s="29"/>
      <c r="AW167" s="30"/>
      <c r="AX167" s="30"/>
      <c r="AY167" s="30"/>
      <c r="AZ167" s="30"/>
      <c r="BA167" s="30"/>
      <c r="BB167" s="30"/>
      <c r="BC167" s="30"/>
      <c r="BD167" s="30"/>
      <c r="BE167" s="30"/>
      <c r="BF167" s="30"/>
      <c r="BG167" s="31"/>
      <c r="BH167" s="31"/>
      <c r="BI167" s="31"/>
      <c r="BJ167" s="31"/>
      <c r="BK167" s="31"/>
      <c r="BL167" s="31"/>
      <c r="BM167" s="31"/>
      <c r="BN167" s="31"/>
      <c r="BO167" s="3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2"/>
    </row>
    <row r="168" spans="4:93" ht="14.25" customHeight="1" x14ac:dyDescent="0.35">
      <c r="D168" s="336">
        <v>12</v>
      </c>
      <c r="E168" s="337"/>
      <c r="F168" s="353"/>
      <c r="G168" s="353"/>
      <c r="H168" s="353"/>
      <c r="I168" s="353"/>
      <c r="J168" s="353"/>
      <c r="K168" s="353"/>
      <c r="L168" s="353"/>
      <c r="M168" s="353"/>
      <c r="N168" s="353"/>
      <c r="O168" s="341"/>
      <c r="P168" s="341"/>
      <c r="Q168" s="341"/>
      <c r="R168" s="341"/>
      <c r="S168" s="341"/>
      <c r="T168" s="341"/>
      <c r="U168" s="341"/>
      <c r="V168" s="341"/>
      <c r="W168" s="341"/>
      <c r="X168" s="341" t="s">
        <v>584</v>
      </c>
      <c r="Y168" s="341"/>
      <c r="Z168" s="341"/>
      <c r="AA168" s="341"/>
      <c r="AB168" s="341"/>
      <c r="AC168" s="341"/>
      <c r="AD168" s="341"/>
      <c r="AE168" s="341"/>
      <c r="AF168" s="341"/>
      <c r="AG168" s="341">
        <v>57</v>
      </c>
      <c r="AH168" s="341"/>
      <c r="AI168" s="341"/>
      <c r="AJ168" s="341"/>
      <c r="AK168" s="341"/>
      <c r="AL168" s="506"/>
      <c r="AM168" s="506"/>
      <c r="AN168" s="506"/>
      <c r="AO168" s="506"/>
      <c r="AP168" s="506" t="s">
        <v>572</v>
      </c>
      <c r="AQ168" s="506"/>
      <c r="AR168" s="506"/>
      <c r="AS168" s="506"/>
      <c r="AT168" s="506"/>
      <c r="AU168" s="23"/>
      <c r="AV168" s="13"/>
      <c r="AW168" s="633" t="s">
        <v>34</v>
      </c>
      <c r="AX168" s="633"/>
      <c r="AY168" s="633"/>
      <c r="AZ168" s="633"/>
      <c r="BA168" s="633"/>
      <c r="BB168" s="633"/>
      <c r="BC168" s="633"/>
      <c r="BD168" s="633"/>
      <c r="BE168" s="633"/>
      <c r="BF168" s="633"/>
      <c r="BG168" s="633"/>
      <c r="BH168" s="633"/>
      <c r="BI168" s="633"/>
      <c r="BJ168" s="633"/>
      <c r="BK168" s="633"/>
      <c r="BL168" s="633"/>
      <c r="BM168" s="486" t="s">
        <v>37</v>
      </c>
      <c r="BN168" s="486"/>
      <c r="BO168" s="486"/>
      <c r="BP168" s="486"/>
      <c r="BQ168" s="486"/>
      <c r="BR168" s="486"/>
      <c r="BS168" s="486"/>
      <c r="BT168" s="486"/>
      <c r="BU168" s="486"/>
      <c r="BV168" s="486" t="s">
        <v>38</v>
      </c>
      <c r="BW168" s="486"/>
      <c r="BX168" s="486"/>
      <c r="BY168" s="486"/>
      <c r="BZ168" s="486"/>
      <c r="CA168" s="486"/>
      <c r="CB168" s="486"/>
      <c r="CC168" s="486"/>
      <c r="CD168" s="486"/>
      <c r="CE168" s="486" t="s">
        <v>39</v>
      </c>
      <c r="CF168" s="486"/>
      <c r="CG168" s="486"/>
      <c r="CH168" s="486"/>
      <c r="CI168" s="486"/>
      <c r="CJ168" s="486"/>
      <c r="CK168" s="486"/>
      <c r="CL168" s="486"/>
      <c r="CM168" s="486"/>
      <c r="CN168" s="32"/>
      <c r="CO168" s="6"/>
    </row>
    <row r="169" spans="4:93" ht="14.25" customHeight="1" x14ac:dyDescent="0.35">
      <c r="D169" s="336">
        <v>13</v>
      </c>
      <c r="E169" s="337"/>
      <c r="F169" s="353"/>
      <c r="G169" s="353"/>
      <c r="H169" s="353"/>
      <c r="I169" s="353"/>
      <c r="J169" s="353"/>
      <c r="K169" s="353"/>
      <c r="L169" s="353"/>
      <c r="M169" s="353"/>
      <c r="N169" s="353"/>
      <c r="O169" s="341"/>
      <c r="P169" s="341"/>
      <c r="Q169" s="341"/>
      <c r="R169" s="341"/>
      <c r="S169" s="341"/>
      <c r="T169" s="341"/>
      <c r="U169" s="341"/>
      <c r="V169" s="341"/>
      <c r="W169" s="341"/>
      <c r="X169" s="341" t="s">
        <v>585</v>
      </c>
      <c r="Y169" s="341"/>
      <c r="Z169" s="341"/>
      <c r="AA169" s="341"/>
      <c r="AB169" s="341"/>
      <c r="AC169" s="341"/>
      <c r="AD169" s="341"/>
      <c r="AE169" s="341"/>
      <c r="AF169" s="341"/>
      <c r="AG169" s="341">
        <v>74</v>
      </c>
      <c r="AH169" s="341"/>
      <c r="AI169" s="341"/>
      <c r="AJ169" s="341"/>
      <c r="AK169" s="341"/>
      <c r="AL169" s="506"/>
      <c r="AM169" s="506"/>
      <c r="AN169" s="506"/>
      <c r="AO169" s="506"/>
      <c r="AP169" s="506" t="s">
        <v>572</v>
      </c>
      <c r="AQ169" s="506"/>
      <c r="AR169" s="506"/>
      <c r="AS169" s="506"/>
      <c r="AT169" s="506"/>
      <c r="AU169" s="23"/>
      <c r="AV169" s="33"/>
      <c r="AW169" s="633"/>
      <c r="AX169" s="633"/>
      <c r="AY169" s="633"/>
      <c r="AZ169" s="633"/>
      <c r="BA169" s="633"/>
      <c r="BB169" s="633"/>
      <c r="BC169" s="633"/>
      <c r="BD169" s="633"/>
      <c r="BE169" s="633"/>
      <c r="BF169" s="633"/>
      <c r="BG169" s="633"/>
      <c r="BH169" s="633"/>
      <c r="BI169" s="633"/>
      <c r="BJ169" s="633"/>
      <c r="BK169" s="633"/>
      <c r="BL169" s="633"/>
      <c r="BM169" s="486"/>
      <c r="BN169" s="486"/>
      <c r="BO169" s="486"/>
      <c r="BP169" s="486"/>
      <c r="BQ169" s="486"/>
      <c r="BR169" s="486"/>
      <c r="BS169" s="486"/>
      <c r="BT169" s="486"/>
      <c r="BU169" s="486"/>
      <c r="BV169" s="486"/>
      <c r="BW169" s="486"/>
      <c r="BX169" s="486"/>
      <c r="BY169" s="486"/>
      <c r="BZ169" s="486"/>
      <c r="CA169" s="486"/>
      <c r="CB169" s="486"/>
      <c r="CC169" s="486"/>
      <c r="CD169" s="486"/>
      <c r="CE169" s="486"/>
      <c r="CF169" s="486"/>
      <c r="CG169" s="486"/>
      <c r="CH169" s="486"/>
      <c r="CI169" s="486"/>
      <c r="CJ169" s="486"/>
      <c r="CK169" s="486"/>
      <c r="CL169" s="486"/>
      <c r="CM169" s="486"/>
      <c r="CN169" s="32"/>
      <c r="CO169" s="6"/>
    </row>
    <row r="170" spans="4:93" ht="14.25" customHeight="1" x14ac:dyDescent="0.35">
      <c r="D170" s="336">
        <v>14</v>
      </c>
      <c r="E170" s="337"/>
      <c r="F170" s="353"/>
      <c r="G170" s="353"/>
      <c r="H170" s="353"/>
      <c r="I170" s="353"/>
      <c r="J170" s="353"/>
      <c r="K170" s="353"/>
      <c r="L170" s="353"/>
      <c r="M170" s="353"/>
      <c r="N170" s="353"/>
      <c r="O170" s="341"/>
      <c r="P170" s="341"/>
      <c r="Q170" s="341"/>
      <c r="R170" s="341"/>
      <c r="S170" s="341"/>
      <c r="T170" s="341"/>
      <c r="U170" s="341"/>
      <c r="V170" s="341"/>
      <c r="W170" s="341"/>
      <c r="X170" s="341" t="s">
        <v>586</v>
      </c>
      <c r="Y170" s="341"/>
      <c r="Z170" s="341"/>
      <c r="AA170" s="341"/>
      <c r="AB170" s="341"/>
      <c r="AC170" s="341"/>
      <c r="AD170" s="341"/>
      <c r="AE170" s="341"/>
      <c r="AF170" s="341"/>
      <c r="AG170" s="341">
        <v>39</v>
      </c>
      <c r="AH170" s="341"/>
      <c r="AI170" s="341"/>
      <c r="AJ170" s="341"/>
      <c r="AK170" s="341"/>
      <c r="AL170" s="506"/>
      <c r="AM170" s="506"/>
      <c r="AN170" s="506"/>
      <c r="AO170" s="506"/>
      <c r="AP170" s="506" t="s">
        <v>572</v>
      </c>
      <c r="AQ170" s="506"/>
      <c r="AR170" s="506"/>
      <c r="AS170" s="506"/>
      <c r="AT170" s="506"/>
      <c r="AU170" s="23"/>
      <c r="AV170" s="25"/>
      <c r="AW170" s="277" t="s">
        <v>35</v>
      </c>
      <c r="AX170" s="277"/>
      <c r="AY170" s="277"/>
      <c r="AZ170" s="277"/>
      <c r="BA170" s="277"/>
      <c r="BB170" s="277"/>
      <c r="BC170" s="277"/>
      <c r="BD170" s="277"/>
      <c r="BE170" s="277" t="s">
        <v>36</v>
      </c>
      <c r="BF170" s="277"/>
      <c r="BG170" s="277"/>
      <c r="BH170" s="277"/>
      <c r="BI170" s="277"/>
      <c r="BJ170" s="277"/>
      <c r="BK170" s="277"/>
      <c r="BL170" s="277"/>
      <c r="BM170" s="486"/>
      <c r="BN170" s="486"/>
      <c r="BO170" s="486"/>
      <c r="BP170" s="486"/>
      <c r="BQ170" s="486"/>
      <c r="BR170" s="486"/>
      <c r="BS170" s="486"/>
      <c r="BT170" s="486"/>
      <c r="BU170" s="486"/>
      <c r="BV170" s="486"/>
      <c r="BW170" s="486"/>
      <c r="BX170" s="486"/>
      <c r="BY170" s="486"/>
      <c r="BZ170" s="486"/>
      <c r="CA170" s="486"/>
      <c r="CB170" s="486"/>
      <c r="CC170" s="486"/>
      <c r="CD170" s="486"/>
      <c r="CE170" s="486"/>
      <c r="CF170" s="486"/>
      <c r="CG170" s="486"/>
      <c r="CH170" s="486"/>
      <c r="CI170" s="486"/>
      <c r="CJ170" s="486"/>
      <c r="CK170" s="486"/>
      <c r="CL170" s="486"/>
      <c r="CM170" s="486"/>
      <c r="CN170" s="14"/>
    </row>
    <row r="171" spans="4:93" ht="14.25" customHeight="1" x14ac:dyDescent="0.35">
      <c r="D171" s="336">
        <v>15</v>
      </c>
      <c r="E171" s="337"/>
      <c r="F171" s="353"/>
      <c r="G171" s="353"/>
      <c r="H171" s="353"/>
      <c r="I171" s="353"/>
      <c r="J171" s="353"/>
      <c r="K171" s="353"/>
      <c r="L171" s="353"/>
      <c r="M171" s="353"/>
      <c r="N171" s="353"/>
      <c r="O171" s="341"/>
      <c r="P171" s="341"/>
      <c r="Q171" s="341"/>
      <c r="R171" s="341"/>
      <c r="S171" s="341"/>
      <c r="T171" s="341"/>
      <c r="U171" s="341"/>
      <c r="V171" s="341"/>
      <c r="W171" s="341"/>
      <c r="X171" s="341" t="s">
        <v>587</v>
      </c>
      <c r="Y171" s="341"/>
      <c r="Z171" s="341"/>
      <c r="AA171" s="341"/>
      <c r="AB171" s="341"/>
      <c r="AC171" s="341"/>
      <c r="AD171" s="341"/>
      <c r="AE171" s="341"/>
      <c r="AF171" s="341"/>
      <c r="AG171" s="341">
        <v>13</v>
      </c>
      <c r="AH171" s="341"/>
      <c r="AI171" s="341"/>
      <c r="AJ171" s="341"/>
      <c r="AK171" s="341"/>
      <c r="AL171" s="506"/>
      <c r="AM171" s="506"/>
      <c r="AN171" s="506"/>
      <c r="AO171" s="506"/>
      <c r="AP171" s="506" t="s">
        <v>572</v>
      </c>
      <c r="AQ171" s="506"/>
      <c r="AR171" s="506"/>
      <c r="AS171" s="506"/>
      <c r="AT171" s="506"/>
      <c r="AU171" s="23"/>
      <c r="AV171" s="25"/>
      <c r="AW171" s="277"/>
      <c r="AX171" s="277"/>
      <c r="AY171" s="277"/>
      <c r="AZ171" s="277"/>
      <c r="BA171" s="277"/>
      <c r="BB171" s="277"/>
      <c r="BC171" s="277"/>
      <c r="BD171" s="277"/>
      <c r="BE171" s="277"/>
      <c r="BF171" s="277"/>
      <c r="BG171" s="277"/>
      <c r="BH171" s="277"/>
      <c r="BI171" s="277"/>
      <c r="BJ171" s="277"/>
      <c r="BK171" s="277"/>
      <c r="BL171" s="277"/>
      <c r="BM171" s="486"/>
      <c r="BN171" s="486"/>
      <c r="BO171" s="486"/>
      <c r="BP171" s="486"/>
      <c r="BQ171" s="486"/>
      <c r="BR171" s="486"/>
      <c r="BS171" s="486"/>
      <c r="BT171" s="486"/>
      <c r="BU171" s="486"/>
      <c r="BV171" s="486"/>
      <c r="BW171" s="486"/>
      <c r="BX171" s="486"/>
      <c r="BY171" s="486"/>
      <c r="BZ171" s="486"/>
      <c r="CA171" s="486"/>
      <c r="CB171" s="486"/>
      <c r="CC171" s="486"/>
      <c r="CD171" s="486"/>
      <c r="CE171" s="486"/>
      <c r="CF171" s="486"/>
      <c r="CG171" s="486"/>
      <c r="CH171" s="486"/>
      <c r="CI171" s="486"/>
      <c r="CJ171" s="486"/>
      <c r="CK171" s="486"/>
      <c r="CL171" s="486"/>
      <c r="CM171" s="486"/>
      <c r="CN171" s="14"/>
    </row>
    <row r="172" spans="4:93" ht="14.25" customHeight="1" x14ac:dyDescent="0.35">
      <c r="D172" s="336">
        <v>16</v>
      </c>
      <c r="E172" s="337"/>
      <c r="F172" s="353"/>
      <c r="G172" s="353"/>
      <c r="H172" s="353"/>
      <c r="I172" s="353"/>
      <c r="J172" s="353"/>
      <c r="K172" s="353"/>
      <c r="L172" s="353"/>
      <c r="M172" s="353"/>
      <c r="N172" s="353"/>
      <c r="O172" s="341"/>
      <c r="P172" s="341"/>
      <c r="Q172" s="341"/>
      <c r="R172" s="341"/>
      <c r="S172" s="341"/>
      <c r="T172" s="341"/>
      <c r="U172" s="341"/>
      <c r="V172" s="341"/>
      <c r="W172" s="341"/>
      <c r="X172" s="341" t="s">
        <v>588</v>
      </c>
      <c r="Y172" s="341"/>
      <c r="Z172" s="341"/>
      <c r="AA172" s="341"/>
      <c r="AB172" s="341"/>
      <c r="AC172" s="341"/>
      <c r="AD172" s="341"/>
      <c r="AE172" s="341"/>
      <c r="AF172" s="341"/>
      <c r="AG172" s="341">
        <v>45</v>
      </c>
      <c r="AH172" s="341"/>
      <c r="AI172" s="341"/>
      <c r="AJ172" s="341"/>
      <c r="AK172" s="341"/>
      <c r="AL172" s="506"/>
      <c r="AM172" s="506"/>
      <c r="AN172" s="506"/>
      <c r="AO172" s="506"/>
      <c r="AP172" s="506" t="s">
        <v>572</v>
      </c>
      <c r="AQ172" s="506"/>
      <c r="AR172" s="506"/>
      <c r="AS172" s="506"/>
      <c r="AT172" s="506"/>
      <c r="AU172" s="23"/>
      <c r="AV172" s="25"/>
      <c r="AW172" s="341" t="s">
        <v>604</v>
      </c>
      <c r="AX172" s="341"/>
      <c r="AY172" s="341"/>
      <c r="AZ172" s="341"/>
      <c r="BA172" s="341"/>
      <c r="BB172" s="341"/>
      <c r="BC172" s="341"/>
      <c r="BD172" s="341"/>
      <c r="BE172" s="341" t="s">
        <v>605</v>
      </c>
      <c r="BF172" s="341"/>
      <c r="BG172" s="341"/>
      <c r="BH172" s="341"/>
      <c r="BI172" s="341"/>
      <c r="BJ172" s="341"/>
      <c r="BK172" s="341"/>
      <c r="BL172" s="341"/>
      <c r="BM172" s="341" t="s">
        <v>606</v>
      </c>
      <c r="BN172" s="341"/>
      <c r="BO172" s="341"/>
      <c r="BP172" s="341"/>
      <c r="BQ172" s="341"/>
      <c r="BR172" s="341"/>
      <c r="BS172" s="341"/>
      <c r="BT172" s="341"/>
      <c r="BU172" s="341"/>
      <c r="BV172" s="341" t="s">
        <v>607</v>
      </c>
      <c r="BW172" s="341"/>
      <c r="BX172" s="341"/>
      <c r="BY172" s="341"/>
      <c r="BZ172" s="341"/>
      <c r="CA172" s="341"/>
      <c r="CB172" s="341"/>
      <c r="CC172" s="341"/>
      <c r="CD172" s="341"/>
      <c r="CE172" s="341">
        <v>26</v>
      </c>
      <c r="CF172" s="341"/>
      <c r="CG172" s="341"/>
      <c r="CH172" s="341"/>
      <c r="CI172" s="341"/>
      <c r="CJ172" s="341"/>
      <c r="CK172" s="341"/>
      <c r="CL172" s="341"/>
      <c r="CM172" s="341"/>
      <c r="CN172" s="14"/>
    </row>
    <row r="173" spans="4:93" ht="14.25" customHeight="1" x14ac:dyDescent="0.35">
      <c r="D173" s="336">
        <v>17</v>
      </c>
      <c r="E173" s="337"/>
      <c r="F173" s="353"/>
      <c r="G173" s="353"/>
      <c r="H173" s="353"/>
      <c r="I173" s="353"/>
      <c r="J173" s="353"/>
      <c r="K173" s="353"/>
      <c r="L173" s="353"/>
      <c r="M173" s="353"/>
      <c r="N173" s="353"/>
      <c r="O173" s="341"/>
      <c r="P173" s="341"/>
      <c r="Q173" s="341"/>
      <c r="R173" s="341"/>
      <c r="S173" s="341"/>
      <c r="T173" s="341"/>
      <c r="U173" s="341"/>
      <c r="V173" s="341"/>
      <c r="W173" s="341"/>
      <c r="X173" s="341" t="s">
        <v>589</v>
      </c>
      <c r="Y173" s="341"/>
      <c r="Z173" s="341"/>
      <c r="AA173" s="341"/>
      <c r="AB173" s="341"/>
      <c r="AC173" s="341"/>
      <c r="AD173" s="341"/>
      <c r="AE173" s="341"/>
      <c r="AF173" s="341"/>
      <c r="AG173" s="341">
        <v>41</v>
      </c>
      <c r="AH173" s="341"/>
      <c r="AI173" s="341"/>
      <c r="AJ173" s="341"/>
      <c r="AK173" s="341"/>
      <c r="AL173" s="506"/>
      <c r="AM173" s="506"/>
      <c r="AN173" s="506"/>
      <c r="AO173" s="506"/>
      <c r="AP173" s="506" t="s">
        <v>572</v>
      </c>
      <c r="AQ173" s="506"/>
      <c r="AR173" s="506"/>
      <c r="AS173" s="506"/>
      <c r="AT173" s="506"/>
      <c r="AU173" s="23"/>
      <c r="AV173" s="25"/>
      <c r="AW173" s="341"/>
      <c r="AX173" s="341"/>
      <c r="AY173" s="341"/>
      <c r="AZ173" s="341"/>
      <c r="BA173" s="341"/>
      <c r="BB173" s="341"/>
      <c r="BC173" s="341"/>
      <c r="BD173" s="341"/>
      <c r="BE173" s="341"/>
      <c r="BF173" s="341"/>
      <c r="BG173" s="341"/>
      <c r="BH173" s="341"/>
      <c r="BI173" s="341"/>
      <c r="BJ173" s="341"/>
      <c r="BK173" s="341"/>
      <c r="BL173" s="341"/>
      <c r="BM173" s="341"/>
      <c r="BN173" s="341"/>
      <c r="BO173" s="341"/>
      <c r="BP173" s="341"/>
      <c r="BQ173" s="341"/>
      <c r="BR173" s="341"/>
      <c r="BS173" s="341"/>
      <c r="BT173" s="341"/>
      <c r="BU173" s="341"/>
      <c r="BV173" s="341"/>
      <c r="BW173" s="341"/>
      <c r="BX173" s="341"/>
      <c r="BY173" s="341"/>
      <c r="BZ173" s="341"/>
      <c r="CA173" s="341"/>
      <c r="CB173" s="341"/>
      <c r="CC173" s="341"/>
      <c r="CD173" s="341"/>
      <c r="CE173" s="341"/>
      <c r="CF173" s="341"/>
      <c r="CG173" s="341"/>
      <c r="CH173" s="341"/>
      <c r="CI173" s="341"/>
      <c r="CJ173" s="341"/>
      <c r="CK173" s="341"/>
      <c r="CL173" s="341"/>
      <c r="CM173" s="341"/>
      <c r="CN173" s="14"/>
    </row>
    <row r="174" spans="4:93" ht="14.25" customHeight="1" x14ac:dyDescent="0.35">
      <c r="D174" s="336">
        <v>18</v>
      </c>
      <c r="E174" s="337"/>
      <c r="F174" s="353"/>
      <c r="G174" s="353"/>
      <c r="H174" s="353"/>
      <c r="I174" s="353"/>
      <c r="J174" s="353"/>
      <c r="K174" s="353"/>
      <c r="L174" s="353"/>
      <c r="M174" s="353"/>
      <c r="N174" s="353"/>
      <c r="O174" s="341"/>
      <c r="P174" s="341"/>
      <c r="Q174" s="341"/>
      <c r="R174" s="341"/>
      <c r="S174" s="341"/>
      <c r="T174" s="341"/>
      <c r="U174" s="341"/>
      <c r="V174" s="341"/>
      <c r="W174" s="341"/>
      <c r="X174" s="341" t="s">
        <v>590</v>
      </c>
      <c r="Y174" s="341"/>
      <c r="Z174" s="341"/>
      <c r="AA174" s="341"/>
      <c r="AB174" s="341"/>
      <c r="AC174" s="341"/>
      <c r="AD174" s="341"/>
      <c r="AE174" s="341"/>
      <c r="AF174" s="341"/>
      <c r="AG174" s="341">
        <v>27</v>
      </c>
      <c r="AH174" s="341"/>
      <c r="AI174" s="341"/>
      <c r="AJ174" s="341"/>
      <c r="AK174" s="341"/>
      <c r="AL174" s="506"/>
      <c r="AM174" s="506"/>
      <c r="AN174" s="506"/>
      <c r="AO174" s="506"/>
      <c r="AP174" s="506" t="s">
        <v>572</v>
      </c>
      <c r="AQ174" s="506"/>
      <c r="AR174" s="506"/>
      <c r="AS174" s="506"/>
      <c r="AT174" s="506"/>
      <c r="AU174" s="23"/>
      <c r="AV174" s="25"/>
      <c r="AW174" s="635" t="s">
        <v>296</v>
      </c>
      <c r="AX174" s="635"/>
      <c r="AY174" s="635"/>
      <c r="AZ174" s="635"/>
      <c r="BA174" s="635"/>
      <c r="BB174" s="635"/>
      <c r="BC174" s="635"/>
      <c r="BD174" s="635"/>
      <c r="BE174" s="635"/>
      <c r="BF174" s="635"/>
      <c r="BG174" s="635"/>
      <c r="BH174" s="635"/>
      <c r="BI174" s="635"/>
      <c r="BJ174" s="635"/>
      <c r="BK174" s="635"/>
      <c r="BL174" s="635"/>
      <c r="BM174" s="635"/>
      <c r="BN174" s="635"/>
      <c r="BO174" s="635"/>
      <c r="BP174" s="635"/>
      <c r="BQ174" s="635"/>
      <c r="BR174" s="635"/>
      <c r="BS174" s="635"/>
      <c r="BT174" s="635"/>
      <c r="BU174" s="635"/>
      <c r="BV174" s="635"/>
      <c r="BW174" s="635"/>
      <c r="BX174" s="635"/>
      <c r="BY174" s="635"/>
      <c r="BZ174" s="635"/>
      <c r="CA174" s="635"/>
      <c r="CB174" s="635"/>
      <c r="CC174" s="635"/>
      <c r="CD174" s="635"/>
      <c r="CE174" s="635"/>
      <c r="CF174" s="635"/>
      <c r="CG174" s="635"/>
      <c r="CH174" s="635"/>
      <c r="CI174" s="635"/>
      <c r="CJ174" s="635"/>
      <c r="CK174" s="635"/>
      <c r="CN174" s="14"/>
    </row>
    <row r="175" spans="4:93" ht="14.25" customHeight="1" x14ac:dyDescent="0.35">
      <c r="D175" s="336">
        <v>19</v>
      </c>
      <c r="E175" s="337"/>
      <c r="F175" s="353"/>
      <c r="G175" s="353"/>
      <c r="H175" s="353"/>
      <c r="I175" s="353"/>
      <c r="J175" s="353"/>
      <c r="K175" s="353"/>
      <c r="L175" s="353"/>
      <c r="M175" s="353"/>
      <c r="N175" s="353"/>
      <c r="O175" s="341"/>
      <c r="P175" s="341"/>
      <c r="Q175" s="341"/>
      <c r="R175" s="341"/>
      <c r="S175" s="341"/>
      <c r="T175" s="341"/>
      <c r="U175" s="341"/>
      <c r="V175" s="341"/>
      <c r="W175" s="341"/>
      <c r="X175" s="341" t="s">
        <v>591</v>
      </c>
      <c r="Y175" s="341"/>
      <c r="Z175" s="341"/>
      <c r="AA175" s="341"/>
      <c r="AB175" s="341"/>
      <c r="AC175" s="341"/>
      <c r="AD175" s="341"/>
      <c r="AE175" s="341"/>
      <c r="AF175" s="341"/>
      <c r="AG175" s="341">
        <v>66</v>
      </c>
      <c r="AH175" s="341"/>
      <c r="AI175" s="341"/>
      <c r="AJ175" s="341"/>
      <c r="AK175" s="341"/>
      <c r="AL175" s="506"/>
      <c r="AM175" s="506"/>
      <c r="AN175" s="506"/>
      <c r="AO175" s="506"/>
      <c r="AP175" s="506" t="s">
        <v>572</v>
      </c>
      <c r="AQ175" s="506"/>
      <c r="AR175" s="506"/>
      <c r="AS175" s="506"/>
      <c r="AT175" s="506"/>
      <c r="AU175" s="23"/>
      <c r="AV175" s="26"/>
      <c r="AW175" s="27"/>
      <c r="AX175" s="27"/>
      <c r="AY175" s="27"/>
      <c r="AZ175" s="27"/>
      <c r="BA175" s="27"/>
      <c r="BB175" s="27"/>
      <c r="BC175" s="27"/>
      <c r="BD175" s="27"/>
      <c r="BE175" s="27"/>
      <c r="BF175" s="27"/>
      <c r="BG175" s="28"/>
      <c r="BH175" s="28"/>
      <c r="BI175" s="28"/>
      <c r="BJ175" s="28"/>
      <c r="BK175" s="28"/>
      <c r="BL175" s="28"/>
      <c r="BM175" s="28"/>
      <c r="BN175" s="28"/>
      <c r="BO175" s="28"/>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7"/>
    </row>
    <row r="176" spans="4:93" ht="14.25" customHeight="1" x14ac:dyDescent="0.35">
      <c r="D176" s="336">
        <v>20</v>
      </c>
      <c r="E176" s="337"/>
      <c r="F176" s="353"/>
      <c r="G176" s="353"/>
      <c r="H176" s="353"/>
      <c r="I176" s="353"/>
      <c r="J176" s="353"/>
      <c r="K176" s="353"/>
      <c r="L176" s="353"/>
      <c r="M176" s="353"/>
      <c r="N176" s="353"/>
      <c r="O176" s="341"/>
      <c r="P176" s="341"/>
      <c r="Q176" s="341"/>
      <c r="R176" s="341"/>
      <c r="S176" s="341"/>
      <c r="T176" s="341"/>
      <c r="U176" s="341"/>
      <c r="V176" s="341"/>
      <c r="W176" s="341"/>
      <c r="X176" s="341" t="s">
        <v>592</v>
      </c>
      <c r="Y176" s="341"/>
      <c r="Z176" s="341"/>
      <c r="AA176" s="341"/>
      <c r="AB176" s="341"/>
      <c r="AC176" s="341"/>
      <c r="AD176" s="341"/>
      <c r="AE176" s="341"/>
      <c r="AF176" s="341"/>
      <c r="AG176" s="341">
        <v>32</v>
      </c>
      <c r="AH176" s="341"/>
      <c r="AI176" s="341"/>
      <c r="AJ176" s="341"/>
      <c r="AK176" s="341"/>
      <c r="AL176" s="506"/>
      <c r="AM176" s="506"/>
      <c r="AN176" s="506"/>
      <c r="AO176" s="506"/>
      <c r="AP176" s="506" t="s">
        <v>572</v>
      </c>
      <c r="AQ176" s="506"/>
      <c r="AR176" s="506"/>
      <c r="AS176" s="506"/>
      <c r="AT176" s="506"/>
      <c r="AU176" s="23"/>
      <c r="AV176" s="23"/>
      <c r="AW176" s="23"/>
      <c r="AX176" s="23"/>
      <c r="AY176" s="23"/>
      <c r="AZ176" s="23"/>
      <c r="BA176" s="23"/>
      <c r="BB176" s="23"/>
      <c r="BC176" s="23"/>
      <c r="BD176" s="23"/>
      <c r="BE176" s="23"/>
      <c r="BF176" s="23"/>
      <c r="BG176" s="21"/>
      <c r="BH176" s="21"/>
      <c r="BI176" s="21"/>
      <c r="BJ176" s="21"/>
      <c r="BK176" s="21"/>
      <c r="BL176" s="21"/>
      <c r="BM176" s="21"/>
      <c r="BN176" s="21"/>
      <c r="BO176" s="21"/>
    </row>
    <row r="177" spans="4:93" ht="14.25" customHeight="1" x14ac:dyDescent="0.35">
      <c r="D177" s="336">
        <v>21</v>
      </c>
      <c r="E177" s="337"/>
      <c r="F177" s="353"/>
      <c r="G177" s="353"/>
      <c r="H177" s="353"/>
      <c r="I177" s="353"/>
      <c r="J177" s="353"/>
      <c r="K177" s="353"/>
      <c r="L177" s="353"/>
      <c r="M177" s="353"/>
      <c r="N177" s="353"/>
      <c r="O177" s="341"/>
      <c r="P177" s="341"/>
      <c r="Q177" s="341"/>
      <c r="R177" s="341"/>
      <c r="S177" s="341"/>
      <c r="T177" s="341"/>
      <c r="U177" s="341"/>
      <c r="V177" s="341"/>
      <c r="W177" s="341"/>
      <c r="X177" s="341" t="s">
        <v>593</v>
      </c>
      <c r="Y177" s="341"/>
      <c r="Z177" s="341"/>
      <c r="AA177" s="341"/>
      <c r="AB177" s="341"/>
      <c r="AC177" s="341"/>
      <c r="AD177" s="341"/>
      <c r="AE177" s="341"/>
      <c r="AF177" s="341"/>
      <c r="AG177" s="341">
        <v>112</v>
      </c>
      <c r="AH177" s="341"/>
      <c r="AI177" s="341"/>
      <c r="AJ177" s="341"/>
      <c r="AK177" s="341"/>
      <c r="AL177" s="506"/>
      <c r="AM177" s="506"/>
      <c r="AN177" s="506"/>
      <c r="AO177" s="506"/>
      <c r="AP177" s="506" t="s">
        <v>572</v>
      </c>
      <c r="AQ177" s="506"/>
      <c r="AR177" s="506"/>
      <c r="AS177" s="506"/>
      <c r="AT177" s="506"/>
      <c r="AU177" s="23"/>
      <c r="AV177" s="434" t="s">
        <v>692</v>
      </c>
      <c r="AW177" s="434"/>
      <c r="AX177" s="434"/>
      <c r="AY177" s="434"/>
      <c r="AZ177" s="434"/>
      <c r="BA177" s="434"/>
      <c r="BB177" s="434"/>
      <c r="BC177" s="434"/>
      <c r="BD177" s="434"/>
      <c r="BE177" s="434"/>
      <c r="BF177" s="434"/>
      <c r="BG177" s="434"/>
      <c r="BH177" s="434"/>
      <c r="BI177" s="434"/>
      <c r="BJ177" s="434"/>
      <c r="BK177" s="434"/>
      <c r="BL177" s="434"/>
      <c r="BM177" s="21"/>
      <c r="BN177" s="21"/>
      <c r="BO177" s="21"/>
    </row>
    <row r="178" spans="4:93" ht="14.25" customHeight="1" x14ac:dyDescent="0.35">
      <c r="D178" s="336">
        <v>22</v>
      </c>
      <c r="E178" s="337"/>
      <c r="F178" s="353"/>
      <c r="G178" s="353"/>
      <c r="H178" s="353"/>
      <c r="I178" s="353"/>
      <c r="J178" s="353"/>
      <c r="K178" s="353"/>
      <c r="L178" s="353"/>
      <c r="M178" s="353"/>
      <c r="N178" s="353"/>
      <c r="O178" s="341"/>
      <c r="P178" s="341"/>
      <c r="Q178" s="341"/>
      <c r="R178" s="341"/>
      <c r="S178" s="341"/>
      <c r="T178" s="341"/>
      <c r="U178" s="341"/>
      <c r="V178" s="341"/>
      <c r="W178" s="341"/>
      <c r="X178" s="341" t="s">
        <v>594</v>
      </c>
      <c r="Y178" s="341"/>
      <c r="Z178" s="341"/>
      <c r="AA178" s="341"/>
      <c r="AB178" s="341"/>
      <c r="AC178" s="341"/>
      <c r="AD178" s="341"/>
      <c r="AE178" s="341"/>
      <c r="AF178" s="341"/>
      <c r="AG178" s="341">
        <v>37</v>
      </c>
      <c r="AH178" s="341"/>
      <c r="AI178" s="341"/>
      <c r="AJ178" s="341"/>
      <c r="AK178" s="341"/>
      <c r="AL178" s="506"/>
      <c r="AM178" s="506"/>
      <c r="AN178" s="506"/>
      <c r="AO178" s="506"/>
      <c r="AP178" s="506" t="s">
        <v>572</v>
      </c>
      <c r="AQ178" s="506"/>
      <c r="AR178" s="506"/>
      <c r="AS178" s="506"/>
      <c r="AT178" s="506"/>
      <c r="AU178" s="23"/>
      <c r="AV178" s="434"/>
      <c r="AW178" s="434"/>
      <c r="AX178" s="434"/>
      <c r="AY178" s="434"/>
      <c r="AZ178" s="434"/>
      <c r="BA178" s="434"/>
      <c r="BB178" s="434"/>
      <c r="BC178" s="434"/>
      <c r="BD178" s="434"/>
      <c r="BE178" s="434"/>
      <c r="BF178" s="434"/>
      <c r="BG178" s="434"/>
      <c r="BH178" s="434"/>
      <c r="BI178" s="434"/>
      <c r="BJ178" s="434"/>
      <c r="BK178" s="434"/>
      <c r="BL178" s="434"/>
      <c r="BM178" s="21"/>
      <c r="BN178" s="21"/>
      <c r="BO178" s="21"/>
    </row>
    <row r="179" spans="4:93" ht="14.25" customHeight="1" x14ac:dyDescent="0.35">
      <c r="D179" s="336">
        <v>23</v>
      </c>
      <c r="E179" s="337"/>
      <c r="F179" s="353"/>
      <c r="G179" s="353"/>
      <c r="H179" s="353"/>
      <c r="I179" s="353"/>
      <c r="J179" s="353"/>
      <c r="K179" s="353"/>
      <c r="L179" s="353"/>
      <c r="M179" s="353"/>
      <c r="N179" s="353"/>
      <c r="O179" s="341"/>
      <c r="P179" s="341"/>
      <c r="Q179" s="341"/>
      <c r="R179" s="341"/>
      <c r="S179" s="341"/>
      <c r="T179" s="341"/>
      <c r="U179" s="341"/>
      <c r="V179" s="341"/>
      <c r="W179" s="341"/>
      <c r="X179" s="341" t="s">
        <v>595</v>
      </c>
      <c r="Y179" s="341"/>
      <c r="Z179" s="341"/>
      <c r="AA179" s="341"/>
      <c r="AB179" s="341"/>
      <c r="AC179" s="341"/>
      <c r="AD179" s="341"/>
      <c r="AE179" s="341"/>
      <c r="AF179" s="341"/>
      <c r="AG179" s="341">
        <v>52</v>
      </c>
      <c r="AH179" s="341"/>
      <c r="AI179" s="341"/>
      <c r="AJ179" s="341"/>
      <c r="AK179" s="341"/>
      <c r="AL179" s="506"/>
      <c r="AM179" s="506"/>
      <c r="AN179" s="506"/>
      <c r="AO179" s="506"/>
      <c r="AP179" s="506" t="s">
        <v>572</v>
      </c>
      <c r="AQ179" s="506"/>
      <c r="AR179" s="506"/>
      <c r="AS179" s="506"/>
      <c r="AT179" s="506"/>
      <c r="AU179" s="23"/>
      <c r="AV179" s="29"/>
      <c r="AW179" s="30"/>
      <c r="AX179" s="30"/>
      <c r="AY179" s="30"/>
      <c r="AZ179" s="30"/>
      <c r="BA179" s="30"/>
      <c r="BB179" s="30"/>
      <c r="BC179" s="30"/>
      <c r="BD179" s="30"/>
      <c r="BE179" s="30"/>
      <c r="BF179" s="30"/>
      <c r="BG179" s="31"/>
      <c r="BH179" s="31"/>
      <c r="BI179" s="31"/>
      <c r="BJ179" s="31"/>
      <c r="BK179" s="31"/>
      <c r="BL179" s="31"/>
      <c r="BM179" s="31"/>
      <c r="BN179" s="31"/>
      <c r="BO179" s="3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2"/>
    </row>
    <row r="180" spans="4:93" ht="14.25" customHeight="1" x14ac:dyDescent="0.35">
      <c r="D180" s="336">
        <v>24</v>
      </c>
      <c r="E180" s="337"/>
      <c r="F180" s="353"/>
      <c r="G180" s="353"/>
      <c r="H180" s="353"/>
      <c r="I180" s="353"/>
      <c r="J180" s="353"/>
      <c r="K180" s="353"/>
      <c r="L180" s="353"/>
      <c r="M180" s="353"/>
      <c r="N180" s="353"/>
      <c r="O180" s="341"/>
      <c r="P180" s="341"/>
      <c r="Q180" s="341"/>
      <c r="R180" s="341"/>
      <c r="S180" s="341"/>
      <c r="T180" s="341"/>
      <c r="U180" s="341"/>
      <c r="V180" s="341"/>
      <c r="W180" s="341"/>
      <c r="X180" s="341" t="s">
        <v>596</v>
      </c>
      <c r="Y180" s="341"/>
      <c r="Z180" s="341"/>
      <c r="AA180" s="341"/>
      <c r="AB180" s="341"/>
      <c r="AC180" s="341"/>
      <c r="AD180" s="341"/>
      <c r="AE180" s="341"/>
      <c r="AF180" s="341"/>
      <c r="AG180" s="341">
        <v>113</v>
      </c>
      <c r="AH180" s="341"/>
      <c r="AI180" s="341"/>
      <c r="AJ180" s="341"/>
      <c r="AK180" s="341"/>
      <c r="AL180" s="506" t="s">
        <v>572</v>
      </c>
      <c r="AM180" s="506"/>
      <c r="AN180" s="506"/>
      <c r="AO180" s="506"/>
      <c r="AP180" s="506"/>
      <c r="AQ180" s="506"/>
      <c r="AR180" s="506"/>
      <c r="AS180" s="506"/>
      <c r="AT180" s="506"/>
      <c r="AU180" s="23"/>
      <c r="AV180" s="13"/>
      <c r="AW180" s="277" t="s">
        <v>40</v>
      </c>
      <c r="AX180" s="277"/>
      <c r="AY180" s="277"/>
      <c r="AZ180" s="277"/>
      <c r="BA180" s="277"/>
      <c r="BB180" s="277"/>
      <c r="BC180" s="277"/>
      <c r="BD180" s="277" t="s">
        <v>41</v>
      </c>
      <c r="BE180" s="277"/>
      <c r="BF180" s="277"/>
      <c r="BG180" s="277"/>
      <c r="BH180" s="277"/>
      <c r="BI180" s="277"/>
      <c r="BJ180" s="277"/>
      <c r="BK180" s="277"/>
      <c r="BL180" s="277" t="s">
        <v>42</v>
      </c>
      <c r="BM180" s="277"/>
      <c r="BN180" s="277"/>
      <c r="BO180" s="277"/>
      <c r="BP180" s="277"/>
      <c r="BQ180" s="277"/>
      <c r="BR180" s="277"/>
      <c r="BS180" s="277"/>
      <c r="BT180" s="438" t="s">
        <v>969</v>
      </c>
      <c r="BU180" s="439"/>
      <c r="BV180" s="439"/>
      <c r="BW180" s="439"/>
      <c r="BX180" s="439"/>
      <c r="BY180" s="439"/>
      <c r="BZ180" s="439"/>
      <c r="CA180" s="440"/>
      <c r="CB180" s="486" t="s">
        <v>693</v>
      </c>
      <c r="CC180" s="486"/>
      <c r="CD180" s="486"/>
      <c r="CE180" s="486"/>
      <c r="CF180" s="486"/>
      <c r="CG180" s="486"/>
      <c r="CH180" s="486"/>
      <c r="CI180" s="486"/>
      <c r="CJ180" s="486"/>
      <c r="CK180" s="486"/>
      <c r="CL180" s="486"/>
      <c r="CM180" s="486"/>
      <c r="CN180" s="35"/>
    </row>
    <row r="181" spans="4:93" ht="14.25" customHeight="1" x14ac:dyDescent="0.35">
      <c r="D181" s="336">
        <v>25</v>
      </c>
      <c r="E181" s="337"/>
      <c r="F181" s="353"/>
      <c r="G181" s="353"/>
      <c r="H181" s="353"/>
      <c r="I181" s="353"/>
      <c r="J181" s="353"/>
      <c r="K181" s="353"/>
      <c r="L181" s="353"/>
      <c r="M181" s="353"/>
      <c r="N181" s="353"/>
      <c r="O181" s="506"/>
      <c r="P181" s="506"/>
      <c r="Q181" s="506"/>
      <c r="R181" s="506"/>
      <c r="S181" s="506"/>
      <c r="T181" s="506"/>
      <c r="U181" s="506"/>
      <c r="V181" s="506"/>
      <c r="W181" s="506"/>
      <c r="X181" s="506"/>
      <c r="Y181" s="506"/>
      <c r="Z181" s="506"/>
      <c r="AA181" s="506"/>
      <c r="AB181" s="506"/>
      <c r="AC181" s="506"/>
      <c r="AD181" s="506"/>
      <c r="AE181" s="506"/>
      <c r="AF181" s="506"/>
      <c r="AG181" s="506"/>
      <c r="AH181" s="506"/>
      <c r="AI181" s="506"/>
      <c r="AJ181" s="506"/>
      <c r="AK181" s="506"/>
      <c r="AL181" s="506"/>
      <c r="AM181" s="506"/>
      <c r="AN181" s="506"/>
      <c r="AO181" s="506"/>
      <c r="AP181" s="506"/>
      <c r="AQ181" s="506"/>
      <c r="AR181" s="506"/>
      <c r="AS181" s="506"/>
      <c r="AT181" s="506"/>
      <c r="AU181" s="23"/>
      <c r="AV181" s="36"/>
      <c r="AW181" s="277"/>
      <c r="AX181" s="277"/>
      <c r="AY181" s="277"/>
      <c r="AZ181" s="277"/>
      <c r="BA181" s="277"/>
      <c r="BB181" s="277"/>
      <c r="BC181" s="277"/>
      <c r="BD181" s="277"/>
      <c r="BE181" s="277"/>
      <c r="BF181" s="277"/>
      <c r="BG181" s="277"/>
      <c r="BH181" s="277"/>
      <c r="BI181" s="277"/>
      <c r="BJ181" s="277"/>
      <c r="BK181" s="277"/>
      <c r="BL181" s="277"/>
      <c r="BM181" s="277"/>
      <c r="BN181" s="277"/>
      <c r="BO181" s="277"/>
      <c r="BP181" s="277"/>
      <c r="BQ181" s="277"/>
      <c r="BR181" s="277"/>
      <c r="BS181" s="277"/>
      <c r="BT181" s="678"/>
      <c r="BU181" s="679"/>
      <c r="BV181" s="679"/>
      <c r="BW181" s="679"/>
      <c r="BX181" s="679"/>
      <c r="BY181" s="679"/>
      <c r="BZ181" s="679"/>
      <c r="CA181" s="680"/>
      <c r="CB181" s="486"/>
      <c r="CC181" s="486"/>
      <c r="CD181" s="486"/>
      <c r="CE181" s="486"/>
      <c r="CF181" s="486"/>
      <c r="CG181" s="486"/>
      <c r="CH181" s="486"/>
      <c r="CI181" s="486"/>
      <c r="CJ181" s="486"/>
      <c r="CK181" s="486"/>
      <c r="CL181" s="486"/>
      <c r="CM181" s="486"/>
      <c r="CN181" s="35"/>
    </row>
    <row r="182" spans="4:93" ht="14.25" customHeight="1" x14ac:dyDescent="0.35">
      <c r="D182" s="336">
        <v>26</v>
      </c>
      <c r="E182" s="337"/>
      <c r="F182" s="353"/>
      <c r="G182" s="353"/>
      <c r="H182" s="353"/>
      <c r="I182" s="353"/>
      <c r="J182" s="353"/>
      <c r="K182" s="353"/>
      <c r="L182" s="353"/>
      <c r="M182" s="353"/>
      <c r="N182" s="353"/>
      <c r="O182" s="506"/>
      <c r="P182" s="506"/>
      <c r="Q182" s="506"/>
      <c r="R182" s="506"/>
      <c r="S182" s="506"/>
      <c r="T182" s="506"/>
      <c r="U182" s="506"/>
      <c r="V182" s="506"/>
      <c r="W182" s="506"/>
      <c r="X182" s="506"/>
      <c r="Y182" s="506"/>
      <c r="Z182" s="506"/>
      <c r="AA182" s="506"/>
      <c r="AB182" s="506"/>
      <c r="AC182" s="506"/>
      <c r="AD182" s="506"/>
      <c r="AE182" s="506"/>
      <c r="AF182" s="506"/>
      <c r="AG182" s="506"/>
      <c r="AH182" s="506"/>
      <c r="AI182" s="506"/>
      <c r="AJ182" s="506"/>
      <c r="AK182" s="506"/>
      <c r="AL182" s="506"/>
      <c r="AM182" s="506"/>
      <c r="AN182" s="506"/>
      <c r="AO182" s="506"/>
      <c r="AP182" s="506"/>
      <c r="AQ182" s="506"/>
      <c r="AR182" s="506"/>
      <c r="AS182" s="506"/>
      <c r="AT182" s="506"/>
      <c r="AU182" s="23"/>
      <c r="AV182" s="13"/>
      <c r="AW182" s="277"/>
      <c r="AX182" s="277"/>
      <c r="AY182" s="277"/>
      <c r="AZ182" s="277"/>
      <c r="BA182" s="277"/>
      <c r="BB182" s="277"/>
      <c r="BC182" s="277"/>
      <c r="BD182" s="277"/>
      <c r="BE182" s="277"/>
      <c r="BF182" s="277"/>
      <c r="BG182" s="277"/>
      <c r="BH182" s="277"/>
      <c r="BI182" s="277"/>
      <c r="BJ182" s="277"/>
      <c r="BK182" s="277"/>
      <c r="BL182" s="277"/>
      <c r="BM182" s="277"/>
      <c r="BN182" s="277"/>
      <c r="BO182" s="277"/>
      <c r="BP182" s="277"/>
      <c r="BQ182" s="277"/>
      <c r="BR182" s="277"/>
      <c r="BS182" s="277"/>
      <c r="BT182" s="441"/>
      <c r="BU182" s="442"/>
      <c r="BV182" s="442"/>
      <c r="BW182" s="442"/>
      <c r="BX182" s="442"/>
      <c r="BY182" s="442"/>
      <c r="BZ182" s="442"/>
      <c r="CA182" s="443"/>
      <c r="CB182" s="486"/>
      <c r="CC182" s="486"/>
      <c r="CD182" s="486"/>
      <c r="CE182" s="486"/>
      <c r="CF182" s="486"/>
      <c r="CG182" s="486"/>
      <c r="CH182" s="486"/>
      <c r="CI182" s="486"/>
      <c r="CJ182" s="486"/>
      <c r="CK182" s="486"/>
      <c r="CL182" s="486"/>
      <c r="CM182" s="486"/>
      <c r="CN182" s="93"/>
    </row>
    <row r="183" spans="4:93" ht="14.25" customHeight="1" x14ac:dyDescent="0.35">
      <c r="D183" s="336">
        <v>27</v>
      </c>
      <c r="E183" s="337"/>
      <c r="F183" s="353"/>
      <c r="G183" s="353"/>
      <c r="H183" s="353"/>
      <c r="I183" s="353"/>
      <c r="J183" s="353"/>
      <c r="K183" s="353"/>
      <c r="L183" s="353"/>
      <c r="M183" s="353"/>
      <c r="N183" s="353"/>
      <c r="O183" s="506"/>
      <c r="P183" s="506"/>
      <c r="Q183" s="506"/>
      <c r="R183" s="506"/>
      <c r="S183" s="506"/>
      <c r="T183" s="506"/>
      <c r="U183" s="506"/>
      <c r="V183" s="506"/>
      <c r="W183" s="506"/>
      <c r="X183" s="506"/>
      <c r="Y183" s="506"/>
      <c r="Z183" s="506"/>
      <c r="AA183" s="506"/>
      <c r="AB183" s="506"/>
      <c r="AC183" s="506"/>
      <c r="AD183" s="506"/>
      <c r="AE183" s="506"/>
      <c r="AF183" s="506"/>
      <c r="AG183" s="506"/>
      <c r="AH183" s="506"/>
      <c r="AI183" s="506"/>
      <c r="AJ183" s="506"/>
      <c r="AK183" s="506"/>
      <c r="AL183" s="506"/>
      <c r="AM183" s="506"/>
      <c r="AN183" s="506"/>
      <c r="AO183" s="506"/>
      <c r="AP183" s="506"/>
      <c r="AQ183" s="506"/>
      <c r="AR183" s="506"/>
      <c r="AS183" s="506"/>
      <c r="AT183" s="506"/>
      <c r="AU183" s="23"/>
      <c r="AV183" s="94"/>
      <c r="AW183" s="673">
        <v>109.4</v>
      </c>
      <c r="AX183" s="673"/>
      <c r="AY183" s="673"/>
      <c r="AZ183" s="673"/>
      <c r="BA183" s="673"/>
      <c r="BB183" s="673"/>
      <c r="BC183" s="673"/>
      <c r="BD183" s="673" t="s">
        <v>608</v>
      </c>
      <c r="BE183" s="673"/>
      <c r="BF183" s="673"/>
      <c r="BG183" s="673"/>
      <c r="BH183" s="673"/>
      <c r="BI183" s="673"/>
      <c r="BJ183" s="673"/>
      <c r="BK183" s="673"/>
      <c r="BL183" s="673" t="s">
        <v>609</v>
      </c>
      <c r="BM183" s="673"/>
      <c r="BN183" s="673"/>
      <c r="BO183" s="673"/>
      <c r="BP183" s="673"/>
      <c r="BQ183" s="673"/>
      <c r="BR183" s="673"/>
      <c r="BS183" s="673"/>
      <c r="BT183" s="494">
        <v>12405</v>
      </c>
      <c r="BU183" s="494"/>
      <c r="BV183" s="494"/>
      <c r="BW183" s="494"/>
      <c r="BX183" s="494"/>
      <c r="BY183" s="494"/>
      <c r="BZ183" s="494"/>
      <c r="CA183" s="494"/>
      <c r="CB183" s="489">
        <f>+BT183/AW183</f>
        <v>113.39122486288848</v>
      </c>
      <c r="CC183" s="489"/>
      <c r="CD183" s="489"/>
      <c r="CE183" s="489"/>
      <c r="CF183" s="489"/>
      <c r="CG183" s="489"/>
      <c r="CH183" s="489"/>
      <c r="CI183" s="489"/>
      <c r="CJ183" s="489"/>
      <c r="CK183" s="489"/>
      <c r="CL183" s="489"/>
      <c r="CM183" s="489"/>
      <c r="CN183" s="93"/>
    </row>
    <row r="184" spans="4:93" ht="14.25" customHeight="1" x14ac:dyDescent="0.35">
      <c r="D184" s="336">
        <v>28</v>
      </c>
      <c r="E184" s="337"/>
      <c r="F184" s="353"/>
      <c r="G184" s="353"/>
      <c r="H184" s="353"/>
      <c r="I184" s="353"/>
      <c r="J184" s="353"/>
      <c r="K184" s="353"/>
      <c r="L184" s="353"/>
      <c r="M184" s="353"/>
      <c r="N184" s="353"/>
      <c r="O184" s="506"/>
      <c r="P184" s="506"/>
      <c r="Q184" s="506"/>
      <c r="R184" s="506"/>
      <c r="S184" s="506"/>
      <c r="T184" s="506"/>
      <c r="U184" s="506"/>
      <c r="V184" s="506"/>
      <c r="W184" s="506"/>
      <c r="X184" s="506"/>
      <c r="Y184" s="506"/>
      <c r="Z184" s="506"/>
      <c r="AA184" s="506"/>
      <c r="AB184" s="506"/>
      <c r="AC184" s="506"/>
      <c r="AD184" s="506"/>
      <c r="AE184" s="506"/>
      <c r="AF184" s="506"/>
      <c r="AG184" s="506"/>
      <c r="AH184" s="506"/>
      <c r="AI184" s="506"/>
      <c r="AJ184" s="506"/>
      <c r="AK184" s="506"/>
      <c r="AL184" s="506"/>
      <c r="AM184" s="506"/>
      <c r="AN184" s="506"/>
      <c r="AO184" s="506"/>
      <c r="AP184" s="506"/>
      <c r="AQ184" s="506"/>
      <c r="AR184" s="506"/>
      <c r="AS184" s="506"/>
      <c r="AT184" s="506"/>
      <c r="AU184" s="23"/>
      <c r="AV184" s="13"/>
      <c r="AW184" s="673"/>
      <c r="AX184" s="673"/>
      <c r="AY184" s="673"/>
      <c r="AZ184" s="673"/>
      <c r="BA184" s="673"/>
      <c r="BB184" s="673"/>
      <c r="BC184" s="673"/>
      <c r="BD184" s="673"/>
      <c r="BE184" s="673"/>
      <c r="BF184" s="673"/>
      <c r="BG184" s="673"/>
      <c r="BH184" s="673"/>
      <c r="BI184" s="673"/>
      <c r="BJ184" s="673"/>
      <c r="BK184" s="673"/>
      <c r="BL184" s="673"/>
      <c r="BM184" s="673"/>
      <c r="BN184" s="673"/>
      <c r="BO184" s="673"/>
      <c r="BP184" s="673"/>
      <c r="BQ184" s="673"/>
      <c r="BR184" s="673"/>
      <c r="BS184" s="673"/>
      <c r="BT184" s="494"/>
      <c r="BU184" s="494"/>
      <c r="BV184" s="494"/>
      <c r="BW184" s="494"/>
      <c r="BX184" s="494"/>
      <c r="BY184" s="494"/>
      <c r="BZ184" s="494"/>
      <c r="CA184" s="494"/>
      <c r="CB184" s="489"/>
      <c r="CC184" s="489"/>
      <c r="CD184" s="489"/>
      <c r="CE184" s="489"/>
      <c r="CF184" s="489"/>
      <c r="CG184" s="489"/>
      <c r="CH184" s="489"/>
      <c r="CI184" s="489"/>
      <c r="CJ184" s="489"/>
      <c r="CK184" s="489"/>
      <c r="CL184" s="489"/>
      <c r="CM184" s="489"/>
      <c r="CN184" s="14"/>
    </row>
    <row r="185" spans="4:93" ht="14.25" customHeight="1" x14ac:dyDescent="0.35">
      <c r="D185" s="336">
        <v>29</v>
      </c>
      <c r="E185" s="337"/>
      <c r="F185" s="353"/>
      <c r="G185" s="353"/>
      <c r="H185" s="353"/>
      <c r="I185" s="353"/>
      <c r="J185" s="353"/>
      <c r="K185" s="353"/>
      <c r="L185" s="353"/>
      <c r="M185" s="353"/>
      <c r="N185" s="353"/>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6"/>
      <c r="AJ185" s="506"/>
      <c r="AK185" s="506"/>
      <c r="AL185" s="506"/>
      <c r="AM185" s="506"/>
      <c r="AN185" s="506"/>
      <c r="AO185" s="506"/>
      <c r="AP185" s="506"/>
      <c r="AQ185" s="506"/>
      <c r="AR185" s="506"/>
      <c r="AS185" s="506"/>
      <c r="AT185" s="506"/>
      <c r="AU185" s="23"/>
      <c r="AV185" s="13"/>
      <c r="AW185" s="39" t="s">
        <v>297</v>
      </c>
      <c r="AX185" s="21"/>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7"/>
    </row>
    <row r="186" spans="4:93" ht="14.25" customHeight="1" x14ac:dyDescent="0.35">
      <c r="D186" s="336">
        <v>30</v>
      </c>
      <c r="E186" s="337"/>
      <c r="F186" s="353"/>
      <c r="G186" s="353"/>
      <c r="H186" s="353"/>
      <c r="I186" s="353"/>
      <c r="J186" s="353"/>
      <c r="K186" s="353"/>
      <c r="L186" s="353"/>
      <c r="M186" s="353"/>
      <c r="N186" s="353"/>
      <c r="O186" s="506"/>
      <c r="P186" s="506"/>
      <c r="Q186" s="506"/>
      <c r="R186" s="506"/>
      <c r="S186" s="506"/>
      <c r="T186" s="506"/>
      <c r="U186" s="506"/>
      <c r="V186" s="506"/>
      <c r="W186" s="506"/>
      <c r="X186" s="506"/>
      <c r="Y186" s="506"/>
      <c r="Z186" s="506"/>
      <c r="AA186" s="506"/>
      <c r="AB186" s="506"/>
      <c r="AC186" s="506"/>
      <c r="AD186" s="506"/>
      <c r="AE186" s="506"/>
      <c r="AF186" s="506"/>
      <c r="AG186" s="506"/>
      <c r="AH186" s="506"/>
      <c r="AI186" s="506"/>
      <c r="AJ186" s="506"/>
      <c r="AK186" s="506"/>
      <c r="AL186" s="506"/>
      <c r="AM186" s="506"/>
      <c r="AN186" s="506"/>
      <c r="AO186" s="506"/>
      <c r="AP186" s="506"/>
      <c r="AQ186" s="506"/>
      <c r="AR186" s="506"/>
      <c r="AS186" s="506"/>
      <c r="AT186" s="506"/>
      <c r="AU186" s="23"/>
      <c r="AV186" s="26"/>
      <c r="AW186" s="27"/>
      <c r="AX186" s="27"/>
      <c r="AY186" s="27"/>
      <c r="AZ186" s="27"/>
      <c r="BA186" s="27"/>
      <c r="BB186" s="27"/>
      <c r="BC186" s="27"/>
      <c r="BD186" s="27"/>
      <c r="BE186" s="27"/>
      <c r="BF186" s="27"/>
      <c r="BG186" s="28"/>
      <c r="BH186" s="28"/>
      <c r="BI186" s="28"/>
      <c r="BJ186" s="28"/>
      <c r="BK186" s="28"/>
      <c r="BL186" s="28"/>
      <c r="BM186" s="28"/>
      <c r="BN186" s="28"/>
      <c r="BO186" s="28"/>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7"/>
    </row>
    <row r="187" spans="4:93" ht="14.25" customHeight="1" x14ac:dyDescent="0.35">
      <c r="D187" s="7" t="s">
        <v>45</v>
      </c>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row>
    <row r="188" spans="4:93" ht="14.25" customHeight="1" x14ac:dyDescent="0.35">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row>
    <row r="189" spans="4:93" ht="14.25" customHeight="1" x14ac:dyDescent="0.35">
      <c r="D189" s="434" t="s">
        <v>90</v>
      </c>
      <c r="E189" s="434"/>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6"/>
      <c r="AV189" s="434" t="s">
        <v>92</v>
      </c>
      <c r="AW189" s="434"/>
      <c r="AX189" s="434"/>
      <c r="AY189" s="434"/>
      <c r="AZ189" s="434"/>
      <c r="BA189" s="434"/>
      <c r="BB189" s="434"/>
      <c r="BC189" s="434"/>
      <c r="BD189" s="434"/>
      <c r="BE189" s="434"/>
      <c r="BF189" s="434"/>
      <c r="BG189" s="434"/>
      <c r="BH189" s="434"/>
      <c r="BI189" s="434"/>
      <c r="BJ189" s="434"/>
      <c r="BK189" s="434"/>
      <c r="BL189" s="434"/>
      <c r="BM189" s="434"/>
      <c r="BN189" s="434"/>
      <c r="BO189" s="434"/>
      <c r="BP189" s="434"/>
      <c r="BQ189" s="434"/>
      <c r="BR189" s="434"/>
      <c r="BS189" s="434"/>
      <c r="BT189" s="434"/>
      <c r="BU189" s="434"/>
      <c r="BV189" s="434"/>
      <c r="BW189" s="434"/>
      <c r="BX189" s="434"/>
      <c r="BY189" s="434"/>
      <c r="BZ189" s="434"/>
      <c r="CA189" s="434"/>
      <c r="CB189" s="434"/>
      <c r="CC189" s="434"/>
      <c r="CD189" s="434"/>
      <c r="CE189" s="434"/>
      <c r="CF189" s="434"/>
      <c r="CG189" s="434"/>
      <c r="CH189" s="434"/>
      <c r="CI189" s="434"/>
      <c r="CJ189" s="434"/>
      <c r="CK189" s="434"/>
      <c r="CL189" s="434"/>
      <c r="CM189" s="434"/>
      <c r="CN189" s="434"/>
      <c r="CO189" s="6"/>
    </row>
    <row r="190" spans="4:93" ht="14.25" customHeight="1" x14ac:dyDescent="0.35">
      <c r="D190" s="435"/>
      <c r="E190" s="435"/>
      <c r="F190" s="435"/>
      <c r="G190" s="435"/>
      <c r="H190" s="435"/>
      <c r="I190" s="435"/>
      <c r="J190" s="435"/>
      <c r="K190" s="435"/>
      <c r="L190" s="435"/>
      <c r="M190" s="435"/>
      <c r="N190" s="435"/>
      <c r="O190" s="435"/>
      <c r="P190" s="435"/>
      <c r="Q190" s="435"/>
      <c r="R190" s="435"/>
      <c r="S190" s="435"/>
      <c r="T190" s="435"/>
      <c r="U190" s="435"/>
      <c r="V190" s="435"/>
      <c r="W190" s="435"/>
      <c r="X190" s="435"/>
      <c r="Y190" s="435"/>
      <c r="Z190" s="435"/>
      <c r="AA190" s="435"/>
      <c r="AB190" s="435"/>
      <c r="AC190" s="435"/>
      <c r="AD190" s="435"/>
      <c r="AE190" s="435"/>
      <c r="AF190" s="435"/>
      <c r="AG190" s="435"/>
      <c r="AH190" s="435"/>
      <c r="AI190" s="435"/>
      <c r="AJ190" s="435"/>
      <c r="AK190" s="435"/>
      <c r="AL190" s="435"/>
      <c r="AM190" s="435"/>
      <c r="AN190" s="435"/>
      <c r="AO190" s="435"/>
      <c r="AP190" s="435"/>
      <c r="AQ190" s="435"/>
      <c r="AR190" s="435"/>
      <c r="AS190" s="435"/>
      <c r="AT190" s="435"/>
      <c r="AU190" s="6"/>
      <c r="AV190" s="434"/>
      <c r="AW190" s="434"/>
      <c r="AX190" s="434"/>
      <c r="AY190" s="434"/>
      <c r="AZ190" s="434"/>
      <c r="BA190" s="434"/>
      <c r="BB190" s="434"/>
      <c r="BC190" s="434"/>
      <c r="BD190" s="434"/>
      <c r="BE190" s="434"/>
      <c r="BF190" s="434"/>
      <c r="BG190" s="434"/>
      <c r="BH190" s="434"/>
      <c r="BI190" s="434"/>
      <c r="BJ190" s="434"/>
      <c r="BK190" s="434"/>
      <c r="BL190" s="434"/>
      <c r="BM190" s="434"/>
      <c r="BN190" s="434"/>
      <c r="BO190" s="434"/>
      <c r="BP190" s="434"/>
      <c r="BQ190" s="434"/>
      <c r="BR190" s="434"/>
      <c r="BS190" s="434"/>
      <c r="BT190" s="434"/>
      <c r="BU190" s="434"/>
      <c r="BV190" s="434"/>
      <c r="BW190" s="434"/>
      <c r="BX190" s="434"/>
      <c r="BY190" s="434"/>
      <c r="BZ190" s="434"/>
      <c r="CA190" s="434"/>
      <c r="CB190" s="434"/>
      <c r="CC190" s="434"/>
      <c r="CD190" s="434"/>
      <c r="CE190" s="434"/>
      <c r="CF190" s="434"/>
      <c r="CG190" s="434"/>
      <c r="CH190" s="434"/>
      <c r="CI190" s="434"/>
      <c r="CJ190" s="434"/>
      <c r="CK190" s="434"/>
      <c r="CL190" s="434"/>
      <c r="CM190" s="434"/>
      <c r="CN190" s="434"/>
      <c r="CO190" s="6"/>
    </row>
    <row r="191" spans="4:93" ht="14.25" customHeight="1" x14ac:dyDescent="0.35">
      <c r="D191" s="486" t="s">
        <v>43</v>
      </c>
      <c r="E191" s="486"/>
      <c r="F191" s="486"/>
      <c r="G191" s="486"/>
      <c r="H191" s="486"/>
      <c r="I191" s="486"/>
      <c r="J191" s="486"/>
      <c r="K191" s="486"/>
      <c r="L191" s="486"/>
      <c r="M191" s="486"/>
      <c r="N191" s="486"/>
      <c r="O191" s="486"/>
      <c r="P191" s="486"/>
      <c r="Q191" s="486"/>
      <c r="R191" s="486"/>
      <c r="S191" s="486"/>
      <c r="T191" s="486"/>
      <c r="U191" s="486"/>
      <c r="V191" s="277" t="s">
        <v>44</v>
      </c>
      <c r="W191" s="277"/>
      <c r="X191" s="277"/>
      <c r="Y191" s="277"/>
      <c r="Z191" s="277"/>
      <c r="AA191" s="277"/>
      <c r="AB191" s="277"/>
      <c r="AC191" s="277"/>
      <c r="AD191" s="277"/>
      <c r="AE191" s="277"/>
      <c r="AF191" s="277"/>
      <c r="AG191" s="277"/>
      <c r="AH191" s="486" t="s">
        <v>37</v>
      </c>
      <c r="AI191" s="486"/>
      <c r="AJ191" s="486"/>
      <c r="AK191" s="486"/>
      <c r="AL191" s="486"/>
      <c r="AM191" s="486"/>
      <c r="AN191" s="486"/>
      <c r="AO191" s="486"/>
      <c r="AP191" s="486"/>
      <c r="AQ191" s="486"/>
      <c r="AR191" s="486"/>
      <c r="AS191" s="486"/>
      <c r="AT191" s="486"/>
      <c r="AU191" s="34"/>
      <c r="AV191" s="317" t="s">
        <v>49</v>
      </c>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277" t="s">
        <v>24</v>
      </c>
      <c r="BU191" s="277"/>
      <c r="BV191" s="277"/>
      <c r="BW191" s="277"/>
      <c r="BX191" s="277"/>
      <c r="BY191" s="277"/>
      <c r="BZ191" s="277"/>
      <c r="CA191" s="277"/>
      <c r="CB191" s="277"/>
      <c r="CC191" s="277"/>
      <c r="CD191" s="277"/>
      <c r="CE191" s="277"/>
      <c r="CF191" s="277"/>
      <c r="CG191" s="277"/>
      <c r="CH191" s="277"/>
      <c r="CI191" s="277"/>
      <c r="CJ191" s="277"/>
      <c r="CK191" s="277"/>
      <c r="CL191" s="277"/>
      <c r="CM191" s="277"/>
      <c r="CN191" s="277"/>
      <c r="CO191" s="4"/>
    </row>
    <row r="192" spans="4:93" ht="14.25" customHeight="1" x14ac:dyDescent="0.35">
      <c r="D192" s="486"/>
      <c r="E192" s="486"/>
      <c r="F192" s="486"/>
      <c r="G192" s="486"/>
      <c r="H192" s="486"/>
      <c r="I192" s="486"/>
      <c r="J192" s="486"/>
      <c r="K192" s="486"/>
      <c r="L192" s="486"/>
      <c r="M192" s="486"/>
      <c r="N192" s="486"/>
      <c r="O192" s="486"/>
      <c r="P192" s="486"/>
      <c r="Q192" s="486"/>
      <c r="R192" s="486"/>
      <c r="S192" s="486"/>
      <c r="T192" s="486"/>
      <c r="U192" s="486"/>
      <c r="V192" s="277"/>
      <c r="W192" s="277"/>
      <c r="X192" s="277"/>
      <c r="Y192" s="277"/>
      <c r="Z192" s="277"/>
      <c r="AA192" s="277"/>
      <c r="AB192" s="277"/>
      <c r="AC192" s="277"/>
      <c r="AD192" s="277"/>
      <c r="AE192" s="277"/>
      <c r="AF192" s="277"/>
      <c r="AG192" s="277"/>
      <c r="AH192" s="486"/>
      <c r="AI192" s="486"/>
      <c r="AJ192" s="486"/>
      <c r="AK192" s="486"/>
      <c r="AL192" s="486"/>
      <c r="AM192" s="486"/>
      <c r="AN192" s="486"/>
      <c r="AO192" s="486"/>
      <c r="AP192" s="486"/>
      <c r="AQ192" s="486"/>
      <c r="AR192" s="486"/>
      <c r="AS192" s="486"/>
      <c r="AT192" s="486"/>
      <c r="AU192" s="34"/>
      <c r="AV192" s="277" t="s">
        <v>50</v>
      </c>
      <c r="AW192" s="277"/>
      <c r="AX192" s="277"/>
      <c r="AY192" s="277"/>
      <c r="AZ192" s="277"/>
      <c r="BA192" s="277"/>
      <c r="BB192" s="277"/>
      <c r="BC192" s="277"/>
      <c r="BD192" s="277"/>
      <c r="BE192" s="277"/>
      <c r="BF192" s="393" t="s">
        <v>113</v>
      </c>
      <c r="BG192" s="394"/>
      <c r="BH192" s="394"/>
      <c r="BI192" s="394"/>
      <c r="BJ192" s="394"/>
      <c r="BK192" s="394"/>
      <c r="BL192" s="394"/>
      <c r="BM192" s="394"/>
      <c r="BN192" s="394"/>
      <c r="BO192" s="394"/>
      <c r="BP192" s="394"/>
      <c r="BQ192" s="394"/>
      <c r="BR192" s="394"/>
      <c r="BS192" s="394"/>
      <c r="BT192" s="277"/>
      <c r="BU192" s="277"/>
      <c r="BV192" s="277"/>
      <c r="BW192" s="277"/>
      <c r="BX192" s="277"/>
      <c r="BY192" s="277"/>
      <c r="BZ192" s="277"/>
      <c r="CA192" s="277"/>
      <c r="CB192" s="277"/>
      <c r="CC192" s="277"/>
      <c r="CD192" s="277"/>
      <c r="CE192" s="277"/>
      <c r="CF192" s="277"/>
      <c r="CG192" s="277"/>
      <c r="CH192" s="277"/>
      <c r="CI192" s="277"/>
      <c r="CJ192" s="277"/>
      <c r="CK192" s="277"/>
      <c r="CL192" s="277"/>
      <c r="CM192" s="277"/>
      <c r="CN192" s="277"/>
      <c r="CO192" s="4"/>
    </row>
    <row r="193" spans="4:93" ht="14.25" customHeight="1" x14ac:dyDescent="0.35">
      <c r="D193" s="674" t="s">
        <v>610</v>
      </c>
      <c r="E193" s="674"/>
      <c r="F193" s="674"/>
      <c r="G193" s="674"/>
      <c r="H193" s="674"/>
      <c r="I193" s="674"/>
      <c r="J193" s="674"/>
      <c r="K193" s="674"/>
      <c r="L193" s="674"/>
      <c r="M193" s="674"/>
      <c r="N193" s="674"/>
      <c r="O193" s="674"/>
      <c r="P193" s="674"/>
      <c r="Q193" s="674"/>
      <c r="R193" s="674"/>
      <c r="S193" s="674"/>
      <c r="T193" s="674"/>
      <c r="U193" s="674"/>
      <c r="V193" s="674" t="s">
        <v>596</v>
      </c>
      <c r="W193" s="674"/>
      <c r="X193" s="674"/>
      <c r="Y193" s="674"/>
      <c r="Z193" s="674"/>
      <c r="AA193" s="674"/>
      <c r="AB193" s="674"/>
      <c r="AC193" s="674"/>
      <c r="AD193" s="674"/>
      <c r="AE193" s="674"/>
      <c r="AF193" s="674"/>
      <c r="AG193" s="674"/>
      <c r="AH193" s="640">
        <v>2220</v>
      </c>
      <c r="AI193" s="674"/>
      <c r="AJ193" s="674"/>
      <c r="AK193" s="674"/>
      <c r="AL193" s="674"/>
      <c r="AM193" s="674"/>
      <c r="AN193" s="674"/>
      <c r="AO193" s="674"/>
      <c r="AP193" s="674"/>
      <c r="AQ193" s="674"/>
      <c r="AR193" s="674"/>
      <c r="AS193" s="674"/>
      <c r="AT193" s="674"/>
      <c r="AU193" s="40"/>
      <c r="AV193" s="277"/>
      <c r="AW193" s="277"/>
      <c r="AX193" s="277"/>
      <c r="AY193" s="277"/>
      <c r="AZ193" s="277"/>
      <c r="BA193" s="277"/>
      <c r="BB193" s="277"/>
      <c r="BC193" s="277"/>
      <c r="BD193" s="277"/>
      <c r="BE193" s="277"/>
      <c r="BF193" s="396"/>
      <c r="BG193" s="397"/>
      <c r="BH193" s="397"/>
      <c r="BI193" s="397"/>
      <c r="BJ193" s="397"/>
      <c r="BK193" s="397"/>
      <c r="BL193" s="397"/>
      <c r="BM193" s="397"/>
      <c r="BN193" s="397"/>
      <c r="BO193" s="397"/>
      <c r="BP193" s="397"/>
      <c r="BQ193" s="397"/>
      <c r="BR193" s="397"/>
      <c r="BS193" s="397"/>
      <c r="BT193" s="277"/>
      <c r="BU193" s="277"/>
      <c r="BV193" s="277"/>
      <c r="BW193" s="277"/>
      <c r="BX193" s="277"/>
      <c r="BY193" s="277"/>
      <c r="BZ193" s="277"/>
      <c r="CA193" s="277"/>
      <c r="CB193" s="277"/>
      <c r="CC193" s="277"/>
      <c r="CD193" s="277"/>
      <c r="CE193" s="277"/>
      <c r="CF193" s="277"/>
      <c r="CG193" s="277"/>
      <c r="CH193" s="277"/>
      <c r="CI193" s="277"/>
      <c r="CJ193" s="277"/>
      <c r="CK193" s="277"/>
      <c r="CL193" s="277"/>
      <c r="CM193" s="277"/>
      <c r="CN193" s="277"/>
      <c r="CO193" s="4"/>
    </row>
    <row r="194" spans="4:93" ht="14.25" customHeight="1" x14ac:dyDescent="0.35">
      <c r="D194" s="674"/>
      <c r="E194" s="674"/>
      <c r="F194" s="674"/>
      <c r="G194" s="674"/>
      <c r="H194" s="674"/>
      <c r="I194" s="674"/>
      <c r="J194" s="674"/>
      <c r="K194" s="674"/>
      <c r="L194" s="674"/>
      <c r="M194" s="674"/>
      <c r="N194" s="674"/>
      <c r="O194" s="674"/>
      <c r="P194" s="674"/>
      <c r="Q194" s="674"/>
      <c r="R194" s="674"/>
      <c r="S194" s="674"/>
      <c r="T194" s="674"/>
      <c r="U194" s="674"/>
      <c r="V194" s="674"/>
      <c r="W194" s="674"/>
      <c r="X194" s="674"/>
      <c r="Y194" s="674"/>
      <c r="Z194" s="674"/>
      <c r="AA194" s="674"/>
      <c r="AB194" s="674"/>
      <c r="AC194" s="674"/>
      <c r="AD194" s="674"/>
      <c r="AE194" s="674"/>
      <c r="AF194" s="674"/>
      <c r="AG194" s="674"/>
      <c r="AH194" s="674"/>
      <c r="AI194" s="674"/>
      <c r="AJ194" s="674"/>
      <c r="AK194" s="674"/>
      <c r="AL194" s="674"/>
      <c r="AM194" s="674"/>
      <c r="AN194" s="674"/>
      <c r="AO194" s="674"/>
      <c r="AP194" s="674"/>
      <c r="AQ194" s="674"/>
      <c r="AR194" s="674"/>
      <c r="AS194" s="674"/>
      <c r="AT194" s="674"/>
      <c r="AU194" s="40"/>
      <c r="AV194" s="341" t="s">
        <v>773</v>
      </c>
      <c r="AW194" s="341"/>
      <c r="AX194" s="341"/>
      <c r="AY194" s="341"/>
      <c r="AZ194" s="341"/>
      <c r="BA194" s="341"/>
      <c r="BB194" s="341"/>
      <c r="BC194" s="341"/>
      <c r="BD194" s="341"/>
      <c r="BE194" s="341"/>
      <c r="BF194" s="341"/>
      <c r="BG194" s="341"/>
      <c r="BH194" s="341"/>
      <c r="BI194" s="341"/>
      <c r="BJ194" s="341"/>
      <c r="BK194" s="341"/>
      <c r="BL194" s="341"/>
      <c r="BM194" s="341"/>
      <c r="BN194" s="341"/>
      <c r="BO194" s="341"/>
      <c r="BP194" s="341"/>
      <c r="BQ194" s="341"/>
      <c r="BR194" s="341"/>
      <c r="BS194" s="341"/>
      <c r="BT194" s="341" t="s">
        <v>618</v>
      </c>
      <c r="BU194" s="341"/>
      <c r="BV194" s="341"/>
      <c r="BW194" s="341"/>
      <c r="BX194" s="341"/>
      <c r="BY194" s="341"/>
      <c r="BZ194" s="341"/>
      <c r="CA194" s="341"/>
      <c r="CB194" s="341"/>
      <c r="CC194" s="341"/>
      <c r="CD194" s="341"/>
      <c r="CE194" s="341"/>
      <c r="CF194" s="341"/>
      <c r="CG194" s="341"/>
      <c r="CH194" s="341"/>
      <c r="CI194" s="341"/>
      <c r="CJ194" s="341"/>
      <c r="CK194" s="341"/>
      <c r="CL194" s="341"/>
      <c r="CM194" s="341"/>
      <c r="CN194" s="341"/>
      <c r="CO194" s="5"/>
    </row>
    <row r="195" spans="4:93" ht="14.25" customHeight="1" x14ac:dyDescent="0.35">
      <c r="D195" s="674" t="s">
        <v>611</v>
      </c>
      <c r="E195" s="674"/>
      <c r="F195" s="674"/>
      <c r="G195" s="674"/>
      <c r="H195" s="674"/>
      <c r="I195" s="674"/>
      <c r="J195" s="674"/>
      <c r="K195" s="674"/>
      <c r="L195" s="674"/>
      <c r="M195" s="674"/>
      <c r="N195" s="674"/>
      <c r="O195" s="674"/>
      <c r="P195" s="674"/>
      <c r="Q195" s="674"/>
      <c r="R195" s="674"/>
      <c r="S195" s="674"/>
      <c r="T195" s="674"/>
      <c r="U195" s="674"/>
      <c r="V195" s="674" t="s">
        <v>596</v>
      </c>
      <c r="W195" s="674"/>
      <c r="X195" s="674"/>
      <c r="Y195" s="674"/>
      <c r="Z195" s="674"/>
      <c r="AA195" s="674"/>
      <c r="AB195" s="674"/>
      <c r="AC195" s="674"/>
      <c r="AD195" s="674"/>
      <c r="AE195" s="674"/>
      <c r="AF195" s="674"/>
      <c r="AG195" s="674"/>
      <c r="AH195" s="640">
        <v>2100</v>
      </c>
      <c r="AI195" s="674"/>
      <c r="AJ195" s="674"/>
      <c r="AK195" s="674"/>
      <c r="AL195" s="674"/>
      <c r="AM195" s="674"/>
      <c r="AN195" s="674"/>
      <c r="AO195" s="674"/>
      <c r="AP195" s="674"/>
      <c r="AQ195" s="674"/>
      <c r="AR195" s="674"/>
      <c r="AS195" s="674"/>
      <c r="AT195" s="674"/>
      <c r="AU195" s="40"/>
      <c r="AV195" s="341" t="s">
        <v>773</v>
      </c>
      <c r="AW195" s="341"/>
      <c r="AX195" s="341"/>
      <c r="AY195" s="341"/>
      <c r="AZ195" s="341"/>
      <c r="BA195" s="341"/>
      <c r="BB195" s="341"/>
      <c r="BC195" s="341"/>
      <c r="BD195" s="341"/>
      <c r="BE195" s="341"/>
      <c r="BF195" s="341"/>
      <c r="BG195" s="341"/>
      <c r="BH195" s="341"/>
      <c r="BI195" s="341"/>
      <c r="BJ195" s="341"/>
      <c r="BK195" s="341"/>
      <c r="BL195" s="341"/>
      <c r="BM195" s="341"/>
      <c r="BN195" s="341"/>
      <c r="BO195" s="341"/>
      <c r="BP195" s="341"/>
      <c r="BQ195" s="341"/>
      <c r="BR195" s="341"/>
      <c r="BS195" s="341"/>
      <c r="BT195" s="341" t="s">
        <v>619</v>
      </c>
      <c r="BU195" s="341"/>
      <c r="BV195" s="341"/>
      <c r="BW195" s="341"/>
      <c r="BX195" s="341"/>
      <c r="BY195" s="341"/>
      <c r="BZ195" s="341"/>
      <c r="CA195" s="341"/>
      <c r="CB195" s="341"/>
      <c r="CC195" s="341"/>
      <c r="CD195" s="341"/>
      <c r="CE195" s="341"/>
      <c r="CF195" s="341"/>
      <c r="CG195" s="341"/>
      <c r="CH195" s="341"/>
      <c r="CI195" s="341"/>
      <c r="CJ195" s="341"/>
      <c r="CK195" s="341"/>
      <c r="CL195" s="341"/>
      <c r="CM195" s="341"/>
      <c r="CN195" s="341"/>
      <c r="CO195" s="5"/>
    </row>
    <row r="196" spans="4:93" ht="14.25" customHeight="1" x14ac:dyDescent="0.35">
      <c r="D196" s="674"/>
      <c r="E196" s="674"/>
      <c r="F196" s="674"/>
      <c r="G196" s="674"/>
      <c r="H196" s="674"/>
      <c r="I196" s="674"/>
      <c r="J196" s="674"/>
      <c r="K196" s="674"/>
      <c r="L196" s="674"/>
      <c r="M196" s="674"/>
      <c r="N196" s="674"/>
      <c r="O196" s="674"/>
      <c r="P196" s="674"/>
      <c r="Q196" s="674"/>
      <c r="R196" s="674"/>
      <c r="S196" s="674"/>
      <c r="T196" s="674"/>
      <c r="U196" s="674"/>
      <c r="V196" s="674"/>
      <c r="W196" s="674"/>
      <c r="X196" s="674"/>
      <c r="Y196" s="674"/>
      <c r="Z196" s="674"/>
      <c r="AA196" s="674"/>
      <c r="AB196" s="674"/>
      <c r="AC196" s="674"/>
      <c r="AD196" s="674"/>
      <c r="AE196" s="674"/>
      <c r="AF196" s="674"/>
      <c r="AG196" s="674"/>
      <c r="AH196" s="674"/>
      <c r="AI196" s="674"/>
      <c r="AJ196" s="674"/>
      <c r="AK196" s="674"/>
      <c r="AL196" s="674"/>
      <c r="AM196" s="674"/>
      <c r="AN196" s="674"/>
      <c r="AO196" s="674"/>
      <c r="AP196" s="674"/>
      <c r="AQ196" s="674"/>
      <c r="AR196" s="674"/>
      <c r="AS196" s="674"/>
      <c r="AT196" s="674"/>
      <c r="AU196" s="40"/>
      <c r="AV196" s="341" t="s">
        <v>771</v>
      </c>
      <c r="AW196" s="341"/>
      <c r="AX196" s="341"/>
      <c r="AY196" s="341"/>
      <c r="AZ196" s="341"/>
      <c r="BA196" s="341"/>
      <c r="BB196" s="341"/>
      <c r="BC196" s="341"/>
      <c r="BD196" s="341"/>
      <c r="BE196" s="341"/>
      <c r="BF196" s="341"/>
      <c r="BG196" s="341"/>
      <c r="BH196" s="341"/>
      <c r="BI196" s="341"/>
      <c r="BJ196" s="341"/>
      <c r="BK196" s="341"/>
      <c r="BL196" s="341"/>
      <c r="BM196" s="341"/>
      <c r="BN196" s="341"/>
      <c r="BO196" s="341"/>
      <c r="BP196" s="341"/>
      <c r="BQ196" s="341"/>
      <c r="BR196" s="341"/>
      <c r="BS196" s="341"/>
      <c r="BT196" s="341" t="s">
        <v>672</v>
      </c>
      <c r="BU196" s="341"/>
      <c r="BV196" s="341"/>
      <c r="BW196" s="341"/>
      <c r="BX196" s="341"/>
      <c r="BY196" s="341"/>
      <c r="BZ196" s="341"/>
      <c r="CA196" s="341"/>
      <c r="CB196" s="341"/>
      <c r="CC196" s="341"/>
      <c r="CD196" s="341"/>
      <c r="CE196" s="341"/>
      <c r="CF196" s="341"/>
      <c r="CG196" s="341"/>
      <c r="CH196" s="341"/>
      <c r="CI196" s="341"/>
      <c r="CJ196" s="341"/>
      <c r="CK196" s="341"/>
      <c r="CL196" s="341"/>
      <c r="CM196" s="341"/>
      <c r="CN196" s="341"/>
      <c r="CO196" s="5"/>
    </row>
    <row r="197" spans="4:93" ht="14.25" customHeight="1" x14ac:dyDescent="0.35">
      <c r="D197" s="7" t="s">
        <v>45</v>
      </c>
      <c r="F197" s="7"/>
      <c r="G197" s="7"/>
      <c r="H197" s="7"/>
      <c r="I197" s="7"/>
      <c r="J197" s="7"/>
      <c r="K197" s="7"/>
      <c r="L197" s="7"/>
      <c r="M197" s="7"/>
      <c r="N197" s="7"/>
      <c r="O197" s="7"/>
      <c r="P197" s="7"/>
      <c r="Q197" s="7"/>
      <c r="R197" s="7"/>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40"/>
      <c r="AV197" s="278" t="s">
        <v>771</v>
      </c>
      <c r="AW197" s="279"/>
      <c r="AX197" s="279"/>
      <c r="AY197" s="279"/>
      <c r="AZ197" s="279"/>
      <c r="BA197" s="279"/>
      <c r="BB197" s="279"/>
      <c r="BC197" s="279"/>
      <c r="BD197" s="279"/>
      <c r="BE197" s="280"/>
      <c r="BF197" s="278"/>
      <c r="BG197" s="279"/>
      <c r="BH197" s="279"/>
      <c r="BI197" s="279"/>
      <c r="BJ197" s="279"/>
      <c r="BK197" s="279"/>
      <c r="BL197" s="279"/>
      <c r="BM197" s="279"/>
      <c r="BN197" s="279"/>
      <c r="BO197" s="279"/>
      <c r="BP197" s="279"/>
      <c r="BQ197" s="279"/>
      <c r="BR197" s="279"/>
      <c r="BS197" s="280"/>
      <c r="BT197" s="278" t="s">
        <v>673</v>
      </c>
      <c r="BU197" s="279"/>
      <c r="BV197" s="279"/>
      <c r="BW197" s="279"/>
      <c r="BX197" s="279"/>
      <c r="BY197" s="279"/>
      <c r="BZ197" s="279"/>
      <c r="CA197" s="279"/>
      <c r="CB197" s="279"/>
      <c r="CC197" s="279"/>
      <c r="CD197" s="279"/>
      <c r="CE197" s="279"/>
      <c r="CF197" s="279"/>
      <c r="CG197" s="279"/>
      <c r="CH197" s="279"/>
      <c r="CI197" s="279"/>
      <c r="CJ197" s="279"/>
      <c r="CK197" s="279"/>
      <c r="CL197" s="279"/>
      <c r="CM197" s="279"/>
      <c r="CN197" s="280"/>
      <c r="CO197" s="5"/>
    </row>
    <row r="198" spans="4:93" ht="14.25" customHeight="1" x14ac:dyDescent="0.35">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341" t="s">
        <v>771</v>
      </c>
      <c r="AW198" s="341"/>
      <c r="AX198" s="341"/>
      <c r="AY198" s="341"/>
      <c r="AZ198" s="341"/>
      <c r="BA198" s="341"/>
      <c r="BB198" s="341"/>
      <c r="BC198" s="341"/>
      <c r="BD198" s="341"/>
      <c r="BE198" s="341"/>
      <c r="BF198" s="341"/>
      <c r="BG198" s="341"/>
      <c r="BH198" s="341"/>
      <c r="BI198" s="341"/>
      <c r="BJ198" s="341"/>
      <c r="BK198" s="341"/>
      <c r="BL198" s="341"/>
      <c r="BM198" s="341"/>
      <c r="BN198" s="341"/>
      <c r="BO198" s="341"/>
      <c r="BP198" s="341"/>
      <c r="BQ198" s="341"/>
      <c r="BR198" s="341"/>
      <c r="BS198" s="341"/>
      <c r="BT198" s="341" t="s">
        <v>620</v>
      </c>
      <c r="BU198" s="341"/>
      <c r="BV198" s="341"/>
      <c r="BW198" s="341"/>
      <c r="BX198" s="341"/>
      <c r="BY198" s="341"/>
      <c r="BZ198" s="341"/>
      <c r="CA198" s="341"/>
      <c r="CB198" s="341"/>
      <c r="CC198" s="341"/>
      <c r="CD198" s="341"/>
      <c r="CE198" s="341"/>
      <c r="CF198" s="341"/>
      <c r="CG198" s="341"/>
      <c r="CH198" s="341"/>
      <c r="CI198" s="341"/>
      <c r="CJ198" s="341"/>
      <c r="CK198" s="341"/>
      <c r="CL198" s="341"/>
      <c r="CM198" s="341"/>
      <c r="CN198" s="341"/>
      <c r="CO198" s="5"/>
    </row>
    <row r="199" spans="4:93" ht="14.25" customHeight="1" x14ac:dyDescent="0.35">
      <c r="AV199" s="341" t="s">
        <v>772</v>
      </c>
      <c r="AW199" s="341"/>
      <c r="AX199" s="341"/>
      <c r="AY199" s="341"/>
      <c r="AZ199" s="341"/>
      <c r="BA199" s="341"/>
      <c r="BB199" s="341"/>
      <c r="BC199" s="341"/>
      <c r="BD199" s="341"/>
      <c r="BE199" s="341"/>
      <c r="BF199" s="341"/>
      <c r="BG199" s="341"/>
      <c r="BH199" s="341"/>
      <c r="BI199" s="341"/>
      <c r="BJ199" s="341"/>
      <c r="BK199" s="341"/>
      <c r="BL199" s="341"/>
      <c r="BM199" s="341"/>
      <c r="BN199" s="341"/>
      <c r="BO199" s="341"/>
      <c r="BP199" s="341"/>
      <c r="BQ199" s="341"/>
      <c r="BR199" s="341"/>
      <c r="BS199" s="341"/>
      <c r="BT199" s="341" t="s">
        <v>621</v>
      </c>
      <c r="BU199" s="341"/>
      <c r="BV199" s="341"/>
      <c r="BW199" s="341"/>
      <c r="BX199" s="341"/>
      <c r="BY199" s="341"/>
      <c r="BZ199" s="341"/>
      <c r="CA199" s="341"/>
      <c r="CB199" s="341"/>
      <c r="CC199" s="341"/>
      <c r="CD199" s="341"/>
      <c r="CE199" s="341"/>
      <c r="CF199" s="341"/>
      <c r="CG199" s="341"/>
      <c r="CH199" s="341"/>
      <c r="CI199" s="341"/>
      <c r="CJ199" s="341"/>
      <c r="CK199" s="341"/>
      <c r="CL199" s="341"/>
      <c r="CM199" s="341"/>
      <c r="CN199" s="341"/>
      <c r="CO199" s="5"/>
    </row>
    <row r="200" spans="4:93" ht="14.25" customHeight="1" x14ac:dyDescent="0.35">
      <c r="D200" s="434" t="s">
        <v>91</v>
      </c>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4"/>
      <c r="AQ200" s="434"/>
      <c r="AR200" s="434"/>
      <c r="AS200" s="434"/>
      <c r="AT200" s="434"/>
      <c r="AV200" s="341" t="s">
        <v>771</v>
      </c>
      <c r="AW200" s="341"/>
      <c r="AX200" s="341"/>
      <c r="AY200" s="341"/>
      <c r="AZ200" s="341"/>
      <c r="BA200" s="341"/>
      <c r="BB200" s="341"/>
      <c r="BC200" s="341"/>
      <c r="BD200" s="341"/>
      <c r="BE200" s="341"/>
      <c r="BF200" s="341"/>
      <c r="BG200" s="341"/>
      <c r="BH200" s="341"/>
      <c r="BI200" s="341"/>
      <c r="BJ200" s="341"/>
      <c r="BK200" s="341"/>
      <c r="BL200" s="341"/>
      <c r="BM200" s="341"/>
      <c r="BN200" s="341"/>
      <c r="BO200" s="341"/>
      <c r="BP200" s="341"/>
      <c r="BQ200" s="341"/>
      <c r="BR200" s="341"/>
      <c r="BS200" s="341"/>
      <c r="BT200" s="341" t="s">
        <v>622</v>
      </c>
      <c r="BU200" s="341"/>
      <c r="BV200" s="341"/>
      <c r="BW200" s="341"/>
      <c r="BX200" s="341"/>
      <c r="BY200" s="341"/>
      <c r="BZ200" s="341"/>
      <c r="CA200" s="341"/>
      <c r="CB200" s="341"/>
      <c r="CC200" s="341"/>
      <c r="CD200" s="341"/>
      <c r="CE200" s="341"/>
      <c r="CF200" s="341"/>
      <c r="CG200" s="341"/>
      <c r="CH200" s="341"/>
      <c r="CI200" s="341"/>
      <c r="CJ200" s="341"/>
      <c r="CK200" s="341"/>
      <c r="CL200" s="341"/>
      <c r="CM200" s="341"/>
      <c r="CN200" s="341"/>
      <c r="CO200" s="5"/>
    </row>
    <row r="201" spans="4:93" ht="14.25" customHeight="1" x14ac:dyDescent="0.35">
      <c r="D201" s="435"/>
      <c r="E201" s="435"/>
      <c r="F201" s="435"/>
      <c r="G201" s="435"/>
      <c r="H201" s="435"/>
      <c r="I201" s="435"/>
      <c r="J201" s="435"/>
      <c r="K201" s="435"/>
      <c r="L201" s="435"/>
      <c r="M201" s="435"/>
      <c r="N201" s="435"/>
      <c r="O201" s="435"/>
      <c r="P201" s="435"/>
      <c r="Q201" s="435"/>
      <c r="R201" s="435"/>
      <c r="S201" s="435"/>
      <c r="T201" s="435"/>
      <c r="U201" s="435"/>
      <c r="V201" s="435"/>
      <c r="W201" s="435"/>
      <c r="X201" s="435"/>
      <c r="Y201" s="435"/>
      <c r="Z201" s="435"/>
      <c r="AA201" s="435"/>
      <c r="AB201" s="435"/>
      <c r="AC201" s="435"/>
      <c r="AD201" s="435"/>
      <c r="AE201" s="435"/>
      <c r="AF201" s="435"/>
      <c r="AG201" s="435"/>
      <c r="AH201" s="435"/>
      <c r="AI201" s="435"/>
      <c r="AJ201" s="435"/>
      <c r="AK201" s="435"/>
      <c r="AL201" s="435"/>
      <c r="AM201" s="435"/>
      <c r="AN201" s="435"/>
      <c r="AO201" s="435"/>
      <c r="AP201" s="435"/>
      <c r="AQ201" s="435"/>
      <c r="AR201" s="435"/>
      <c r="AS201" s="435"/>
      <c r="AT201" s="435"/>
      <c r="AV201" s="341" t="s">
        <v>772</v>
      </c>
      <c r="AW201" s="341"/>
      <c r="AX201" s="341"/>
      <c r="AY201" s="341"/>
      <c r="AZ201" s="341"/>
      <c r="BA201" s="341"/>
      <c r="BB201" s="341"/>
      <c r="BC201" s="341"/>
      <c r="BD201" s="341"/>
      <c r="BE201" s="341"/>
      <c r="BF201" s="341"/>
      <c r="BG201" s="341"/>
      <c r="BH201" s="341"/>
      <c r="BI201" s="341"/>
      <c r="BJ201" s="341"/>
      <c r="BK201" s="341"/>
      <c r="BL201" s="341"/>
      <c r="BM201" s="341"/>
      <c r="BN201" s="341"/>
      <c r="BO201" s="341"/>
      <c r="BP201" s="341"/>
      <c r="BQ201" s="341"/>
      <c r="BR201" s="341"/>
      <c r="BS201" s="341"/>
      <c r="BT201" s="341" t="s">
        <v>623</v>
      </c>
      <c r="BU201" s="341"/>
      <c r="BV201" s="341"/>
      <c r="BW201" s="341"/>
      <c r="BX201" s="341"/>
      <c r="BY201" s="341"/>
      <c r="BZ201" s="341"/>
      <c r="CA201" s="341"/>
      <c r="CB201" s="341"/>
      <c r="CC201" s="341"/>
      <c r="CD201" s="341"/>
      <c r="CE201" s="341"/>
      <c r="CF201" s="341"/>
      <c r="CG201" s="341"/>
      <c r="CH201" s="341"/>
      <c r="CI201" s="341"/>
      <c r="CJ201" s="341"/>
      <c r="CK201" s="341"/>
      <c r="CL201" s="341"/>
      <c r="CM201" s="341"/>
      <c r="CN201" s="341"/>
      <c r="CO201" s="5"/>
    </row>
    <row r="202" spans="4:93" ht="14.25" customHeight="1" x14ac:dyDescent="0.35">
      <c r="D202" s="676" t="s">
        <v>46</v>
      </c>
      <c r="E202" s="693"/>
      <c r="F202" s="693"/>
      <c r="G202" s="693"/>
      <c r="H202" s="693"/>
      <c r="I202" s="693"/>
      <c r="J202" s="693"/>
      <c r="K202" s="693"/>
      <c r="L202" s="693"/>
      <c r="M202" s="693"/>
      <c r="N202" s="693"/>
      <c r="O202" s="693"/>
      <c r="P202" s="693"/>
      <c r="Q202" s="693"/>
      <c r="R202" s="693"/>
      <c r="S202" s="693"/>
      <c r="T202" s="693"/>
      <c r="U202" s="693"/>
      <c r="V202" s="693"/>
      <c r="W202" s="693"/>
      <c r="X202" s="693"/>
      <c r="Y202" s="693"/>
      <c r="Z202" s="693"/>
      <c r="AA202" s="693"/>
      <c r="AB202" s="693"/>
      <c r="AC202" s="693"/>
      <c r="AD202" s="693"/>
      <c r="AE202" s="693"/>
      <c r="AF202" s="693"/>
      <c r="AG202" s="693"/>
      <c r="AH202" s="693"/>
      <c r="AI202" s="693"/>
      <c r="AJ202" s="486" t="s">
        <v>48</v>
      </c>
      <c r="AK202" s="486"/>
      <c r="AL202" s="486"/>
      <c r="AM202" s="486"/>
      <c r="AN202" s="486"/>
      <c r="AO202" s="486"/>
      <c r="AP202" s="486"/>
      <c r="AQ202" s="486"/>
      <c r="AR202" s="486"/>
      <c r="AS202" s="486"/>
      <c r="AT202" s="486"/>
      <c r="AV202" s="341" t="s">
        <v>772</v>
      </c>
      <c r="AW202" s="341"/>
      <c r="AX202" s="341"/>
      <c r="AY202" s="341"/>
      <c r="AZ202" s="341"/>
      <c r="BA202" s="341"/>
      <c r="BB202" s="341"/>
      <c r="BC202" s="341"/>
      <c r="BD202" s="341"/>
      <c r="BE202" s="341"/>
      <c r="BF202" s="341"/>
      <c r="BG202" s="341"/>
      <c r="BH202" s="341"/>
      <c r="BI202" s="341"/>
      <c r="BJ202" s="341"/>
      <c r="BK202" s="341"/>
      <c r="BL202" s="341"/>
      <c r="BM202" s="341"/>
      <c r="BN202" s="341"/>
      <c r="BO202" s="341"/>
      <c r="BP202" s="341"/>
      <c r="BQ202" s="341"/>
      <c r="BR202" s="341"/>
      <c r="BS202" s="341"/>
      <c r="BT202" s="341" t="s">
        <v>624</v>
      </c>
      <c r="BU202" s="341"/>
      <c r="BV202" s="341"/>
      <c r="BW202" s="341"/>
      <c r="BX202" s="341"/>
      <c r="BY202" s="341"/>
      <c r="BZ202" s="341"/>
      <c r="CA202" s="341"/>
      <c r="CB202" s="341"/>
      <c r="CC202" s="341"/>
      <c r="CD202" s="341"/>
      <c r="CE202" s="341"/>
      <c r="CF202" s="341"/>
      <c r="CG202" s="341"/>
      <c r="CH202" s="341"/>
      <c r="CI202" s="341"/>
      <c r="CJ202" s="341"/>
      <c r="CK202" s="341"/>
      <c r="CL202" s="341"/>
      <c r="CM202" s="341"/>
      <c r="CN202" s="341"/>
      <c r="CO202" s="5"/>
    </row>
    <row r="203" spans="4:93" ht="14.25" customHeight="1" x14ac:dyDescent="0.35">
      <c r="D203" s="677" t="s">
        <v>44</v>
      </c>
      <c r="E203" s="677"/>
      <c r="F203" s="677"/>
      <c r="G203" s="677"/>
      <c r="H203" s="677"/>
      <c r="I203" s="677"/>
      <c r="J203" s="677"/>
      <c r="K203" s="677"/>
      <c r="L203" s="677"/>
      <c r="M203" s="677"/>
      <c r="N203" s="677"/>
      <c r="O203" s="677"/>
      <c r="P203" s="677"/>
      <c r="Q203" s="677"/>
      <c r="R203" s="486" t="s">
        <v>47</v>
      </c>
      <c r="S203" s="486"/>
      <c r="T203" s="486"/>
      <c r="U203" s="486"/>
      <c r="V203" s="486"/>
      <c r="W203" s="486"/>
      <c r="X203" s="486"/>
      <c r="Y203" s="486"/>
      <c r="Z203" s="486"/>
      <c r="AA203" s="486"/>
      <c r="AB203" s="486"/>
      <c r="AC203" s="486"/>
      <c r="AD203" s="486"/>
      <c r="AE203" s="486"/>
      <c r="AF203" s="486"/>
      <c r="AG203" s="486"/>
      <c r="AH203" s="486"/>
      <c r="AI203" s="676"/>
      <c r="AJ203" s="486"/>
      <c r="AK203" s="486"/>
      <c r="AL203" s="486"/>
      <c r="AM203" s="486"/>
      <c r="AN203" s="486"/>
      <c r="AO203" s="486"/>
      <c r="AP203" s="486"/>
      <c r="AQ203" s="486"/>
      <c r="AR203" s="486"/>
      <c r="AS203" s="486"/>
      <c r="AT203" s="486"/>
      <c r="AV203" s="341" t="s">
        <v>772</v>
      </c>
      <c r="AW203" s="341"/>
      <c r="AX203" s="341"/>
      <c r="AY203" s="341"/>
      <c r="AZ203" s="341"/>
      <c r="BA203" s="341"/>
      <c r="BB203" s="341"/>
      <c r="BC203" s="341"/>
      <c r="BD203" s="341"/>
      <c r="BE203" s="341"/>
      <c r="BF203" s="341"/>
      <c r="BG203" s="341"/>
      <c r="BH203" s="341"/>
      <c r="BI203" s="341"/>
      <c r="BJ203" s="341"/>
      <c r="BK203" s="341"/>
      <c r="BL203" s="341"/>
      <c r="BM203" s="341"/>
      <c r="BN203" s="341"/>
      <c r="BO203" s="341"/>
      <c r="BP203" s="341"/>
      <c r="BQ203" s="341"/>
      <c r="BR203" s="341"/>
      <c r="BS203" s="341"/>
      <c r="BT203" s="341" t="s">
        <v>625</v>
      </c>
      <c r="BU203" s="341"/>
      <c r="BV203" s="341"/>
      <c r="BW203" s="341"/>
      <c r="BX203" s="341"/>
      <c r="BY203" s="341"/>
      <c r="BZ203" s="341"/>
      <c r="CA203" s="341"/>
      <c r="CB203" s="341"/>
      <c r="CC203" s="341"/>
      <c r="CD203" s="341"/>
      <c r="CE203" s="341"/>
      <c r="CF203" s="341"/>
      <c r="CG203" s="341"/>
      <c r="CH203" s="341"/>
      <c r="CI203" s="341"/>
      <c r="CJ203" s="341"/>
      <c r="CK203" s="341"/>
      <c r="CL203" s="341"/>
      <c r="CM203" s="341"/>
      <c r="CN203" s="341"/>
      <c r="CO203" s="5"/>
    </row>
    <row r="204" spans="4:93" ht="14.25" customHeight="1" x14ac:dyDescent="0.35">
      <c r="D204" s="677"/>
      <c r="E204" s="677"/>
      <c r="F204" s="677"/>
      <c r="G204" s="677"/>
      <c r="H204" s="677"/>
      <c r="I204" s="677"/>
      <c r="J204" s="677"/>
      <c r="K204" s="677"/>
      <c r="L204" s="677"/>
      <c r="M204" s="677"/>
      <c r="N204" s="677"/>
      <c r="O204" s="677"/>
      <c r="P204" s="677"/>
      <c r="Q204" s="677"/>
      <c r="R204" s="486"/>
      <c r="S204" s="486"/>
      <c r="T204" s="486"/>
      <c r="U204" s="486"/>
      <c r="V204" s="486"/>
      <c r="W204" s="486"/>
      <c r="X204" s="486"/>
      <c r="Y204" s="486"/>
      <c r="Z204" s="486"/>
      <c r="AA204" s="486"/>
      <c r="AB204" s="486"/>
      <c r="AC204" s="486"/>
      <c r="AD204" s="486"/>
      <c r="AE204" s="486"/>
      <c r="AF204" s="486"/>
      <c r="AG204" s="486"/>
      <c r="AH204" s="486"/>
      <c r="AI204" s="676"/>
      <c r="AJ204" s="486"/>
      <c r="AK204" s="486"/>
      <c r="AL204" s="486"/>
      <c r="AM204" s="486"/>
      <c r="AN204" s="486"/>
      <c r="AO204" s="486"/>
      <c r="AP204" s="486"/>
      <c r="AQ204" s="486"/>
      <c r="AR204" s="486"/>
      <c r="AS204" s="486"/>
      <c r="AT204" s="486"/>
      <c r="AV204" s="341" t="s">
        <v>771</v>
      </c>
      <c r="AW204" s="341"/>
      <c r="AX204" s="341"/>
      <c r="AY204" s="341"/>
      <c r="AZ204" s="341"/>
      <c r="BA204" s="341"/>
      <c r="BB204" s="341"/>
      <c r="BC204" s="341"/>
      <c r="BD204" s="341"/>
      <c r="BE204" s="341"/>
      <c r="BF204" s="341"/>
      <c r="BG204" s="341"/>
      <c r="BH204" s="341"/>
      <c r="BI204" s="341"/>
      <c r="BJ204" s="341"/>
      <c r="BK204" s="341"/>
      <c r="BL204" s="341"/>
      <c r="BM204" s="341"/>
      <c r="BN204" s="341"/>
      <c r="BO204" s="341"/>
      <c r="BP204" s="341"/>
      <c r="BQ204" s="341"/>
      <c r="BR204" s="341"/>
      <c r="BS204" s="341"/>
      <c r="BT204" s="341" t="s">
        <v>626</v>
      </c>
      <c r="BU204" s="341"/>
      <c r="BV204" s="341"/>
      <c r="BW204" s="341"/>
      <c r="BX204" s="341"/>
      <c r="BY204" s="341"/>
      <c r="BZ204" s="341"/>
      <c r="CA204" s="341"/>
      <c r="CB204" s="341"/>
      <c r="CC204" s="341"/>
      <c r="CD204" s="341"/>
      <c r="CE204" s="341"/>
      <c r="CF204" s="341"/>
      <c r="CG204" s="341"/>
      <c r="CH204" s="341"/>
      <c r="CI204" s="341"/>
      <c r="CJ204" s="341"/>
      <c r="CK204" s="341"/>
      <c r="CL204" s="341"/>
      <c r="CM204" s="341"/>
      <c r="CN204" s="341"/>
      <c r="CO204" s="5"/>
    </row>
    <row r="205" spans="4:93" ht="14.25" customHeight="1" x14ac:dyDescent="0.35">
      <c r="D205" s="674" t="s">
        <v>612</v>
      </c>
      <c r="E205" s="674"/>
      <c r="F205" s="674"/>
      <c r="G205" s="674"/>
      <c r="H205" s="674"/>
      <c r="I205" s="674"/>
      <c r="J205" s="674"/>
      <c r="K205" s="674"/>
      <c r="L205" s="674"/>
      <c r="M205" s="674"/>
      <c r="N205" s="674"/>
      <c r="O205" s="674"/>
      <c r="P205" s="674"/>
      <c r="Q205" s="674"/>
      <c r="R205" s="674" t="s">
        <v>613</v>
      </c>
      <c r="S205" s="674"/>
      <c r="T205" s="674"/>
      <c r="U205" s="674"/>
      <c r="V205" s="674"/>
      <c r="W205" s="674"/>
      <c r="X205" s="674"/>
      <c r="Y205" s="674"/>
      <c r="Z205" s="674"/>
      <c r="AA205" s="674"/>
      <c r="AB205" s="674"/>
      <c r="AC205" s="674"/>
      <c r="AD205" s="674"/>
      <c r="AE205" s="674"/>
      <c r="AF205" s="674"/>
      <c r="AG205" s="674"/>
      <c r="AH205" s="674"/>
      <c r="AI205" s="683"/>
      <c r="AJ205" s="674" t="s">
        <v>614</v>
      </c>
      <c r="AK205" s="674"/>
      <c r="AL205" s="674"/>
      <c r="AM205" s="674"/>
      <c r="AN205" s="674"/>
      <c r="AO205" s="674"/>
      <c r="AP205" s="674"/>
      <c r="AQ205" s="674"/>
      <c r="AR205" s="674"/>
      <c r="AS205" s="674"/>
      <c r="AT205" s="674"/>
      <c r="AV205" s="341" t="s">
        <v>772</v>
      </c>
      <c r="AW205" s="341"/>
      <c r="AX205" s="341"/>
      <c r="AY205" s="341"/>
      <c r="AZ205" s="341"/>
      <c r="BA205" s="341"/>
      <c r="BB205" s="341"/>
      <c r="BC205" s="341"/>
      <c r="BD205" s="341"/>
      <c r="BE205" s="341"/>
      <c r="BF205" s="341"/>
      <c r="BG205" s="341"/>
      <c r="BH205" s="341"/>
      <c r="BI205" s="341"/>
      <c r="BJ205" s="341"/>
      <c r="BK205" s="341"/>
      <c r="BL205" s="341"/>
      <c r="BM205" s="341"/>
      <c r="BN205" s="341"/>
      <c r="BO205" s="341"/>
      <c r="BP205" s="341"/>
      <c r="BQ205" s="341"/>
      <c r="BR205" s="341"/>
      <c r="BS205" s="341"/>
      <c r="BT205" s="341" t="s">
        <v>627</v>
      </c>
      <c r="BU205" s="341"/>
      <c r="BV205" s="341"/>
      <c r="BW205" s="341"/>
      <c r="BX205" s="341"/>
      <c r="BY205" s="341"/>
      <c r="BZ205" s="341"/>
      <c r="CA205" s="341"/>
      <c r="CB205" s="341"/>
      <c r="CC205" s="341"/>
      <c r="CD205" s="341"/>
      <c r="CE205" s="341"/>
      <c r="CF205" s="341"/>
      <c r="CG205" s="341"/>
      <c r="CH205" s="341"/>
      <c r="CI205" s="341"/>
      <c r="CJ205" s="341"/>
      <c r="CK205" s="341"/>
      <c r="CL205" s="341"/>
      <c r="CM205" s="341"/>
      <c r="CN205" s="341"/>
      <c r="CO205" s="5"/>
    </row>
    <row r="206" spans="4:93" ht="14.25" customHeight="1" x14ac:dyDescent="0.35">
      <c r="D206" s="674"/>
      <c r="E206" s="674"/>
      <c r="F206" s="674"/>
      <c r="G206" s="674"/>
      <c r="H206" s="674"/>
      <c r="I206" s="674"/>
      <c r="J206" s="674"/>
      <c r="K206" s="674"/>
      <c r="L206" s="674"/>
      <c r="M206" s="674"/>
      <c r="N206" s="674"/>
      <c r="O206" s="674"/>
      <c r="P206" s="674"/>
      <c r="Q206" s="674"/>
      <c r="R206" s="674"/>
      <c r="S206" s="674"/>
      <c r="T206" s="674"/>
      <c r="U206" s="674"/>
      <c r="V206" s="674"/>
      <c r="W206" s="674"/>
      <c r="X206" s="674"/>
      <c r="Y206" s="674"/>
      <c r="Z206" s="674"/>
      <c r="AA206" s="674"/>
      <c r="AB206" s="674"/>
      <c r="AC206" s="674"/>
      <c r="AD206" s="674"/>
      <c r="AE206" s="674"/>
      <c r="AF206" s="674"/>
      <c r="AG206" s="674"/>
      <c r="AH206" s="674"/>
      <c r="AI206" s="683"/>
      <c r="AJ206" s="674"/>
      <c r="AK206" s="674"/>
      <c r="AL206" s="674"/>
      <c r="AM206" s="674"/>
      <c r="AN206" s="674"/>
      <c r="AO206" s="674"/>
      <c r="AP206" s="674"/>
      <c r="AQ206" s="674"/>
      <c r="AR206" s="674"/>
      <c r="AS206" s="674"/>
      <c r="AT206" s="674"/>
      <c r="AV206" s="341" t="s">
        <v>771</v>
      </c>
      <c r="AW206" s="341"/>
      <c r="AX206" s="341"/>
      <c r="AY206" s="341"/>
      <c r="AZ206" s="341"/>
      <c r="BA206" s="341"/>
      <c r="BB206" s="341"/>
      <c r="BC206" s="341"/>
      <c r="BD206" s="341"/>
      <c r="BE206" s="341"/>
      <c r="BF206" s="341"/>
      <c r="BG206" s="341"/>
      <c r="BH206" s="341"/>
      <c r="BI206" s="341"/>
      <c r="BJ206" s="341"/>
      <c r="BK206" s="341"/>
      <c r="BL206" s="341"/>
      <c r="BM206" s="341"/>
      <c r="BN206" s="341"/>
      <c r="BO206" s="341"/>
      <c r="BP206" s="341"/>
      <c r="BQ206" s="341"/>
      <c r="BR206" s="341"/>
      <c r="BS206" s="341"/>
      <c r="BT206" s="341" t="s">
        <v>670</v>
      </c>
      <c r="BU206" s="341"/>
      <c r="BV206" s="341"/>
      <c r="BW206" s="341"/>
      <c r="BX206" s="341"/>
      <c r="BY206" s="341"/>
      <c r="BZ206" s="341"/>
      <c r="CA206" s="341"/>
      <c r="CB206" s="341"/>
      <c r="CC206" s="341"/>
      <c r="CD206" s="341"/>
      <c r="CE206" s="341"/>
      <c r="CF206" s="341"/>
      <c r="CG206" s="341"/>
      <c r="CH206" s="341"/>
      <c r="CI206" s="341"/>
      <c r="CJ206" s="341"/>
      <c r="CK206" s="341"/>
      <c r="CL206" s="341"/>
      <c r="CM206" s="341"/>
      <c r="CN206" s="341"/>
      <c r="CO206" s="5"/>
    </row>
    <row r="207" spans="4:93" ht="14.25" customHeight="1" x14ac:dyDescent="0.35">
      <c r="D207" s="674" t="s">
        <v>615</v>
      </c>
      <c r="E207" s="674"/>
      <c r="F207" s="674"/>
      <c r="G207" s="674"/>
      <c r="H207" s="674"/>
      <c r="I207" s="674"/>
      <c r="J207" s="674"/>
      <c r="K207" s="674"/>
      <c r="L207" s="674"/>
      <c r="M207" s="674"/>
      <c r="N207" s="674"/>
      <c r="O207" s="674"/>
      <c r="P207" s="674"/>
      <c r="Q207" s="674"/>
      <c r="R207" s="674" t="s">
        <v>616</v>
      </c>
      <c r="S207" s="674"/>
      <c r="T207" s="674"/>
      <c r="U207" s="674"/>
      <c r="V207" s="674"/>
      <c r="W207" s="674"/>
      <c r="X207" s="674"/>
      <c r="Y207" s="674"/>
      <c r="Z207" s="674"/>
      <c r="AA207" s="674"/>
      <c r="AB207" s="674"/>
      <c r="AC207" s="674"/>
      <c r="AD207" s="674"/>
      <c r="AE207" s="674"/>
      <c r="AF207" s="674"/>
      <c r="AG207" s="674"/>
      <c r="AH207" s="674"/>
      <c r="AI207" s="683"/>
      <c r="AJ207" s="675" t="s">
        <v>617</v>
      </c>
      <c r="AK207" s="675"/>
      <c r="AL207" s="675"/>
      <c r="AM207" s="675"/>
      <c r="AN207" s="675"/>
      <c r="AO207" s="675"/>
      <c r="AP207" s="675"/>
      <c r="AQ207" s="675"/>
      <c r="AR207" s="675"/>
      <c r="AS207" s="675"/>
      <c r="AT207" s="675"/>
      <c r="AV207" s="341" t="s">
        <v>773</v>
      </c>
      <c r="AW207" s="341"/>
      <c r="AX207" s="341"/>
      <c r="AY207" s="341"/>
      <c r="AZ207" s="341"/>
      <c r="BA207" s="341"/>
      <c r="BB207" s="341"/>
      <c r="BC207" s="341"/>
      <c r="BD207" s="341"/>
      <c r="BE207" s="341"/>
      <c r="BF207" s="341"/>
      <c r="BG207" s="341"/>
      <c r="BH207" s="341"/>
      <c r="BI207" s="341"/>
      <c r="BJ207" s="341"/>
      <c r="BK207" s="341"/>
      <c r="BL207" s="341"/>
      <c r="BM207" s="341"/>
      <c r="BN207" s="341"/>
      <c r="BO207" s="341"/>
      <c r="BP207" s="341"/>
      <c r="BQ207" s="341"/>
      <c r="BR207" s="341"/>
      <c r="BS207" s="341"/>
      <c r="BT207" s="341" t="s">
        <v>671</v>
      </c>
      <c r="BU207" s="341"/>
      <c r="BV207" s="341"/>
      <c r="BW207" s="341"/>
      <c r="BX207" s="341"/>
      <c r="BY207" s="341"/>
      <c r="BZ207" s="341"/>
      <c r="CA207" s="341"/>
      <c r="CB207" s="341"/>
      <c r="CC207" s="341"/>
      <c r="CD207" s="341"/>
      <c r="CE207" s="341"/>
      <c r="CF207" s="341"/>
      <c r="CG207" s="341"/>
      <c r="CH207" s="341"/>
      <c r="CI207" s="341"/>
      <c r="CJ207" s="341"/>
      <c r="CK207" s="341"/>
      <c r="CL207" s="341"/>
      <c r="CM207" s="341"/>
      <c r="CN207" s="341"/>
      <c r="CO207" s="5"/>
    </row>
    <row r="208" spans="4:93" ht="14.25" customHeight="1" x14ac:dyDescent="0.35">
      <c r="D208" s="674"/>
      <c r="E208" s="674"/>
      <c r="F208" s="674"/>
      <c r="G208" s="674"/>
      <c r="H208" s="674"/>
      <c r="I208" s="674"/>
      <c r="J208" s="674"/>
      <c r="K208" s="674"/>
      <c r="L208" s="674"/>
      <c r="M208" s="674"/>
      <c r="N208" s="674"/>
      <c r="O208" s="674"/>
      <c r="P208" s="674"/>
      <c r="Q208" s="674"/>
      <c r="R208" s="674"/>
      <c r="S208" s="674"/>
      <c r="T208" s="674"/>
      <c r="U208" s="674"/>
      <c r="V208" s="674"/>
      <c r="W208" s="674"/>
      <c r="X208" s="674"/>
      <c r="Y208" s="674"/>
      <c r="Z208" s="674"/>
      <c r="AA208" s="674"/>
      <c r="AB208" s="674"/>
      <c r="AC208" s="674"/>
      <c r="AD208" s="674"/>
      <c r="AE208" s="674"/>
      <c r="AF208" s="674"/>
      <c r="AG208" s="674"/>
      <c r="AH208" s="674"/>
      <c r="AI208" s="683"/>
      <c r="AJ208" s="675"/>
      <c r="AK208" s="675"/>
      <c r="AL208" s="675"/>
      <c r="AM208" s="675"/>
      <c r="AN208" s="675"/>
      <c r="AO208" s="675"/>
      <c r="AP208" s="675"/>
      <c r="AQ208" s="675"/>
      <c r="AR208" s="675"/>
      <c r="AS208" s="675"/>
      <c r="AT208" s="675"/>
      <c r="AV208" s="341" t="s">
        <v>771</v>
      </c>
      <c r="AW208" s="341"/>
      <c r="AX208" s="341"/>
      <c r="AY208" s="341"/>
      <c r="AZ208" s="341"/>
      <c r="BA208" s="341"/>
      <c r="BB208" s="341"/>
      <c r="BC208" s="341"/>
      <c r="BD208" s="341"/>
      <c r="BE208" s="341"/>
      <c r="BF208" s="341"/>
      <c r="BG208" s="341"/>
      <c r="BH208" s="341"/>
      <c r="BI208" s="341"/>
      <c r="BJ208" s="341"/>
      <c r="BK208" s="341"/>
      <c r="BL208" s="341"/>
      <c r="BM208" s="341"/>
      <c r="BN208" s="341"/>
      <c r="BO208" s="341"/>
      <c r="BP208" s="341"/>
      <c r="BQ208" s="341"/>
      <c r="BR208" s="341"/>
      <c r="BS208" s="341"/>
      <c r="BT208" s="341" t="s">
        <v>627</v>
      </c>
      <c r="BU208" s="341"/>
      <c r="BV208" s="341"/>
      <c r="BW208" s="341"/>
      <c r="BX208" s="341"/>
      <c r="BY208" s="341"/>
      <c r="BZ208" s="341"/>
      <c r="CA208" s="341"/>
      <c r="CB208" s="341"/>
      <c r="CC208" s="341"/>
      <c r="CD208" s="341"/>
      <c r="CE208" s="341"/>
      <c r="CF208" s="341"/>
      <c r="CG208" s="341"/>
      <c r="CH208" s="341"/>
      <c r="CI208" s="341"/>
      <c r="CJ208" s="341"/>
      <c r="CK208" s="341"/>
      <c r="CL208" s="341"/>
      <c r="CM208" s="341"/>
      <c r="CN208" s="341"/>
      <c r="CO208" s="5"/>
    </row>
    <row r="209" spans="4:93" ht="14.25" customHeight="1" x14ac:dyDescent="0.35">
      <c r="D209" s="41" t="s">
        <v>45</v>
      </c>
      <c r="E209" s="2"/>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V209" s="41" t="s">
        <v>45</v>
      </c>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7"/>
    </row>
    <row r="210" spans="4:93" ht="14.25" customHeight="1" x14ac:dyDescent="0.35"/>
    <row r="211" spans="4:93" ht="14.25" customHeight="1" x14ac:dyDescent="0.35">
      <c r="D211" s="420" t="s">
        <v>982</v>
      </c>
      <c r="E211" s="420"/>
      <c r="F211" s="420"/>
      <c r="G211" s="420"/>
      <c r="H211" s="420"/>
      <c r="I211" s="420"/>
      <c r="J211" s="420"/>
      <c r="K211" s="420"/>
      <c r="L211" s="420"/>
      <c r="M211" s="420"/>
      <c r="N211" s="420"/>
      <c r="O211" s="420"/>
      <c r="P211" s="420"/>
      <c r="Q211" s="420"/>
      <c r="R211" s="420"/>
      <c r="S211" s="420"/>
      <c r="T211" s="420"/>
      <c r="U211" s="420"/>
      <c r="V211" s="420"/>
      <c r="W211" s="420"/>
      <c r="X211" s="420"/>
      <c r="Y211" s="420"/>
      <c r="Z211" s="420"/>
      <c r="AA211" s="420"/>
      <c r="AB211" s="420"/>
      <c r="AC211" s="420"/>
      <c r="AD211" s="420"/>
      <c r="AE211" s="420"/>
      <c r="AF211" s="420"/>
      <c r="AG211" s="420"/>
      <c r="AH211" s="420"/>
      <c r="AI211" s="420"/>
      <c r="AJ211" s="420"/>
      <c r="AK211" s="420"/>
      <c r="AL211" s="420"/>
      <c r="AM211" s="420"/>
      <c r="AN211" s="420"/>
      <c r="AO211" s="420"/>
      <c r="AP211" s="420"/>
      <c r="AQ211" s="420"/>
      <c r="AR211" s="420"/>
      <c r="AS211" s="420"/>
      <c r="AT211" s="420"/>
      <c r="AU211" s="6"/>
      <c r="AV211" s="434" t="s">
        <v>94</v>
      </c>
      <c r="AW211" s="434"/>
      <c r="AX211" s="434"/>
      <c r="AY211" s="434"/>
      <c r="AZ211" s="434"/>
      <c r="BA211" s="434"/>
      <c r="BB211" s="434"/>
      <c r="BC211" s="434"/>
      <c r="BD211" s="434"/>
      <c r="BE211" s="434"/>
      <c r="BF211" s="434"/>
      <c r="BG211" s="434"/>
      <c r="BH211" s="434"/>
      <c r="BI211" s="434"/>
      <c r="BJ211" s="434"/>
      <c r="BK211" s="434"/>
      <c r="BL211" s="434"/>
      <c r="BM211" s="434"/>
      <c r="BN211" s="434"/>
      <c r="BO211" s="434"/>
      <c r="BP211" s="434"/>
      <c r="BQ211" s="434"/>
      <c r="BR211" s="434"/>
      <c r="BS211" s="434"/>
      <c r="BT211" s="434"/>
      <c r="BU211" s="434"/>
      <c r="BV211" s="434"/>
      <c r="BW211" s="434"/>
      <c r="BX211" s="434"/>
      <c r="BY211" s="434"/>
      <c r="BZ211" s="434"/>
      <c r="CA211" s="434"/>
      <c r="CB211" s="434"/>
      <c r="CC211" s="434"/>
      <c r="CD211" s="434"/>
      <c r="CE211" s="434"/>
      <c r="CF211" s="434"/>
      <c r="CG211" s="434"/>
      <c r="CH211" s="434"/>
      <c r="CI211" s="434"/>
      <c r="CJ211" s="434"/>
      <c r="CK211" s="434"/>
      <c r="CL211" s="434"/>
      <c r="CM211" s="434"/>
      <c r="CN211" s="434"/>
    </row>
    <row r="212" spans="4:93" ht="14.25" customHeight="1" x14ac:dyDescent="0.35">
      <c r="D212" s="420"/>
      <c r="E212" s="420"/>
      <c r="F212" s="420"/>
      <c r="G212" s="420"/>
      <c r="H212" s="420"/>
      <c r="I212" s="420"/>
      <c r="J212" s="420"/>
      <c r="K212" s="420"/>
      <c r="L212" s="420"/>
      <c r="M212" s="420"/>
      <c r="N212" s="420"/>
      <c r="O212" s="420"/>
      <c r="P212" s="420"/>
      <c r="Q212" s="420"/>
      <c r="R212" s="420"/>
      <c r="S212" s="420"/>
      <c r="T212" s="420"/>
      <c r="U212" s="420"/>
      <c r="V212" s="420"/>
      <c r="W212" s="420"/>
      <c r="X212" s="420"/>
      <c r="Y212" s="420"/>
      <c r="Z212" s="420"/>
      <c r="AA212" s="420"/>
      <c r="AB212" s="420"/>
      <c r="AC212" s="420"/>
      <c r="AD212" s="420"/>
      <c r="AE212" s="420"/>
      <c r="AF212" s="420"/>
      <c r="AG212" s="420"/>
      <c r="AH212" s="420"/>
      <c r="AI212" s="420"/>
      <c r="AJ212" s="420"/>
      <c r="AK212" s="420"/>
      <c r="AL212" s="420"/>
      <c r="AM212" s="420"/>
      <c r="AN212" s="420"/>
      <c r="AO212" s="420"/>
      <c r="AP212" s="420"/>
      <c r="AQ212" s="420"/>
      <c r="AR212" s="420"/>
      <c r="AS212" s="420"/>
      <c r="AT212" s="420"/>
      <c r="AU212" s="6"/>
      <c r="AV212" s="434"/>
      <c r="AW212" s="434"/>
      <c r="AX212" s="434"/>
      <c r="AY212" s="434"/>
      <c r="AZ212" s="434"/>
      <c r="BA212" s="434"/>
      <c r="BB212" s="434"/>
      <c r="BC212" s="434"/>
      <c r="BD212" s="434"/>
      <c r="BE212" s="434"/>
      <c r="BF212" s="434"/>
      <c r="BG212" s="434"/>
      <c r="BH212" s="434"/>
      <c r="BI212" s="434"/>
      <c r="BJ212" s="434"/>
      <c r="BK212" s="434"/>
      <c r="BL212" s="434"/>
      <c r="BM212" s="434"/>
      <c r="BN212" s="434"/>
      <c r="BO212" s="434"/>
      <c r="BP212" s="434"/>
      <c r="BQ212" s="434"/>
      <c r="BR212" s="434"/>
      <c r="BS212" s="434"/>
      <c r="BT212" s="434"/>
      <c r="BU212" s="434"/>
      <c r="BV212" s="434"/>
      <c r="BW212" s="434"/>
      <c r="BX212" s="434"/>
      <c r="BY212" s="434"/>
      <c r="BZ212" s="434"/>
      <c r="CA212" s="434"/>
      <c r="CB212" s="434"/>
      <c r="CC212" s="434"/>
      <c r="CD212" s="434"/>
      <c r="CE212" s="434"/>
      <c r="CF212" s="434"/>
      <c r="CG212" s="434"/>
      <c r="CH212" s="434"/>
      <c r="CI212" s="434"/>
      <c r="CJ212" s="434"/>
      <c r="CK212" s="434"/>
      <c r="CL212" s="434"/>
      <c r="CM212" s="434"/>
      <c r="CN212" s="434"/>
    </row>
    <row r="213" spans="4:93" ht="14.25" customHeight="1" x14ac:dyDescent="0.35">
      <c r="D213" s="486" t="s">
        <v>52</v>
      </c>
      <c r="E213" s="486"/>
      <c r="F213" s="486"/>
      <c r="G213" s="486"/>
      <c r="H213" s="486"/>
      <c r="I213" s="486"/>
      <c r="J213" s="486"/>
      <c r="K213" s="486"/>
      <c r="L213" s="486"/>
      <c r="M213" s="486"/>
      <c r="N213" s="486"/>
      <c r="O213" s="486"/>
      <c r="P213" s="486"/>
      <c r="Q213" s="486"/>
      <c r="R213" s="486"/>
      <c r="S213" s="486"/>
      <c r="T213" s="486"/>
      <c r="U213" s="486"/>
      <c r="V213" s="486"/>
      <c r="W213" s="486"/>
      <c r="X213" s="486"/>
      <c r="Y213" s="486"/>
      <c r="Z213" s="486"/>
      <c r="AA213" s="486"/>
      <c r="AB213" s="486"/>
      <c r="AC213" s="486"/>
      <c r="AD213" s="486"/>
      <c r="AE213" s="486" t="s">
        <v>51</v>
      </c>
      <c r="AF213" s="486"/>
      <c r="AG213" s="486"/>
      <c r="AH213" s="486"/>
      <c r="AI213" s="486"/>
      <c r="AJ213" s="486"/>
      <c r="AK213" s="486"/>
      <c r="AL213" s="486"/>
      <c r="AM213" s="486"/>
      <c r="AN213" s="486"/>
      <c r="AO213" s="486"/>
      <c r="AP213" s="486"/>
      <c r="AQ213" s="486"/>
      <c r="AR213" s="486"/>
      <c r="AS213" s="486"/>
      <c r="AT213" s="486"/>
      <c r="AV213" s="277" t="s">
        <v>74</v>
      </c>
      <c r="AW213" s="277"/>
      <c r="AX213" s="277"/>
      <c r="AY213" s="277"/>
      <c r="AZ213" s="277"/>
      <c r="BA213" s="277"/>
      <c r="BB213" s="277"/>
      <c r="BC213" s="277"/>
      <c r="BD213" s="277"/>
      <c r="BE213" s="277"/>
      <c r="BF213" s="277"/>
      <c r="BG213" s="277"/>
      <c r="BH213" s="277"/>
      <c r="BI213" s="277"/>
      <c r="BJ213" s="277"/>
      <c r="BK213" s="277"/>
      <c r="BL213" s="277"/>
      <c r="BM213" s="277" t="s">
        <v>77</v>
      </c>
      <c r="BN213" s="277"/>
      <c r="BO213" s="277"/>
      <c r="BP213" s="277"/>
      <c r="BQ213" s="277"/>
      <c r="BR213" s="277"/>
      <c r="BS213" s="277"/>
      <c r="BT213" s="277"/>
      <c r="BU213" s="277"/>
      <c r="BV213" s="277"/>
      <c r="BW213" s="277"/>
      <c r="BX213" s="277" t="s">
        <v>79</v>
      </c>
      <c r="BY213" s="277"/>
      <c r="BZ213" s="277"/>
      <c r="CA213" s="277"/>
      <c r="CB213" s="277"/>
      <c r="CC213" s="277"/>
      <c r="CD213" s="277"/>
      <c r="CE213" s="277"/>
      <c r="CF213" s="277"/>
      <c r="CG213" s="277"/>
      <c r="CH213" s="277"/>
      <c r="CI213" s="277"/>
      <c r="CJ213" s="277"/>
      <c r="CK213" s="277"/>
      <c r="CL213" s="277"/>
      <c r="CM213" s="277"/>
      <c r="CN213" s="277"/>
      <c r="CO213" s="44"/>
    </row>
    <row r="214" spans="4:93" ht="14.25" customHeight="1" x14ac:dyDescent="0.35">
      <c r="D214" s="486"/>
      <c r="E214" s="486"/>
      <c r="F214" s="486"/>
      <c r="G214" s="486"/>
      <c r="H214" s="486"/>
      <c r="I214" s="486"/>
      <c r="J214" s="486"/>
      <c r="K214" s="486"/>
      <c r="L214" s="486"/>
      <c r="M214" s="486"/>
      <c r="N214" s="486"/>
      <c r="O214" s="486"/>
      <c r="P214" s="486"/>
      <c r="Q214" s="486"/>
      <c r="R214" s="486"/>
      <c r="S214" s="486"/>
      <c r="T214" s="486"/>
      <c r="U214" s="486"/>
      <c r="V214" s="486"/>
      <c r="W214" s="486"/>
      <c r="X214" s="486"/>
      <c r="Y214" s="486"/>
      <c r="Z214" s="486"/>
      <c r="AA214" s="486"/>
      <c r="AB214" s="486"/>
      <c r="AC214" s="486"/>
      <c r="AD214" s="486"/>
      <c r="AE214" s="486"/>
      <c r="AF214" s="486"/>
      <c r="AG214" s="486"/>
      <c r="AH214" s="486"/>
      <c r="AI214" s="486"/>
      <c r="AJ214" s="486"/>
      <c r="AK214" s="486"/>
      <c r="AL214" s="486"/>
      <c r="AM214" s="486"/>
      <c r="AN214" s="486"/>
      <c r="AO214" s="486"/>
      <c r="AP214" s="486"/>
      <c r="AQ214" s="486"/>
      <c r="AR214" s="486"/>
      <c r="AS214" s="486"/>
      <c r="AT214" s="486"/>
      <c r="AV214" s="486" t="s">
        <v>75</v>
      </c>
      <c r="AW214" s="486"/>
      <c r="AX214" s="486"/>
      <c r="AY214" s="486"/>
      <c r="AZ214" s="486"/>
      <c r="BA214" s="486"/>
      <c r="BB214" s="486"/>
      <c r="BC214" s="486"/>
      <c r="BD214" s="486"/>
      <c r="BE214" s="486"/>
      <c r="BF214" s="486"/>
      <c r="BG214" s="277" t="s">
        <v>76</v>
      </c>
      <c r="BH214" s="277"/>
      <c r="BI214" s="277"/>
      <c r="BJ214" s="277"/>
      <c r="BK214" s="277"/>
      <c r="BL214" s="277"/>
      <c r="BM214" s="393" t="s">
        <v>78</v>
      </c>
      <c r="BN214" s="394"/>
      <c r="BO214" s="394"/>
      <c r="BP214" s="394"/>
      <c r="BQ214" s="394"/>
      <c r="BR214" s="394"/>
      <c r="BS214" s="394"/>
      <c r="BT214" s="394"/>
      <c r="BU214" s="394"/>
      <c r="BV214" s="394"/>
      <c r="BW214" s="394"/>
      <c r="BX214" s="277" t="s">
        <v>80</v>
      </c>
      <c r="BY214" s="277"/>
      <c r="BZ214" s="277"/>
      <c r="CA214" s="277"/>
      <c r="CB214" s="277"/>
      <c r="CC214" s="277"/>
      <c r="CD214" s="277"/>
      <c r="CE214" s="486" t="s">
        <v>81</v>
      </c>
      <c r="CF214" s="486"/>
      <c r="CG214" s="486"/>
      <c r="CH214" s="486"/>
      <c r="CI214" s="486"/>
      <c r="CJ214" s="486"/>
      <c r="CK214" s="486"/>
      <c r="CL214" s="486"/>
      <c r="CM214" s="486"/>
      <c r="CN214" s="486"/>
      <c r="CO214" s="45"/>
    </row>
    <row r="215" spans="4:93" ht="14.25" customHeight="1" x14ac:dyDescent="0.35">
      <c r="D215" s="341">
        <v>5</v>
      </c>
      <c r="E215" s="341"/>
      <c r="F215" s="341"/>
      <c r="G215" s="341"/>
      <c r="H215" s="341"/>
      <c r="I215" s="341"/>
      <c r="J215" s="341"/>
      <c r="K215" s="341"/>
      <c r="L215" s="341"/>
      <c r="M215" s="341"/>
      <c r="N215" s="341"/>
      <c r="O215" s="341"/>
      <c r="P215" s="341"/>
      <c r="Q215" s="341"/>
      <c r="R215" s="341"/>
      <c r="S215" s="341"/>
      <c r="T215" s="341"/>
      <c r="U215" s="341"/>
      <c r="V215" s="341"/>
      <c r="W215" s="341"/>
      <c r="X215" s="341"/>
      <c r="Y215" s="341"/>
      <c r="Z215" s="341"/>
      <c r="AA215" s="341"/>
      <c r="AB215" s="341"/>
      <c r="AC215" s="341"/>
      <c r="AD215" s="341"/>
      <c r="AE215" s="539" t="s">
        <v>774</v>
      </c>
      <c r="AF215" s="539"/>
      <c r="AG215" s="539"/>
      <c r="AH215" s="539"/>
      <c r="AI215" s="539"/>
      <c r="AJ215" s="539"/>
      <c r="AK215" s="539"/>
      <c r="AL215" s="539"/>
      <c r="AM215" s="539"/>
      <c r="AN215" s="539"/>
      <c r="AO215" s="539"/>
      <c r="AP215" s="539"/>
      <c r="AQ215" s="539"/>
      <c r="AR215" s="539"/>
      <c r="AS215" s="539"/>
      <c r="AT215" s="539"/>
      <c r="AV215" s="486"/>
      <c r="AW215" s="486"/>
      <c r="AX215" s="486"/>
      <c r="AY215" s="486"/>
      <c r="AZ215" s="486"/>
      <c r="BA215" s="486"/>
      <c r="BB215" s="486"/>
      <c r="BC215" s="486"/>
      <c r="BD215" s="486"/>
      <c r="BE215" s="486"/>
      <c r="BF215" s="486"/>
      <c r="BG215" s="277"/>
      <c r="BH215" s="277"/>
      <c r="BI215" s="277"/>
      <c r="BJ215" s="277"/>
      <c r="BK215" s="277"/>
      <c r="BL215" s="277"/>
      <c r="BM215" s="396"/>
      <c r="BN215" s="397"/>
      <c r="BO215" s="397"/>
      <c r="BP215" s="397"/>
      <c r="BQ215" s="397"/>
      <c r="BR215" s="397"/>
      <c r="BS215" s="397"/>
      <c r="BT215" s="397"/>
      <c r="BU215" s="397"/>
      <c r="BV215" s="397"/>
      <c r="BW215" s="397"/>
      <c r="BX215" s="277"/>
      <c r="BY215" s="277"/>
      <c r="BZ215" s="277"/>
      <c r="CA215" s="277"/>
      <c r="CB215" s="277"/>
      <c r="CC215" s="277"/>
      <c r="CD215" s="277"/>
      <c r="CE215" s="486"/>
      <c r="CF215" s="486"/>
      <c r="CG215" s="486"/>
      <c r="CH215" s="486"/>
      <c r="CI215" s="486"/>
      <c r="CJ215" s="486"/>
      <c r="CK215" s="486"/>
      <c r="CL215" s="486"/>
      <c r="CM215" s="486"/>
      <c r="CN215" s="486"/>
      <c r="CO215" s="45"/>
    </row>
    <row r="216" spans="4:93" ht="14.25" customHeight="1" x14ac:dyDescent="0.35">
      <c r="D216" s="341">
        <v>1</v>
      </c>
      <c r="E216" s="341"/>
      <c r="F216" s="341"/>
      <c r="G216" s="341"/>
      <c r="H216" s="341"/>
      <c r="I216" s="341"/>
      <c r="J216" s="341"/>
      <c r="K216" s="341"/>
      <c r="L216" s="341"/>
      <c r="M216" s="341"/>
      <c r="N216" s="341"/>
      <c r="O216" s="341"/>
      <c r="P216" s="341"/>
      <c r="Q216" s="341"/>
      <c r="R216" s="341"/>
      <c r="S216" s="341"/>
      <c r="T216" s="341"/>
      <c r="U216" s="341"/>
      <c r="V216" s="341"/>
      <c r="W216" s="341"/>
      <c r="X216" s="341"/>
      <c r="Y216" s="341"/>
      <c r="Z216" s="341"/>
      <c r="AA216" s="341"/>
      <c r="AB216" s="341"/>
      <c r="AC216" s="341"/>
      <c r="AD216" s="341"/>
      <c r="AE216" s="312" t="s">
        <v>775</v>
      </c>
      <c r="AF216" s="312"/>
      <c r="AG216" s="312"/>
      <c r="AH216" s="312"/>
      <c r="AI216" s="312"/>
      <c r="AJ216" s="312"/>
      <c r="AK216" s="312"/>
      <c r="AL216" s="312"/>
      <c r="AM216" s="312"/>
      <c r="AN216" s="312"/>
      <c r="AO216" s="312"/>
      <c r="AP216" s="312"/>
      <c r="AQ216" s="312"/>
      <c r="AR216" s="312"/>
      <c r="AS216" s="312"/>
      <c r="AT216" s="312"/>
      <c r="AV216" s="330">
        <v>0</v>
      </c>
      <c r="AW216" s="330"/>
      <c r="AX216" s="330"/>
      <c r="AY216" s="330"/>
      <c r="AZ216" s="330"/>
      <c r="BA216" s="330"/>
      <c r="BB216" s="330"/>
      <c r="BC216" s="330"/>
      <c r="BD216" s="330"/>
      <c r="BE216" s="330"/>
      <c r="BF216" s="330"/>
      <c r="BG216" s="330">
        <v>0</v>
      </c>
      <c r="BH216" s="330"/>
      <c r="BI216" s="330"/>
      <c r="BJ216" s="330"/>
      <c r="BK216" s="330"/>
      <c r="BL216" s="330"/>
      <c r="BM216" s="684">
        <v>0</v>
      </c>
      <c r="BN216" s="685"/>
      <c r="BO216" s="685"/>
      <c r="BP216" s="685"/>
      <c r="BQ216" s="685"/>
      <c r="BR216" s="685"/>
      <c r="BS216" s="685"/>
      <c r="BT216" s="685"/>
      <c r="BU216" s="685"/>
      <c r="BV216" s="685"/>
      <c r="BW216" s="685"/>
      <c r="BX216" s="330">
        <v>0</v>
      </c>
      <c r="BY216" s="330"/>
      <c r="BZ216" s="330"/>
      <c r="CA216" s="330"/>
      <c r="CB216" s="330"/>
      <c r="CC216" s="330"/>
      <c r="CD216" s="330"/>
      <c r="CE216" s="330">
        <v>0</v>
      </c>
      <c r="CF216" s="330"/>
      <c r="CG216" s="330"/>
      <c r="CH216" s="330"/>
      <c r="CI216" s="330"/>
      <c r="CJ216" s="330"/>
      <c r="CK216" s="330"/>
      <c r="CL216" s="330"/>
      <c r="CM216" s="330"/>
      <c r="CN216" s="330"/>
      <c r="CO216" s="46"/>
    </row>
    <row r="217" spans="4:93" ht="14.25" customHeight="1" x14ac:dyDescent="0.35">
      <c r="D217" s="278">
        <v>1</v>
      </c>
      <c r="E217" s="279"/>
      <c r="F217" s="279"/>
      <c r="G217" s="279"/>
      <c r="H217" s="279"/>
      <c r="I217" s="279"/>
      <c r="J217" s="279"/>
      <c r="K217" s="279"/>
      <c r="L217" s="279"/>
      <c r="M217" s="279"/>
      <c r="N217" s="279"/>
      <c r="O217" s="279"/>
      <c r="P217" s="279"/>
      <c r="Q217" s="279"/>
      <c r="R217" s="279"/>
      <c r="S217" s="279"/>
      <c r="T217" s="279"/>
      <c r="U217" s="279"/>
      <c r="V217" s="279"/>
      <c r="W217" s="279"/>
      <c r="X217" s="279"/>
      <c r="Y217" s="279"/>
      <c r="Z217" s="279"/>
      <c r="AA217" s="279"/>
      <c r="AB217" s="279"/>
      <c r="AC217" s="279"/>
      <c r="AD217" s="280"/>
      <c r="AE217" s="347" t="s">
        <v>776</v>
      </c>
      <c r="AF217" s="348"/>
      <c r="AG217" s="348"/>
      <c r="AH217" s="348"/>
      <c r="AI217" s="348"/>
      <c r="AJ217" s="348"/>
      <c r="AK217" s="348"/>
      <c r="AL217" s="348"/>
      <c r="AM217" s="348"/>
      <c r="AN217" s="348"/>
      <c r="AO217" s="348"/>
      <c r="AP217" s="348"/>
      <c r="AQ217" s="348"/>
      <c r="AR217" s="348"/>
      <c r="AS217" s="348"/>
      <c r="AT217" s="349"/>
      <c r="AV217" s="330"/>
      <c r="AW217" s="330"/>
      <c r="AX217" s="330"/>
      <c r="AY217" s="330"/>
      <c r="AZ217" s="330"/>
      <c r="BA217" s="330"/>
      <c r="BB217" s="330"/>
      <c r="BC217" s="330"/>
      <c r="BD217" s="330"/>
      <c r="BE217" s="330"/>
      <c r="BF217" s="330"/>
      <c r="BG217" s="330"/>
      <c r="BH217" s="330"/>
      <c r="BI217" s="330"/>
      <c r="BJ217" s="330"/>
      <c r="BK217" s="330"/>
      <c r="BL217" s="330"/>
      <c r="BM217" s="686"/>
      <c r="BN217" s="687"/>
      <c r="BO217" s="687"/>
      <c r="BP217" s="687"/>
      <c r="BQ217" s="687"/>
      <c r="BR217" s="687"/>
      <c r="BS217" s="687"/>
      <c r="BT217" s="687"/>
      <c r="BU217" s="687"/>
      <c r="BV217" s="687"/>
      <c r="BW217" s="687"/>
      <c r="BX217" s="330"/>
      <c r="BY217" s="330"/>
      <c r="BZ217" s="330"/>
      <c r="CA217" s="330"/>
      <c r="CB217" s="330"/>
      <c r="CC217" s="330"/>
      <c r="CD217" s="330"/>
      <c r="CE217" s="330"/>
      <c r="CF217" s="330"/>
      <c r="CG217" s="330"/>
      <c r="CH217" s="330"/>
      <c r="CI217" s="330"/>
      <c r="CJ217" s="330"/>
      <c r="CK217" s="330"/>
      <c r="CL217" s="330"/>
      <c r="CM217" s="330"/>
      <c r="CN217" s="330"/>
      <c r="CO217" s="46"/>
    </row>
    <row r="218" spans="4:93" ht="14.25" customHeight="1" x14ac:dyDescent="0.35">
      <c r="D218" s="278">
        <v>1</v>
      </c>
      <c r="E218" s="279"/>
      <c r="F218" s="279"/>
      <c r="G218" s="279"/>
      <c r="H218" s="279"/>
      <c r="I218" s="279"/>
      <c r="J218" s="279"/>
      <c r="K218" s="279"/>
      <c r="L218" s="279"/>
      <c r="M218" s="279"/>
      <c r="N218" s="279"/>
      <c r="O218" s="279"/>
      <c r="P218" s="279"/>
      <c r="Q218" s="279"/>
      <c r="R218" s="279"/>
      <c r="S218" s="279"/>
      <c r="T218" s="279"/>
      <c r="U218" s="279"/>
      <c r="V218" s="279"/>
      <c r="W218" s="279"/>
      <c r="X218" s="279"/>
      <c r="Y218" s="279"/>
      <c r="Z218" s="279"/>
      <c r="AA218" s="279"/>
      <c r="AB218" s="279"/>
      <c r="AC218" s="279"/>
      <c r="AD218" s="280"/>
      <c r="AE218" s="347" t="s">
        <v>777</v>
      </c>
      <c r="AF218" s="348"/>
      <c r="AG218" s="348"/>
      <c r="AH218" s="348"/>
      <c r="AI218" s="348"/>
      <c r="AJ218" s="348"/>
      <c r="AK218" s="348"/>
      <c r="AL218" s="348"/>
      <c r="AM218" s="348"/>
      <c r="AN218" s="348"/>
      <c r="AO218" s="348"/>
      <c r="AP218" s="348"/>
      <c r="AQ218" s="348"/>
      <c r="AR218" s="348"/>
      <c r="AS218" s="348"/>
      <c r="AT218" s="349"/>
      <c r="AV218" s="330"/>
      <c r="AW218" s="330"/>
      <c r="AX218" s="330"/>
      <c r="AY218" s="330"/>
      <c r="AZ218" s="330"/>
      <c r="BA218" s="330"/>
      <c r="BB218" s="330"/>
      <c r="BC218" s="330"/>
      <c r="BD218" s="330"/>
      <c r="BE218" s="330"/>
      <c r="BF218" s="330"/>
      <c r="BG218" s="330"/>
      <c r="BH218" s="330"/>
      <c r="BI218" s="330"/>
      <c r="BJ218" s="330"/>
      <c r="BK218" s="330"/>
      <c r="BL218" s="330"/>
      <c r="BM218" s="686"/>
      <c r="BN218" s="687"/>
      <c r="BO218" s="687"/>
      <c r="BP218" s="687"/>
      <c r="BQ218" s="687"/>
      <c r="BR218" s="687"/>
      <c r="BS218" s="687"/>
      <c r="BT218" s="687"/>
      <c r="BU218" s="687"/>
      <c r="BV218" s="687"/>
      <c r="BW218" s="687"/>
      <c r="BX218" s="330"/>
      <c r="BY218" s="330"/>
      <c r="BZ218" s="330"/>
      <c r="CA218" s="330"/>
      <c r="CB218" s="330"/>
      <c r="CC218" s="330"/>
      <c r="CD218" s="330"/>
      <c r="CE218" s="330"/>
      <c r="CF218" s="330"/>
      <c r="CG218" s="330"/>
      <c r="CH218" s="330"/>
      <c r="CI218" s="330"/>
      <c r="CJ218" s="330"/>
      <c r="CK218" s="330"/>
      <c r="CL218" s="330"/>
      <c r="CM218" s="330"/>
      <c r="CN218" s="330"/>
      <c r="CO218" s="46"/>
    </row>
    <row r="219" spans="4:93" ht="14.25" customHeight="1" x14ac:dyDescent="0.35">
      <c r="D219" s="278">
        <v>2</v>
      </c>
      <c r="E219" s="279"/>
      <c r="F219" s="279"/>
      <c r="G219" s="279"/>
      <c r="H219" s="279"/>
      <c r="I219" s="279"/>
      <c r="J219" s="279"/>
      <c r="K219" s="279"/>
      <c r="L219" s="279"/>
      <c r="M219" s="279"/>
      <c r="N219" s="279"/>
      <c r="O219" s="279"/>
      <c r="P219" s="279"/>
      <c r="Q219" s="279"/>
      <c r="R219" s="279"/>
      <c r="S219" s="279"/>
      <c r="T219" s="279"/>
      <c r="U219" s="279"/>
      <c r="V219" s="279"/>
      <c r="W219" s="279"/>
      <c r="X219" s="279"/>
      <c r="Y219" s="279"/>
      <c r="Z219" s="279"/>
      <c r="AA219" s="279"/>
      <c r="AB219" s="279"/>
      <c r="AC219" s="279"/>
      <c r="AD219" s="280"/>
      <c r="AE219" s="347" t="s">
        <v>778</v>
      </c>
      <c r="AF219" s="348"/>
      <c r="AG219" s="348"/>
      <c r="AH219" s="348"/>
      <c r="AI219" s="348"/>
      <c r="AJ219" s="348"/>
      <c r="AK219" s="348"/>
      <c r="AL219" s="348"/>
      <c r="AM219" s="348"/>
      <c r="AN219" s="348"/>
      <c r="AO219" s="348"/>
      <c r="AP219" s="348"/>
      <c r="AQ219" s="348"/>
      <c r="AR219" s="348"/>
      <c r="AS219" s="348"/>
      <c r="AT219" s="349"/>
      <c r="AV219" s="330"/>
      <c r="AW219" s="330"/>
      <c r="AX219" s="330"/>
      <c r="AY219" s="330"/>
      <c r="AZ219" s="330"/>
      <c r="BA219" s="330"/>
      <c r="BB219" s="330"/>
      <c r="BC219" s="330"/>
      <c r="BD219" s="330"/>
      <c r="BE219" s="330"/>
      <c r="BF219" s="330"/>
      <c r="BG219" s="330"/>
      <c r="BH219" s="330"/>
      <c r="BI219" s="330"/>
      <c r="BJ219" s="330"/>
      <c r="BK219" s="330"/>
      <c r="BL219" s="330"/>
      <c r="BM219" s="686"/>
      <c r="BN219" s="687"/>
      <c r="BO219" s="687"/>
      <c r="BP219" s="687"/>
      <c r="BQ219" s="687"/>
      <c r="BR219" s="687"/>
      <c r="BS219" s="687"/>
      <c r="BT219" s="687"/>
      <c r="BU219" s="687"/>
      <c r="BV219" s="687"/>
      <c r="BW219" s="687"/>
      <c r="BX219" s="330"/>
      <c r="BY219" s="330"/>
      <c r="BZ219" s="330"/>
      <c r="CA219" s="330"/>
      <c r="CB219" s="330"/>
      <c r="CC219" s="330"/>
      <c r="CD219" s="330"/>
      <c r="CE219" s="330"/>
      <c r="CF219" s="330"/>
      <c r="CG219" s="330"/>
      <c r="CH219" s="330"/>
      <c r="CI219" s="330"/>
      <c r="CJ219" s="330"/>
      <c r="CK219" s="330"/>
      <c r="CL219" s="330"/>
      <c r="CM219" s="330"/>
      <c r="CN219" s="330"/>
      <c r="CO219" s="46"/>
    </row>
    <row r="220" spans="4:93" ht="14.25" customHeight="1" x14ac:dyDescent="0.35">
      <c r="D220" s="38" t="s">
        <v>298</v>
      </c>
      <c r="E220" s="42"/>
      <c r="F220" s="42"/>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9"/>
      <c r="AH220" s="39"/>
      <c r="AI220" s="39"/>
      <c r="AJ220" s="39"/>
      <c r="AK220" s="39"/>
      <c r="AL220" s="39"/>
      <c r="AM220" s="39"/>
      <c r="AN220" s="39"/>
      <c r="AO220" s="39"/>
      <c r="AP220" s="39"/>
      <c r="AV220" s="38" t="s">
        <v>299</v>
      </c>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7"/>
    </row>
    <row r="221" spans="4:93" ht="14.25" customHeight="1" x14ac:dyDescent="0.35"/>
    <row r="222" spans="4:93" ht="14.25" customHeight="1" x14ac:dyDescent="0.35">
      <c r="D222" s="434" t="s">
        <v>93</v>
      </c>
      <c r="E222" s="434"/>
      <c r="F222" s="434"/>
      <c r="G222" s="434"/>
      <c r="H222" s="434"/>
      <c r="I222" s="434"/>
      <c r="J222" s="434"/>
      <c r="K222" s="434"/>
      <c r="L222" s="434"/>
      <c r="M222" s="434"/>
      <c r="N222" s="434"/>
      <c r="O222" s="434"/>
      <c r="P222" s="434"/>
      <c r="Q222" s="434"/>
      <c r="R222" s="434"/>
      <c r="S222" s="434"/>
      <c r="T222" s="434"/>
      <c r="U222" s="434"/>
      <c r="V222" s="434"/>
      <c r="W222" s="434"/>
      <c r="X222" s="434"/>
      <c r="Y222" s="434"/>
      <c r="Z222" s="434"/>
      <c r="AA222" s="434"/>
      <c r="AB222" s="434"/>
      <c r="AC222" s="434"/>
      <c r="AD222" s="434"/>
      <c r="AE222" s="434"/>
      <c r="AF222" s="434"/>
      <c r="AG222" s="434"/>
      <c r="AH222" s="434"/>
      <c r="AI222" s="434"/>
      <c r="AJ222" s="434"/>
      <c r="AK222" s="434"/>
      <c r="AL222" s="434"/>
      <c r="AM222" s="434"/>
      <c r="AN222" s="434"/>
      <c r="AO222" s="434"/>
      <c r="AP222" s="434"/>
      <c r="AQ222" s="434"/>
      <c r="AR222" s="434"/>
      <c r="AS222" s="434"/>
      <c r="AT222" s="434"/>
      <c r="AU222" s="6"/>
      <c r="AV222" s="689" t="s">
        <v>300</v>
      </c>
      <c r="AW222" s="689"/>
      <c r="AX222" s="689"/>
      <c r="AY222" s="689"/>
      <c r="AZ222" s="689"/>
      <c r="BA222" s="689"/>
      <c r="BB222" s="689"/>
      <c r="BC222" s="689"/>
      <c r="BD222" s="689"/>
      <c r="BE222" s="689"/>
      <c r="BF222" s="689"/>
      <c r="BG222" s="689"/>
      <c r="BH222" s="689"/>
      <c r="BI222" s="689"/>
      <c r="BJ222" s="689"/>
      <c r="BK222" s="689"/>
      <c r="BL222" s="689"/>
      <c r="BM222" s="689"/>
      <c r="BN222" s="689"/>
      <c r="BO222" s="689"/>
      <c r="BP222" s="689"/>
      <c r="BQ222" s="689"/>
      <c r="BR222" s="689"/>
      <c r="BS222" s="689"/>
      <c r="BT222" s="689"/>
      <c r="BU222" s="689"/>
      <c r="BV222" s="689"/>
      <c r="BW222" s="689"/>
      <c r="BX222" s="689"/>
      <c r="BY222" s="689"/>
      <c r="BZ222" s="689"/>
      <c r="CA222" s="689"/>
      <c r="CB222" s="689"/>
      <c r="CC222" s="689"/>
      <c r="CD222" s="689"/>
      <c r="CE222" s="689"/>
      <c r="CF222" s="689"/>
      <c r="CG222" s="689"/>
      <c r="CH222" s="689"/>
      <c r="CI222" s="689"/>
      <c r="CJ222" s="689"/>
      <c r="CK222" s="689"/>
      <c r="CL222" s="689"/>
      <c r="CM222" s="689"/>
      <c r="CN222" s="689"/>
    </row>
    <row r="223" spans="4:93" ht="14.25" customHeight="1" x14ac:dyDescent="0.35">
      <c r="D223" s="434"/>
      <c r="E223" s="434"/>
      <c r="F223" s="434"/>
      <c r="G223" s="434"/>
      <c r="H223" s="434"/>
      <c r="I223" s="434"/>
      <c r="J223" s="434"/>
      <c r="K223" s="434"/>
      <c r="L223" s="434"/>
      <c r="M223" s="434"/>
      <c r="N223" s="434"/>
      <c r="O223" s="434"/>
      <c r="P223" s="434"/>
      <c r="Q223" s="434"/>
      <c r="R223" s="434"/>
      <c r="S223" s="434"/>
      <c r="T223" s="434"/>
      <c r="U223" s="434"/>
      <c r="V223" s="434"/>
      <c r="W223" s="434"/>
      <c r="X223" s="434"/>
      <c r="Y223" s="434"/>
      <c r="Z223" s="434"/>
      <c r="AA223" s="434"/>
      <c r="AB223" s="434"/>
      <c r="AC223" s="434"/>
      <c r="AD223" s="434"/>
      <c r="AE223" s="434"/>
      <c r="AF223" s="434"/>
      <c r="AG223" s="434"/>
      <c r="AH223" s="434"/>
      <c r="AI223" s="434"/>
      <c r="AJ223" s="434"/>
      <c r="AK223" s="434"/>
      <c r="AL223" s="434"/>
      <c r="AM223" s="434"/>
      <c r="AN223" s="434"/>
      <c r="AO223" s="434"/>
      <c r="AP223" s="434"/>
      <c r="AQ223" s="434"/>
      <c r="AR223" s="434"/>
      <c r="AS223" s="434"/>
      <c r="AT223" s="434"/>
      <c r="AU223" s="6"/>
      <c r="AV223" s="689"/>
      <c r="AW223" s="689"/>
      <c r="AX223" s="689"/>
      <c r="AY223" s="689"/>
      <c r="AZ223" s="689"/>
      <c r="BA223" s="689"/>
      <c r="BB223" s="689"/>
      <c r="BC223" s="689"/>
      <c r="BD223" s="689"/>
      <c r="BE223" s="689"/>
      <c r="BF223" s="689"/>
      <c r="BG223" s="689"/>
      <c r="BH223" s="689"/>
      <c r="BI223" s="689"/>
      <c r="BJ223" s="689"/>
      <c r="BK223" s="689"/>
      <c r="BL223" s="689"/>
      <c r="BM223" s="689"/>
      <c r="BN223" s="689"/>
      <c r="BO223" s="689"/>
      <c r="BP223" s="689"/>
      <c r="BQ223" s="689"/>
      <c r="BR223" s="689"/>
      <c r="BS223" s="689"/>
      <c r="BT223" s="689"/>
      <c r="BU223" s="689"/>
      <c r="BV223" s="689"/>
      <c r="BW223" s="689"/>
      <c r="BX223" s="689"/>
      <c r="BY223" s="689"/>
      <c r="BZ223" s="689"/>
      <c r="CA223" s="689"/>
      <c r="CB223" s="689"/>
      <c r="CC223" s="689"/>
      <c r="CD223" s="689"/>
      <c r="CE223" s="689"/>
      <c r="CF223" s="689"/>
      <c r="CG223" s="689"/>
      <c r="CH223" s="689"/>
      <c r="CI223" s="689"/>
      <c r="CJ223" s="689"/>
      <c r="CK223" s="689"/>
      <c r="CL223" s="689"/>
      <c r="CM223" s="689"/>
      <c r="CN223" s="689"/>
    </row>
    <row r="224" spans="4:93" ht="14.25" customHeight="1" x14ac:dyDescent="0.35">
      <c r="D224" s="418" t="s">
        <v>73</v>
      </c>
      <c r="E224" s="418"/>
      <c r="F224" s="418"/>
      <c r="G224" s="418"/>
      <c r="H224" s="418"/>
      <c r="I224" s="418"/>
      <c r="J224" s="418"/>
      <c r="K224" s="418"/>
      <c r="L224" s="418"/>
      <c r="M224" s="418"/>
      <c r="N224" s="418"/>
      <c r="O224" s="418"/>
      <c r="P224" s="418"/>
      <c r="Q224" s="418"/>
      <c r="R224" s="418"/>
      <c r="S224" s="418"/>
      <c r="T224" s="418"/>
      <c r="U224" s="418"/>
      <c r="V224" s="418"/>
      <c r="W224" s="418"/>
      <c r="X224" s="418" t="s">
        <v>53</v>
      </c>
      <c r="Y224" s="418"/>
      <c r="Z224" s="418"/>
      <c r="AA224" s="418"/>
      <c r="AB224" s="418"/>
      <c r="AC224" s="418"/>
      <c r="AD224" s="418"/>
      <c r="AE224" s="418"/>
      <c r="AF224" s="418"/>
      <c r="AG224" s="418"/>
      <c r="AH224" s="418"/>
      <c r="AI224" s="418"/>
      <c r="AJ224" s="418"/>
      <c r="AK224" s="418"/>
      <c r="AL224" s="418"/>
      <c r="AM224" s="418"/>
      <c r="AN224" s="418"/>
      <c r="AO224" s="418"/>
      <c r="AP224" s="681" t="s">
        <v>98</v>
      </c>
      <c r="AQ224" s="681"/>
      <c r="AR224" s="681"/>
      <c r="AS224" s="681"/>
      <c r="AT224" s="681"/>
      <c r="AV224" s="277" t="s">
        <v>82</v>
      </c>
      <c r="AW224" s="277"/>
      <c r="AX224" s="277"/>
      <c r="AY224" s="277"/>
      <c r="AZ224" s="277"/>
      <c r="BA224" s="277"/>
      <c r="BB224" s="277"/>
      <c r="BC224" s="277"/>
      <c r="BD224" s="277"/>
      <c r="BE224" s="277"/>
      <c r="BF224" s="277"/>
      <c r="BG224" s="277" t="s">
        <v>83</v>
      </c>
      <c r="BH224" s="277"/>
      <c r="BI224" s="277"/>
      <c r="BJ224" s="277"/>
      <c r="BK224" s="277"/>
      <c r="BL224" s="277"/>
      <c r="BM224" s="277"/>
      <c r="BN224" s="277"/>
      <c r="BO224" s="277"/>
      <c r="BP224" s="277"/>
      <c r="BQ224" s="277"/>
      <c r="BR224" s="277" t="s">
        <v>84</v>
      </c>
      <c r="BS224" s="277"/>
      <c r="BT224" s="277"/>
      <c r="BU224" s="277"/>
      <c r="BV224" s="277"/>
      <c r="BW224" s="277"/>
      <c r="BX224" s="277"/>
      <c r="BY224" s="277"/>
      <c r="BZ224" s="277"/>
      <c r="CA224" s="277"/>
      <c r="CB224" s="277"/>
      <c r="CC224" s="486" t="s">
        <v>85</v>
      </c>
      <c r="CD224" s="486"/>
      <c r="CE224" s="486"/>
      <c r="CF224" s="486"/>
      <c r="CG224" s="486"/>
      <c r="CH224" s="486"/>
      <c r="CI224" s="486"/>
      <c r="CJ224" s="486"/>
      <c r="CK224" s="486"/>
      <c r="CL224" s="486"/>
      <c r="CM224" s="486"/>
      <c r="CN224" s="486"/>
    </row>
    <row r="225" spans="4:92" ht="14.25" customHeight="1" x14ac:dyDescent="0.35">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418"/>
      <c r="AE225" s="418"/>
      <c r="AF225" s="418"/>
      <c r="AG225" s="418"/>
      <c r="AH225" s="418"/>
      <c r="AI225" s="418"/>
      <c r="AJ225" s="418"/>
      <c r="AK225" s="418"/>
      <c r="AL225" s="418"/>
      <c r="AM225" s="418"/>
      <c r="AN225" s="418"/>
      <c r="AO225" s="418"/>
      <c r="AP225" s="681"/>
      <c r="AQ225" s="681"/>
      <c r="AR225" s="681"/>
      <c r="AS225" s="681"/>
      <c r="AT225" s="681"/>
      <c r="AV225" s="277"/>
      <c r="AW225" s="277"/>
      <c r="AX225" s="277"/>
      <c r="AY225" s="277"/>
      <c r="AZ225" s="277"/>
      <c r="BA225" s="277"/>
      <c r="BB225" s="277"/>
      <c r="BC225" s="277"/>
      <c r="BD225" s="277"/>
      <c r="BE225" s="277"/>
      <c r="BF225" s="277"/>
      <c r="BG225" s="277"/>
      <c r="BH225" s="277"/>
      <c r="BI225" s="277"/>
      <c r="BJ225" s="277"/>
      <c r="BK225" s="277"/>
      <c r="BL225" s="277"/>
      <c r="BM225" s="277"/>
      <c r="BN225" s="277"/>
      <c r="BO225" s="277"/>
      <c r="BP225" s="277"/>
      <c r="BQ225" s="277"/>
      <c r="BR225" s="277"/>
      <c r="BS225" s="277"/>
      <c r="BT225" s="277"/>
      <c r="BU225" s="277"/>
      <c r="BV225" s="277"/>
      <c r="BW225" s="277"/>
      <c r="BX225" s="277"/>
      <c r="BY225" s="277"/>
      <c r="BZ225" s="277"/>
      <c r="CA225" s="277"/>
      <c r="CB225" s="277"/>
      <c r="CC225" s="486"/>
      <c r="CD225" s="486"/>
      <c r="CE225" s="486"/>
      <c r="CF225" s="486"/>
      <c r="CG225" s="486"/>
      <c r="CH225" s="486"/>
      <c r="CI225" s="486"/>
      <c r="CJ225" s="486"/>
      <c r="CK225" s="486"/>
      <c r="CL225" s="486"/>
      <c r="CM225" s="486"/>
      <c r="CN225" s="486"/>
    </row>
    <row r="226" spans="4:92" ht="14.25" customHeight="1" x14ac:dyDescent="0.35">
      <c r="D226" s="418"/>
      <c r="E226" s="418"/>
      <c r="F226" s="418"/>
      <c r="G226" s="418"/>
      <c r="H226" s="418"/>
      <c r="I226" s="418"/>
      <c r="J226" s="418"/>
      <c r="K226" s="418"/>
      <c r="L226" s="418"/>
      <c r="M226" s="418"/>
      <c r="N226" s="418"/>
      <c r="O226" s="418"/>
      <c r="P226" s="418"/>
      <c r="Q226" s="418"/>
      <c r="R226" s="418"/>
      <c r="S226" s="418"/>
      <c r="T226" s="418"/>
      <c r="U226" s="418"/>
      <c r="V226" s="418"/>
      <c r="W226" s="418"/>
      <c r="X226" s="418"/>
      <c r="Y226" s="418"/>
      <c r="Z226" s="418"/>
      <c r="AA226" s="418"/>
      <c r="AB226" s="418"/>
      <c r="AC226" s="418"/>
      <c r="AD226" s="418"/>
      <c r="AE226" s="418"/>
      <c r="AF226" s="418"/>
      <c r="AG226" s="418"/>
      <c r="AH226" s="418"/>
      <c r="AI226" s="418"/>
      <c r="AJ226" s="418"/>
      <c r="AK226" s="418"/>
      <c r="AL226" s="418"/>
      <c r="AM226" s="418"/>
      <c r="AN226" s="418"/>
      <c r="AO226" s="418"/>
      <c r="AP226" s="681"/>
      <c r="AQ226" s="681"/>
      <c r="AR226" s="681"/>
      <c r="AS226" s="681"/>
      <c r="AT226" s="681"/>
      <c r="AV226" s="341">
        <v>83</v>
      </c>
      <c r="AW226" s="341"/>
      <c r="AX226" s="341"/>
      <c r="AY226" s="341"/>
      <c r="AZ226" s="341"/>
      <c r="BA226" s="341"/>
      <c r="BB226" s="341"/>
      <c r="BC226" s="341"/>
      <c r="BD226" s="341"/>
      <c r="BE226" s="341"/>
      <c r="BF226" s="341"/>
      <c r="BG226" s="341">
        <v>10</v>
      </c>
      <c r="BH226" s="341"/>
      <c r="BI226" s="341"/>
      <c r="BJ226" s="341"/>
      <c r="BK226" s="341"/>
      <c r="BL226" s="341"/>
      <c r="BM226" s="341"/>
      <c r="BN226" s="341"/>
      <c r="BO226" s="341"/>
      <c r="BP226" s="341"/>
      <c r="BQ226" s="341"/>
      <c r="BR226" s="341">
        <v>87</v>
      </c>
      <c r="BS226" s="341"/>
      <c r="BT226" s="341"/>
      <c r="BU226" s="341"/>
      <c r="BV226" s="341"/>
      <c r="BW226" s="341"/>
      <c r="BX226" s="341"/>
      <c r="BY226" s="341"/>
      <c r="BZ226" s="341"/>
      <c r="CA226" s="341"/>
      <c r="CB226" s="341"/>
      <c r="CC226" s="341">
        <v>1</v>
      </c>
      <c r="CD226" s="341"/>
      <c r="CE226" s="341"/>
      <c r="CF226" s="341"/>
      <c r="CG226" s="341"/>
      <c r="CH226" s="341"/>
      <c r="CI226" s="341"/>
      <c r="CJ226" s="341"/>
      <c r="CK226" s="341"/>
      <c r="CL226" s="341"/>
      <c r="CM226" s="341"/>
      <c r="CN226" s="341"/>
    </row>
    <row r="227" spans="4:92" ht="14.25" customHeight="1" x14ac:dyDescent="0.35">
      <c r="D227" s="691" t="s">
        <v>62</v>
      </c>
      <c r="E227" s="691"/>
      <c r="F227" s="681" t="s">
        <v>63</v>
      </c>
      <c r="G227" s="681"/>
      <c r="H227" s="681"/>
      <c r="I227" s="681" t="s">
        <v>64</v>
      </c>
      <c r="J227" s="681"/>
      <c r="K227" s="681" t="s">
        <v>65</v>
      </c>
      <c r="L227" s="681"/>
      <c r="M227" s="681"/>
      <c r="N227" s="681" t="s">
        <v>66</v>
      </c>
      <c r="O227" s="681"/>
      <c r="P227" s="681"/>
      <c r="Q227" s="681"/>
      <c r="R227" s="681" t="s">
        <v>67</v>
      </c>
      <c r="S227" s="681"/>
      <c r="T227" s="681" t="s">
        <v>68</v>
      </c>
      <c r="U227" s="681"/>
      <c r="V227" s="681" t="s">
        <v>69</v>
      </c>
      <c r="W227" s="681"/>
      <c r="X227" s="691" t="s">
        <v>62</v>
      </c>
      <c r="Y227" s="691"/>
      <c r="Z227" s="681" t="s">
        <v>70</v>
      </c>
      <c r="AA227" s="681"/>
      <c r="AB227" s="681"/>
      <c r="AC227" s="681" t="s">
        <v>71</v>
      </c>
      <c r="AD227" s="681"/>
      <c r="AE227" s="681"/>
      <c r="AF227" s="681"/>
      <c r="AG227" s="681" t="s">
        <v>72</v>
      </c>
      <c r="AH227" s="681"/>
      <c r="AI227" s="681"/>
      <c r="AJ227" s="681"/>
      <c r="AK227" s="681" t="s">
        <v>54</v>
      </c>
      <c r="AL227" s="681"/>
      <c r="AM227" s="681"/>
      <c r="AN227" s="681" t="s">
        <v>69</v>
      </c>
      <c r="AO227" s="681"/>
      <c r="AP227" s="681"/>
      <c r="AQ227" s="681"/>
      <c r="AR227" s="681"/>
      <c r="AS227" s="681"/>
      <c r="AT227" s="681"/>
      <c r="AV227" s="341"/>
      <c r="AW227" s="341"/>
      <c r="AX227" s="341"/>
      <c r="AY227" s="341"/>
      <c r="AZ227" s="341"/>
      <c r="BA227" s="341"/>
      <c r="BB227" s="341"/>
      <c r="BC227" s="341"/>
      <c r="BD227" s="341"/>
      <c r="BE227" s="341"/>
      <c r="BF227" s="341"/>
      <c r="BG227" s="341"/>
      <c r="BH227" s="341"/>
      <c r="BI227" s="341"/>
      <c r="BJ227" s="341"/>
      <c r="BK227" s="341"/>
      <c r="BL227" s="341"/>
      <c r="BM227" s="341"/>
      <c r="BN227" s="341"/>
      <c r="BO227" s="341"/>
      <c r="BP227" s="341"/>
      <c r="BQ227" s="341"/>
      <c r="BR227" s="341"/>
      <c r="BS227" s="341"/>
      <c r="BT227" s="341"/>
      <c r="BU227" s="341"/>
      <c r="BV227" s="341"/>
      <c r="BW227" s="341"/>
      <c r="BX227" s="341"/>
      <c r="BY227" s="341"/>
      <c r="BZ227" s="341"/>
      <c r="CA227" s="341"/>
      <c r="CB227" s="341"/>
      <c r="CC227" s="341"/>
      <c r="CD227" s="341"/>
      <c r="CE227" s="341"/>
      <c r="CF227" s="341"/>
      <c r="CG227" s="341"/>
      <c r="CH227" s="341"/>
      <c r="CI227" s="341"/>
      <c r="CJ227" s="341"/>
      <c r="CK227" s="341"/>
      <c r="CL227" s="341"/>
      <c r="CM227" s="341"/>
      <c r="CN227" s="341"/>
    </row>
    <row r="228" spans="4:92" ht="14.25" customHeight="1" x14ac:dyDescent="0.35">
      <c r="D228" s="691"/>
      <c r="E228" s="691"/>
      <c r="F228" s="681"/>
      <c r="G228" s="681"/>
      <c r="H228" s="681"/>
      <c r="I228" s="681"/>
      <c r="J228" s="681"/>
      <c r="K228" s="681"/>
      <c r="L228" s="681"/>
      <c r="M228" s="681"/>
      <c r="N228" s="681"/>
      <c r="O228" s="681"/>
      <c r="P228" s="681"/>
      <c r="Q228" s="681"/>
      <c r="R228" s="681"/>
      <c r="S228" s="681"/>
      <c r="T228" s="681"/>
      <c r="U228" s="681"/>
      <c r="V228" s="681"/>
      <c r="W228" s="681"/>
      <c r="X228" s="691"/>
      <c r="Y228" s="691"/>
      <c r="Z228" s="681"/>
      <c r="AA228" s="681"/>
      <c r="AB228" s="681"/>
      <c r="AC228" s="681"/>
      <c r="AD228" s="681"/>
      <c r="AE228" s="681"/>
      <c r="AF228" s="681"/>
      <c r="AG228" s="681"/>
      <c r="AH228" s="681"/>
      <c r="AI228" s="681"/>
      <c r="AJ228" s="681"/>
      <c r="AK228" s="681"/>
      <c r="AL228" s="681"/>
      <c r="AM228" s="681"/>
      <c r="AN228" s="681"/>
      <c r="AO228" s="681"/>
      <c r="AP228" s="681"/>
      <c r="AQ228" s="681"/>
      <c r="AR228" s="681"/>
      <c r="AS228" s="681"/>
      <c r="AT228" s="681"/>
      <c r="AV228" s="423" t="s">
        <v>1171</v>
      </c>
      <c r="AW228" s="423"/>
      <c r="AX228" s="423"/>
      <c r="AY228" s="423"/>
      <c r="AZ228" s="423"/>
      <c r="BA228" s="423"/>
      <c r="BB228" s="423"/>
      <c r="BC228" s="423"/>
      <c r="BD228" s="423"/>
      <c r="BE228" s="423"/>
      <c r="BF228" s="423"/>
      <c r="BG228" s="423"/>
      <c r="BH228" s="423"/>
      <c r="BI228" s="423"/>
      <c r="BJ228" s="423"/>
      <c r="BK228" s="423"/>
      <c r="BL228" s="423"/>
      <c r="BM228" s="423"/>
      <c r="BN228" s="423"/>
      <c r="BO228" s="423"/>
      <c r="BP228" s="423"/>
      <c r="BQ228" s="423"/>
      <c r="BR228" s="423"/>
      <c r="BS228" s="423"/>
      <c r="BT228" s="423"/>
      <c r="BU228" s="423"/>
      <c r="BV228" s="423"/>
      <c r="BW228" s="423"/>
      <c r="BX228" s="423"/>
      <c r="BY228" s="423"/>
      <c r="BZ228" s="423"/>
      <c r="CA228" s="423"/>
      <c r="CB228" s="423"/>
      <c r="CC228" s="423"/>
      <c r="CD228" s="423"/>
      <c r="CE228" s="423"/>
      <c r="CF228" s="423"/>
      <c r="CG228" s="423"/>
      <c r="CH228" s="423"/>
      <c r="CI228" s="423"/>
      <c r="CJ228" s="423"/>
      <c r="CK228" s="423"/>
      <c r="CL228" s="423"/>
      <c r="CM228" s="423"/>
      <c r="CN228" s="423"/>
    </row>
    <row r="229" spans="4:92" ht="14.25" customHeight="1" x14ac:dyDescent="0.35">
      <c r="D229" s="691"/>
      <c r="E229" s="691"/>
      <c r="F229" s="681"/>
      <c r="G229" s="681"/>
      <c r="H229" s="681"/>
      <c r="I229" s="681"/>
      <c r="J229" s="681"/>
      <c r="K229" s="681"/>
      <c r="L229" s="681"/>
      <c r="M229" s="681"/>
      <c r="N229" s="681"/>
      <c r="O229" s="681"/>
      <c r="P229" s="681"/>
      <c r="Q229" s="681"/>
      <c r="R229" s="681"/>
      <c r="S229" s="681"/>
      <c r="T229" s="681"/>
      <c r="U229" s="681"/>
      <c r="V229" s="681"/>
      <c r="W229" s="681"/>
      <c r="X229" s="691"/>
      <c r="Y229" s="691"/>
      <c r="Z229" s="681"/>
      <c r="AA229" s="681"/>
      <c r="AB229" s="681"/>
      <c r="AC229" s="681"/>
      <c r="AD229" s="681"/>
      <c r="AE229" s="681"/>
      <c r="AF229" s="681"/>
      <c r="AG229" s="681"/>
      <c r="AH229" s="681"/>
      <c r="AI229" s="681"/>
      <c r="AJ229" s="681"/>
      <c r="AK229" s="681"/>
      <c r="AL229" s="681"/>
      <c r="AM229" s="681"/>
      <c r="AN229" s="681"/>
      <c r="AO229" s="681"/>
      <c r="AP229" s="681"/>
      <c r="AQ229" s="681"/>
      <c r="AR229" s="681"/>
      <c r="AS229" s="681"/>
      <c r="AT229" s="681"/>
      <c r="AV229" s="43"/>
      <c r="BD229" s="43"/>
      <c r="BE229" s="43"/>
      <c r="BF229" s="43"/>
      <c r="BG229" s="43"/>
      <c r="BH229" s="43"/>
      <c r="BM229" s="43"/>
      <c r="BN229" s="43"/>
      <c r="BO229" s="43"/>
      <c r="BP229" s="43"/>
      <c r="BQ229" s="43"/>
      <c r="BT229" s="43"/>
      <c r="BU229" s="43"/>
    </row>
    <row r="230" spans="4:92" ht="14.25" customHeight="1" x14ac:dyDescent="0.35">
      <c r="D230" s="691"/>
      <c r="E230" s="691"/>
      <c r="F230" s="681"/>
      <c r="G230" s="681"/>
      <c r="H230" s="681"/>
      <c r="I230" s="681"/>
      <c r="J230" s="681"/>
      <c r="K230" s="681"/>
      <c r="L230" s="681"/>
      <c r="M230" s="681"/>
      <c r="N230" s="681"/>
      <c r="O230" s="681"/>
      <c r="P230" s="681"/>
      <c r="Q230" s="681"/>
      <c r="R230" s="681"/>
      <c r="S230" s="681"/>
      <c r="T230" s="681"/>
      <c r="U230" s="681"/>
      <c r="V230" s="681"/>
      <c r="W230" s="681"/>
      <c r="X230" s="691"/>
      <c r="Y230" s="691"/>
      <c r="Z230" s="681"/>
      <c r="AA230" s="681"/>
      <c r="AB230" s="681"/>
      <c r="AC230" s="681"/>
      <c r="AD230" s="681"/>
      <c r="AE230" s="681"/>
      <c r="AF230" s="681"/>
      <c r="AG230" s="681"/>
      <c r="AH230" s="681"/>
      <c r="AI230" s="681"/>
      <c r="AJ230" s="681"/>
      <c r="AK230" s="681"/>
      <c r="AL230" s="681"/>
      <c r="AM230" s="681"/>
      <c r="AN230" s="681"/>
      <c r="AO230" s="681"/>
      <c r="AP230" s="681"/>
      <c r="AQ230" s="681"/>
      <c r="AR230" s="681"/>
      <c r="AS230" s="681"/>
      <c r="AT230" s="681"/>
      <c r="AV230" s="434" t="s">
        <v>95</v>
      </c>
      <c r="AW230" s="434"/>
      <c r="AX230" s="434"/>
      <c r="AY230" s="434"/>
      <c r="AZ230" s="434"/>
      <c r="BA230" s="434"/>
      <c r="BB230" s="434"/>
      <c r="BC230" s="434"/>
      <c r="BD230" s="434"/>
      <c r="BE230" s="434"/>
      <c r="BF230" s="434"/>
      <c r="BG230" s="434"/>
      <c r="BH230" s="434"/>
      <c r="BI230" s="434"/>
      <c r="BJ230" s="434"/>
      <c r="BK230" s="434"/>
      <c r="BL230" s="434"/>
      <c r="BM230" s="434"/>
      <c r="BN230" s="434"/>
      <c r="BO230" s="434"/>
      <c r="BP230" s="434"/>
      <c r="BQ230" s="434"/>
      <c r="BR230" s="434"/>
      <c r="BS230" s="434"/>
      <c r="BT230" s="434"/>
      <c r="BU230" s="434"/>
      <c r="BV230" s="434"/>
      <c r="BW230" s="434"/>
      <c r="BX230" s="434"/>
      <c r="BY230" s="434"/>
      <c r="BZ230" s="434"/>
      <c r="CA230" s="434"/>
      <c r="CB230" s="434"/>
      <c r="CC230" s="434"/>
      <c r="CD230" s="434"/>
      <c r="CE230" s="434"/>
      <c r="CF230" s="434"/>
      <c r="CG230" s="434"/>
      <c r="CH230" s="434"/>
      <c r="CI230" s="434"/>
      <c r="CJ230" s="434"/>
      <c r="CK230" s="434"/>
      <c r="CL230" s="434"/>
      <c r="CM230" s="434"/>
      <c r="CN230" s="434"/>
    </row>
    <row r="231" spans="4:92" ht="14.25" customHeight="1" x14ac:dyDescent="0.35">
      <c r="D231" s="691"/>
      <c r="E231" s="691"/>
      <c r="F231" s="681"/>
      <c r="G231" s="681"/>
      <c r="H231" s="681"/>
      <c r="I231" s="681"/>
      <c r="J231" s="681"/>
      <c r="K231" s="681"/>
      <c r="L231" s="681"/>
      <c r="M231" s="681"/>
      <c r="N231" s="681"/>
      <c r="O231" s="681"/>
      <c r="P231" s="681"/>
      <c r="Q231" s="681"/>
      <c r="R231" s="681"/>
      <c r="S231" s="681"/>
      <c r="T231" s="681"/>
      <c r="U231" s="681"/>
      <c r="V231" s="681"/>
      <c r="W231" s="681"/>
      <c r="X231" s="691"/>
      <c r="Y231" s="691"/>
      <c r="Z231" s="681"/>
      <c r="AA231" s="681"/>
      <c r="AB231" s="681"/>
      <c r="AC231" s="681"/>
      <c r="AD231" s="681"/>
      <c r="AE231" s="681"/>
      <c r="AF231" s="681"/>
      <c r="AG231" s="681"/>
      <c r="AH231" s="681"/>
      <c r="AI231" s="681"/>
      <c r="AJ231" s="681"/>
      <c r="AK231" s="681"/>
      <c r="AL231" s="681"/>
      <c r="AM231" s="681"/>
      <c r="AN231" s="681"/>
      <c r="AO231" s="681"/>
      <c r="AP231" s="681"/>
      <c r="AQ231" s="681"/>
      <c r="AR231" s="681"/>
      <c r="AS231" s="681"/>
      <c r="AT231" s="681"/>
      <c r="AV231" s="434"/>
      <c r="AW231" s="434"/>
      <c r="AX231" s="434"/>
      <c r="AY231" s="434"/>
      <c r="AZ231" s="434"/>
      <c r="BA231" s="434"/>
      <c r="BB231" s="434"/>
      <c r="BC231" s="434"/>
      <c r="BD231" s="434"/>
      <c r="BE231" s="434"/>
      <c r="BF231" s="434"/>
      <c r="BG231" s="434"/>
      <c r="BH231" s="434"/>
      <c r="BI231" s="434"/>
      <c r="BJ231" s="434"/>
      <c r="BK231" s="434"/>
      <c r="BL231" s="434"/>
      <c r="BM231" s="434"/>
      <c r="BN231" s="434"/>
      <c r="BO231" s="434"/>
      <c r="BP231" s="434"/>
      <c r="BQ231" s="434"/>
      <c r="BR231" s="434"/>
      <c r="BS231" s="434"/>
      <c r="BT231" s="434"/>
      <c r="BU231" s="434"/>
      <c r="BV231" s="434"/>
      <c r="BW231" s="434"/>
      <c r="BX231" s="434"/>
      <c r="BY231" s="434"/>
      <c r="BZ231" s="434"/>
      <c r="CA231" s="434"/>
      <c r="CB231" s="434"/>
      <c r="CC231" s="434"/>
      <c r="CD231" s="434"/>
      <c r="CE231" s="434"/>
      <c r="CF231" s="434"/>
      <c r="CG231" s="434"/>
      <c r="CH231" s="434"/>
      <c r="CI231" s="434"/>
      <c r="CJ231" s="434"/>
      <c r="CK231" s="434"/>
      <c r="CL231" s="434"/>
      <c r="CM231" s="434"/>
      <c r="CN231" s="434"/>
    </row>
    <row r="232" spans="4:92" ht="14.25" customHeight="1" x14ac:dyDescent="0.35">
      <c r="D232" s="692"/>
      <c r="E232" s="692"/>
      <c r="F232" s="682"/>
      <c r="G232" s="682"/>
      <c r="H232" s="682"/>
      <c r="I232" s="682"/>
      <c r="J232" s="682"/>
      <c r="K232" s="682"/>
      <c r="L232" s="682"/>
      <c r="M232" s="682"/>
      <c r="N232" s="682"/>
      <c r="O232" s="682"/>
      <c r="P232" s="682"/>
      <c r="Q232" s="682"/>
      <c r="R232" s="682"/>
      <c r="S232" s="682"/>
      <c r="T232" s="682"/>
      <c r="U232" s="682"/>
      <c r="V232" s="682"/>
      <c r="W232" s="682"/>
      <c r="X232" s="692"/>
      <c r="Y232" s="692"/>
      <c r="Z232" s="682"/>
      <c r="AA232" s="682"/>
      <c r="AB232" s="682"/>
      <c r="AC232" s="682"/>
      <c r="AD232" s="682"/>
      <c r="AE232" s="682"/>
      <c r="AF232" s="682"/>
      <c r="AG232" s="682"/>
      <c r="AH232" s="682"/>
      <c r="AI232" s="682"/>
      <c r="AJ232" s="682"/>
      <c r="AK232" s="682"/>
      <c r="AL232" s="682"/>
      <c r="AM232" s="682"/>
      <c r="AN232" s="682"/>
      <c r="AO232" s="682"/>
      <c r="AP232" s="681"/>
      <c r="AQ232" s="681"/>
      <c r="AR232" s="681"/>
      <c r="AS232" s="681"/>
      <c r="AT232" s="681"/>
      <c r="AV232" s="277" t="s">
        <v>96</v>
      </c>
      <c r="AW232" s="277"/>
      <c r="AX232" s="277"/>
      <c r="AY232" s="277"/>
      <c r="AZ232" s="277"/>
      <c r="BA232" s="277"/>
      <c r="BB232" s="277"/>
      <c r="BC232" s="277"/>
      <c r="BD232" s="277"/>
      <c r="BE232" s="277"/>
      <c r="BF232" s="277"/>
      <c r="BG232" s="486" t="s">
        <v>97</v>
      </c>
      <c r="BH232" s="486"/>
      <c r="BI232" s="486"/>
      <c r="BJ232" s="486"/>
      <c r="BK232" s="486"/>
      <c r="BL232" s="486"/>
      <c r="BM232" s="486"/>
      <c r="BN232" s="486"/>
      <c r="BO232" s="486"/>
      <c r="BP232" s="486"/>
      <c r="BQ232" s="486"/>
      <c r="BR232" s="486"/>
      <c r="BS232" s="486"/>
      <c r="BT232" s="486"/>
      <c r="BU232" s="486"/>
      <c r="BV232" s="486"/>
      <c r="BW232" s="486"/>
      <c r="BX232" s="486"/>
      <c r="BY232" s="486" t="s">
        <v>99</v>
      </c>
      <c r="BZ232" s="486"/>
      <c r="CA232" s="486"/>
      <c r="CB232" s="486"/>
      <c r="CC232" s="486"/>
      <c r="CD232" s="486"/>
      <c r="CE232" s="486"/>
      <c r="CF232" s="486"/>
      <c r="CG232" s="486"/>
      <c r="CH232" s="486"/>
      <c r="CI232" s="486"/>
      <c r="CJ232" s="486"/>
      <c r="CK232" s="486"/>
      <c r="CL232" s="486"/>
      <c r="CM232" s="486"/>
      <c r="CN232" s="486"/>
    </row>
    <row r="233" spans="4:92" ht="14.25" customHeight="1" x14ac:dyDescent="0.35">
      <c r="D233" s="341">
        <v>0</v>
      </c>
      <c r="E233" s="341"/>
      <c r="F233" s="506">
        <v>0</v>
      </c>
      <c r="G233" s="506"/>
      <c r="H233" s="506"/>
      <c r="I233" s="506">
        <v>0</v>
      </c>
      <c r="J233" s="506"/>
      <c r="K233" s="506">
        <v>0</v>
      </c>
      <c r="L233" s="506"/>
      <c r="M233" s="506"/>
      <c r="N233" s="506">
        <v>0</v>
      </c>
      <c r="O233" s="506"/>
      <c r="P233" s="506"/>
      <c r="Q233" s="506"/>
      <c r="R233" s="506">
        <v>0</v>
      </c>
      <c r="S233" s="506"/>
      <c r="T233" s="506">
        <v>0</v>
      </c>
      <c r="U233" s="506"/>
      <c r="V233" s="506">
        <v>0</v>
      </c>
      <c r="W233" s="506"/>
      <c r="X233" s="506">
        <v>0</v>
      </c>
      <c r="Y233" s="506"/>
      <c r="Z233" s="506">
        <v>0</v>
      </c>
      <c r="AA233" s="506"/>
      <c r="AB233" s="506"/>
      <c r="AC233" s="506">
        <v>0</v>
      </c>
      <c r="AD233" s="506"/>
      <c r="AE233" s="506"/>
      <c r="AF233" s="506"/>
      <c r="AG233" s="506">
        <v>0</v>
      </c>
      <c r="AH233" s="506"/>
      <c r="AI233" s="506"/>
      <c r="AJ233" s="506"/>
      <c r="AK233" s="506">
        <v>1</v>
      </c>
      <c r="AL233" s="506"/>
      <c r="AM233" s="506"/>
      <c r="AN233" s="506">
        <v>0</v>
      </c>
      <c r="AO233" s="506"/>
      <c r="AP233" s="506">
        <v>1</v>
      </c>
      <c r="AQ233" s="506"/>
      <c r="AR233" s="506"/>
      <c r="AS233" s="506"/>
      <c r="AT233" s="506"/>
      <c r="AU233" s="7"/>
      <c r="AV233" s="277"/>
      <c r="AW233" s="277"/>
      <c r="AX233" s="277"/>
      <c r="AY233" s="277"/>
      <c r="AZ233" s="277"/>
      <c r="BA233" s="277"/>
      <c r="BB233" s="277"/>
      <c r="BC233" s="277"/>
      <c r="BD233" s="277"/>
      <c r="BE233" s="277"/>
      <c r="BF233" s="277"/>
      <c r="BG233" s="486"/>
      <c r="BH233" s="486"/>
      <c r="BI233" s="486"/>
      <c r="BJ233" s="486"/>
      <c r="BK233" s="486"/>
      <c r="BL233" s="486"/>
      <c r="BM233" s="486"/>
      <c r="BN233" s="486"/>
      <c r="BO233" s="486"/>
      <c r="BP233" s="486"/>
      <c r="BQ233" s="486"/>
      <c r="BR233" s="486"/>
      <c r="BS233" s="486"/>
      <c r="BT233" s="486"/>
      <c r="BU233" s="486"/>
      <c r="BV233" s="486"/>
      <c r="BW233" s="486"/>
      <c r="BX233" s="486"/>
      <c r="BY233" s="486"/>
      <c r="BZ233" s="486"/>
      <c r="CA233" s="486"/>
      <c r="CB233" s="486"/>
      <c r="CC233" s="486"/>
      <c r="CD233" s="486"/>
      <c r="CE233" s="486"/>
      <c r="CF233" s="486"/>
      <c r="CG233" s="486"/>
      <c r="CH233" s="486"/>
      <c r="CI233" s="486"/>
      <c r="CJ233" s="486"/>
      <c r="CK233" s="486"/>
      <c r="CL233" s="486"/>
      <c r="CM233" s="486"/>
      <c r="CN233" s="486"/>
    </row>
    <row r="234" spans="4:92" ht="14.25" customHeight="1" x14ac:dyDescent="0.35">
      <c r="D234" s="341"/>
      <c r="E234" s="341"/>
      <c r="F234" s="506"/>
      <c r="G234" s="506"/>
      <c r="H234" s="506"/>
      <c r="I234" s="506"/>
      <c r="J234" s="506"/>
      <c r="K234" s="506"/>
      <c r="L234" s="506"/>
      <c r="M234" s="506"/>
      <c r="N234" s="506"/>
      <c r="O234" s="506"/>
      <c r="P234" s="506"/>
      <c r="Q234" s="506"/>
      <c r="R234" s="506"/>
      <c r="S234" s="506"/>
      <c r="T234" s="506"/>
      <c r="U234" s="506"/>
      <c r="V234" s="506"/>
      <c r="W234" s="506"/>
      <c r="X234" s="506"/>
      <c r="Y234" s="506"/>
      <c r="Z234" s="506"/>
      <c r="AA234" s="506"/>
      <c r="AB234" s="506"/>
      <c r="AC234" s="506"/>
      <c r="AD234" s="506"/>
      <c r="AE234" s="506"/>
      <c r="AF234" s="506"/>
      <c r="AG234" s="506"/>
      <c r="AH234" s="506"/>
      <c r="AI234" s="506"/>
      <c r="AJ234" s="506"/>
      <c r="AK234" s="506"/>
      <c r="AL234" s="506"/>
      <c r="AM234" s="506"/>
      <c r="AN234" s="506"/>
      <c r="AO234" s="506"/>
      <c r="AP234" s="506"/>
      <c r="AQ234" s="506"/>
      <c r="AR234" s="506"/>
      <c r="AS234" s="506"/>
      <c r="AT234" s="506"/>
      <c r="AU234" s="87"/>
      <c r="AV234" s="341">
        <v>1</v>
      </c>
      <c r="AW234" s="341"/>
      <c r="AX234" s="341"/>
      <c r="AY234" s="341"/>
      <c r="AZ234" s="341"/>
      <c r="BA234" s="341"/>
      <c r="BB234" s="341"/>
      <c r="BC234" s="341"/>
      <c r="BD234" s="341"/>
      <c r="BE234" s="341"/>
      <c r="BF234" s="341"/>
      <c r="BG234" s="341">
        <v>1</v>
      </c>
      <c r="BH234" s="341"/>
      <c r="BI234" s="341"/>
      <c r="BJ234" s="341"/>
      <c r="BK234" s="341"/>
      <c r="BL234" s="341"/>
      <c r="BM234" s="341"/>
      <c r="BN234" s="341"/>
      <c r="BO234" s="341"/>
      <c r="BP234" s="341"/>
      <c r="BQ234" s="341"/>
      <c r="BR234" s="341"/>
      <c r="BS234" s="341"/>
      <c r="BT234" s="341"/>
      <c r="BU234" s="341"/>
      <c r="BV234" s="341"/>
      <c r="BW234" s="341"/>
      <c r="BX234" s="341"/>
      <c r="BY234" s="688">
        <v>1</v>
      </c>
      <c r="BZ234" s="688"/>
      <c r="CA234" s="688"/>
      <c r="CB234" s="688"/>
      <c r="CC234" s="688"/>
      <c r="CD234" s="688"/>
      <c r="CE234" s="688"/>
      <c r="CF234" s="688"/>
      <c r="CG234" s="688"/>
      <c r="CH234" s="688"/>
      <c r="CI234" s="688"/>
      <c r="CJ234" s="688"/>
      <c r="CK234" s="688"/>
      <c r="CL234" s="688"/>
      <c r="CM234" s="688"/>
      <c r="CN234" s="688"/>
    </row>
    <row r="235" spans="4:92" ht="14.25" customHeight="1" x14ac:dyDescent="0.35">
      <c r="D235" s="341"/>
      <c r="E235" s="341"/>
      <c r="F235" s="506"/>
      <c r="G235" s="506"/>
      <c r="H235" s="506"/>
      <c r="I235" s="506"/>
      <c r="J235" s="506"/>
      <c r="K235" s="506"/>
      <c r="L235" s="506"/>
      <c r="M235" s="506"/>
      <c r="N235" s="506"/>
      <c r="O235" s="506"/>
      <c r="P235" s="506"/>
      <c r="Q235" s="506"/>
      <c r="R235" s="506"/>
      <c r="S235" s="506"/>
      <c r="T235" s="506"/>
      <c r="U235" s="506"/>
      <c r="V235" s="506"/>
      <c r="W235" s="506"/>
      <c r="X235" s="506"/>
      <c r="Y235" s="506"/>
      <c r="Z235" s="506"/>
      <c r="AA235" s="506"/>
      <c r="AB235" s="506"/>
      <c r="AC235" s="506"/>
      <c r="AD235" s="506"/>
      <c r="AE235" s="506"/>
      <c r="AF235" s="506"/>
      <c r="AG235" s="506"/>
      <c r="AH235" s="506"/>
      <c r="AI235" s="506"/>
      <c r="AJ235" s="506"/>
      <c r="AK235" s="506"/>
      <c r="AL235" s="506"/>
      <c r="AM235" s="506"/>
      <c r="AN235" s="506"/>
      <c r="AO235" s="506"/>
      <c r="AP235" s="506"/>
      <c r="AQ235" s="506"/>
      <c r="AR235" s="506"/>
      <c r="AS235" s="506"/>
      <c r="AT235" s="506"/>
      <c r="AU235" s="87"/>
      <c r="AV235" s="341"/>
      <c r="AW235" s="341"/>
      <c r="AX235" s="341"/>
      <c r="AY235" s="341"/>
      <c r="AZ235" s="341"/>
      <c r="BA235" s="341"/>
      <c r="BB235" s="341"/>
      <c r="BC235" s="341"/>
      <c r="BD235" s="341"/>
      <c r="BE235" s="341"/>
      <c r="BF235" s="341"/>
      <c r="BG235" s="341"/>
      <c r="BH235" s="341"/>
      <c r="BI235" s="341"/>
      <c r="BJ235" s="341"/>
      <c r="BK235" s="341"/>
      <c r="BL235" s="341"/>
      <c r="BM235" s="341"/>
      <c r="BN235" s="341"/>
      <c r="BO235" s="341"/>
      <c r="BP235" s="341"/>
      <c r="BQ235" s="341"/>
      <c r="BR235" s="341"/>
      <c r="BS235" s="341"/>
      <c r="BT235" s="341"/>
      <c r="BU235" s="341"/>
      <c r="BV235" s="341"/>
      <c r="BW235" s="341"/>
      <c r="BX235" s="341"/>
      <c r="BY235" s="688"/>
      <c r="BZ235" s="688"/>
      <c r="CA235" s="688"/>
      <c r="CB235" s="688"/>
      <c r="CC235" s="688"/>
      <c r="CD235" s="688"/>
      <c r="CE235" s="688"/>
      <c r="CF235" s="688"/>
      <c r="CG235" s="688"/>
      <c r="CH235" s="688"/>
      <c r="CI235" s="688"/>
      <c r="CJ235" s="688"/>
      <c r="CK235" s="688"/>
      <c r="CL235" s="688"/>
      <c r="CM235" s="688"/>
      <c r="CN235" s="688"/>
    </row>
    <row r="236" spans="4:92" ht="14.25" customHeight="1" x14ac:dyDescent="0.35">
      <c r="D236" s="39" t="s">
        <v>299</v>
      </c>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646" t="s">
        <v>301</v>
      </c>
      <c r="AW236" s="646"/>
      <c r="AX236" s="646"/>
      <c r="AY236" s="646"/>
      <c r="AZ236" s="646"/>
      <c r="BA236" s="646"/>
      <c r="BB236" s="646"/>
      <c r="BC236" s="646"/>
      <c r="BD236" s="646"/>
      <c r="BE236" s="646"/>
      <c r="BF236" s="646"/>
      <c r="BG236" s="646"/>
      <c r="BH236" s="646"/>
      <c r="BI236" s="646"/>
      <c r="BJ236" s="646"/>
      <c r="BK236" s="646"/>
      <c r="BL236" s="646"/>
      <c r="BM236" s="646"/>
      <c r="BN236" s="646"/>
      <c r="BO236" s="646"/>
      <c r="BP236" s="646"/>
      <c r="BQ236" s="646"/>
      <c r="BR236" s="646"/>
      <c r="BS236" s="646"/>
      <c r="BT236" s="646"/>
      <c r="BU236" s="646"/>
      <c r="BV236" s="646"/>
      <c r="BW236" s="646"/>
      <c r="BX236" s="646"/>
      <c r="BY236" s="646"/>
      <c r="BZ236" s="646"/>
      <c r="CA236" s="646"/>
      <c r="CB236" s="646"/>
      <c r="CC236" s="646"/>
      <c r="CD236" s="646"/>
      <c r="CE236" s="646"/>
      <c r="CF236" s="646"/>
      <c r="CG236" s="646"/>
      <c r="CH236" s="646"/>
      <c r="CI236" s="646"/>
      <c r="CJ236" s="646"/>
      <c r="CK236" s="646"/>
      <c r="CL236" s="646"/>
      <c r="CM236" s="646"/>
      <c r="CN236" s="646"/>
    </row>
    <row r="237" spans="4:92" ht="14.25" customHeight="1" x14ac:dyDescent="0.35">
      <c r="D237" s="2"/>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row>
    <row r="238" spans="4:92" ht="14.25" customHeight="1" x14ac:dyDescent="0.35">
      <c r="D238" s="434" t="s">
        <v>270</v>
      </c>
      <c r="E238" s="434"/>
      <c r="F238" s="434"/>
      <c r="G238" s="434"/>
      <c r="H238" s="434"/>
      <c r="I238" s="434"/>
      <c r="J238" s="434"/>
      <c r="K238" s="434"/>
      <c r="L238" s="434"/>
      <c r="M238" s="434"/>
      <c r="N238" s="434"/>
      <c r="O238" s="434"/>
      <c r="P238" s="434"/>
      <c r="Q238" s="434"/>
      <c r="R238" s="434"/>
      <c r="S238" s="434"/>
      <c r="T238" s="434"/>
      <c r="U238" s="434"/>
      <c r="V238" s="434"/>
      <c r="W238" s="434"/>
      <c r="X238" s="434"/>
      <c r="Y238" s="434"/>
      <c r="Z238" s="434"/>
      <c r="AA238" s="434"/>
      <c r="AB238" s="434"/>
      <c r="AC238" s="434"/>
      <c r="AD238" s="434"/>
      <c r="AE238" s="434"/>
      <c r="AF238" s="434"/>
      <c r="AG238" s="434"/>
      <c r="AH238" s="434"/>
      <c r="AI238" s="434"/>
      <c r="AJ238" s="434"/>
      <c r="AK238" s="434"/>
      <c r="AL238" s="434"/>
      <c r="AM238" s="434"/>
      <c r="AN238" s="434"/>
      <c r="AO238" s="434"/>
      <c r="AP238" s="434"/>
      <c r="AQ238" s="434"/>
      <c r="AR238" s="434"/>
      <c r="AS238" s="434"/>
      <c r="AT238" s="434"/>
      <c r="AV238" s="434" t="s">
        <v>114</v>
      </c>
      <c r="AW238" s="434"/>
      <c r="AX238" s="434"/>
      <c r="AY238" s="434"/>
      <c r="AZ238" s="434"/>
      <c r="BA238" s="434"/>
      <c r="BB238" s="434"/>
      <c r="BC238" s="434"/>
      <c r="BD238" s="434"/>
      <c r="BE238" s="434"/>
      <c r="BF238" s="434"/>
      <c r="BG238" s="434"/>
      <c r="BH238" s="434"/>
      <c r="BI238" s="434"/>
      <c r="BJ238" s="434"/>
      <c r="BK238" s="434"/>
      <c r="BL238" s="434"/>
      <c r="BM238" s="434"/>
      <c r="BN238" s="434"/>
      <c r="BO238" s="434"/>
      <c r="BP238" s="434"/>
      <c r="BQ238" s="434"/>
      <c r="BR238" s="434"/>
      <c r="BS238" s="434"/>
      <c r="BT238" s="434"/>
      <c r="BU238" s="434"/>
      <c r="BV238" s="434"/>
      <c r="BW238" s="434"/>
      <c r="BX238" s="434"/>
      <c r="BY238" s="434"/>
      <c r="BZ238" s="434"/>
      <c r="CA238" s="434"/>
      <c r="CB238" s="434"/>
      <c r="CC238" s="434"/>
      <c r="CD238" s="434"/>
      <c r="CE238" s="434"/>
      <c r="CF238" s="434"/>
      <c r="CG238" s="434"/>
      <c r="CH238" s="434"/>
      <c r="CI238" s="434"/>
      <c r="CJ238" s="434"/>
      <c r="CK238" s="434"/>
      <c r="CL238" s="434"/>
      <c r="CM238" s="434"/>
      <c r="CN238" s="434"/>
    </row>
    <row r="239" spans="4:92" ht="14.25" customHeight="1" x14ac:dyDescent="0.35">
      <c r="D239" s="434"/>
      <c r="E239" s="434"/>
      <c r="F239" s="434"/>
      <c r="G239" s="434"/>
      <c r="H239" s="434"/>
      <c r="I239" s="434"/>
      <c r="J239" s="434"/>
      <c r="K239" s="434"/>
      <c r="L239" s="434"/>
      <c r="M239" s="434"/>
      <c r="N239" s="434"/>
      <c r="O239" s="434"/>
      <c r="P239" s="434"/>
      <c r="Q239" s="434"/>
      <c r="R239" s="434"/>
      <c r="S239" s="434"/>
      <c r="T239" s="434"/>
      <c r="U239" s="434"/>
      <c r="V239" s="434"/>
      <c r="W239" s="434"/>
      <c r="X239" s="434"/>
      <c r="Y239" s="434"/>
      <c r="Z239" s="434"/>
      <c r="AA239" s="434"/>
      <c r="AB239" s="434"/>
      <c r="AC239" s="434"/>
      <c r="AD239" s="434"/>
      <c r="AE239" s="434"/>
      <c r="AF239" s="434"/>
      <c r="AG239" s="434"/>
      <c r="AH239" s="434"/>
      <c r="AI239" s="434"/>
      <c r="AJ239" s="434"/>
      <c r="AK239" s="434"/>
      <c r="AL239" s="434"/>
      <c r="AM239" s="434"/>
      <c r="AN239" s="434"/>
      <c r="AO239" s="434"/>
      <c r="AP239" s="434"/>
      <c r="AQ239" s="434"/>
      <c r="AR239" s="434"/>
      <c r="AS239" s="434"/>
      <c r="AT239" s="434"/>
      <c r="AU239" s="6"/>
      <c r="AV239" s="434"/>
      <c r="AW239" s="434"/>
      <c r="AX239" s="434"/>
      <c r="AY239" s="434"/>
      <c r="AZ239" s="434"/>
      <c r="BA239" s="434"/>
      <c r="BB239" s="434"/>
      <c r="BC239" s="434"/>
      <c r="BD239" s="434"/>
      <c r="BE239" s="434"/>
      <c r="BF239" s="434"/>
      <c r="BG239" s="434"/>
      <c r="BH239" s="434"/>
      <c r="BI239" s="434"/>
      <c r="BJ239" s="434"/>
      <c r="BK239" s="434"/>
      <c r="BL239" s="434"/>
      <c r="BM239" s="434"/>
      <c r="BN239" s="434"/>
      <c r="BO239" s="434"/>
      <c r="BP239" s="434"/>
      <c r="BQ239" s="434"/>
      <c r="BR239" s="434"/>
      <c r="BS239" s="434"/>
      <c r="BT239" s="434"/>
      <c r="BU239" s="434"/>
      <c r="BV239" s="434"/>
      <c r="BW239" s="434"/>
      <c r="BX239" s="434"/>
      <c r="BY239" s="434"/>
      <c r="BZ239" s="434"/>
      <c r="CA239" s="434"/>
      <c r="CB239" s="434"/>
      <c r="CC239" s="434"/>
      <c r="CD239" s="434"/>
      <c r="CE239" s="434"/>
      <c r="CF239" s="434"/>
      <c r="CG239" s="434"/>
      <c r="CH239" s="434"/>
      <c r="CI239" s="434"/>
      <c r="CJ239" s="434"/>
      <c r="CK239" s="434"/>
      <c r="CL239" s="434"/>
      <c r="CM239" s="434"/>
      <c r="CN239" s="434"/>
    </row>
    <row r="240" spans="4:92" ht="14.25" customHeight="1" x14ac:dyDescent="0.35">
      <c r="D240" s="277" t="s">
        <v>109</v>
      </c>
      <c r="E240" s="277"/>
      <c r="F240" s="277"/>
      <c r="G240" s="277"/>
      <c r="H240" s="277"/>
      <c r="I240" s="277"/>
      <c r="J240" s="277"/>
      <c r="K240" s="277"/>
      <c r="L240" s="277"/>
      <c r="M240" s="277"/>
      <c r="N240" s="277"/>
      <c r="O240" s="277"/>
      <c r="P240" s="277" t="s">
        <v>110</v>
      </c>
      <c r="Q240" s="277"/>
      <c r="R240" s="277"/>
      <c r="S240" s="277"/>
      <c r="T240" s="277"/>
      <c r="U240" s="277"/>
      <c r="V240" s="277"/>
      <c r="W240" s="277"/>
      <c r="X240" s="277"/>
      <c r="Y240" s="277"/>
      <c r="Z240" s="277"/>
      <c r="AA240" s="277"/>
      <c r="AB240" s="277"/>
      <c r="AC240" s="277"/>
      <c r="AD240" s="277"/>
      <c r="AE240" s="277"/>
      <c r="AF240" s="277"/>
      <c r="AG240" s="277"/>
      <c r="AH240" s="393" t="s">
        <v>111</v>
      </c>
      <c r="AI240" s="394"/>
      <c r="AJ240" s="394"/>
      <c r="AK240" s="394"/>
      <c r="AL240" s="394"/>
      <c r="AM240" s="394"/>
      <c r="AN240" s="394"/>
      <c r="AO240" s="394"/>
      <c r="AP240" s="394"/>
      <c r="AQ240" s="394"/>
      <c r="AR240" s="394"/>
      <c r="AS240" s="394"/>
      <c r="AT240" s="395"/>
      <c r="AU240" s="21"/>
      <c r="AV240" s="277" t="s">
        <v>115</v>
      </c>
      <c r="AW240" s="277"/>
      <c r="AX240" s="277"/>
      <c r="AY240" s="277"/>
      <c r="AZ240" s="277"/>
      <c r="BA240" s="277"/>
      <c r="BB240" s="277"/>
      <c r="BC240" s="277"/>
      <c r="BD240" s="277"/>
      <c r="BE240" s="277"/>
      <c r="BF240" s="277"/>
      <c r="BG240" s="277"/>
      <c r="BH240" s="277"/>
      <c r="BI240" s="277"/>
      <c r="BJ240" s="277" t="s">
        <v>116</v>
      </c>
      <c r="BK240" s="277"/>
      <c r="BL240" s="277"/>
      <c r="BM240" s="277"/>
      <c r="BN240" s="277"/>
      <c r="BO240" s="277"/>
      <c r="BP240" s="277"/>
      <c r="BQ240" s="277"/>
      <c r="BR240" s="277"/>
      <c r="BS240" s="277"/>
      <c r="BT240" s="277"/>
      <c r="BU240" s="277"/>
      <c r="BV240" s="277"/>
      <c r="BW240" s="277"/>
      <c r="BX240" s="277" t="s">
        <v>110</v>
      </c>
      <c r="BY240" s="277"/>
      <c r="BZ240" s="277"/>
      <c r="CA240" s="277"/>
      <c r="CB240" s="277"/>
      <c r="CC240" s="277"/>
      <c r="CD240" s="277"/>
      <c r="CE240" s="277"/>
      <c r="CF240" s="277"/>
      <c r="CG240" s="277" t="s">
        <v>117</v>
      </c>
      <c r="CH240" s="277"/>
      <c r="CI240" s="277"/>
      <c r="CJ240" s="277"/>
      <c r="CK240" s="277"/>
      <c r="CL240" s="277"/>
      <c r="CM240" s="277"/>
      <c r="CN240" s="277"/>
    </row>
    <row r="241" spans="1:122" ht="14.25" customHeight="1" x14ac:dyDescent="0.35">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396"/>
      <c r="AI241" s="397"/>
      <c r="AJ241" s="397"/>
      <c r="AK241" s="397"/>
      <c r="AL241" s="397"/>
      <c r="AM241" s="397"/>
      <c r="AN241" s="397"/>
      <c r="AO241" s="397"/>
      <c r="AP241" s="397"/>
      <c r="AQ241" s="397"/>
      <c r="AR241" s="397"/>
      <c r="AS241" s="397"/>
      <c r="AT241" s="398"/>
      <c r="AU241" s="21"/>
      <c r="AV241" s="277"/>
      <c r="AW241" s="277"/>
      <c r="AX241" s="277"/>
      <c r="AY241" s="277"/>
      <c r="AZ241" s="277"/>
      <c r="BA241" s="277"/>
      <c r="BB241" s="277"/>
      <c r="BC241" s="277"/>
      <c r="BD241" s="277"/>
      <c r="BE241" s="277"/>
      <c r="BF241" s="277"/>
      <c r="BG241" s="277"/>
      <c r="BH241" s="277"/>
      <c r="BI241" s="277"/>
      <c r="BJ241" s="277"/>
      <c r="BK241" s="277"/>
      <c r="BL241" s="277"/>
      <c r="BM241" s="277"/>
      <c r="BN241" s="277"/>
      <c r="BO241" s="277"/>
      <c r="BP241" s="277"/>
      <c r="BQ241" s="277"/>
      <c r="BR241" s="277"/>
      <c r="BS241" s="277"/>
      <c r="BT241" s="277"/>
      <c r="BU241" s="277"/>
      <c r="BV241" s="277"/>
      <c r="BW241" s="277"/>
      <c r="BX241" s="277"/>
      <c r="BY241" s="277"/>
      <c r="BZ241" s="277"/>
      <c r="CA241" s="277"/>
      <c r="CB241" s="277"/>
      <c r="CC241" s="277"/>
      <c r="CD241" s="277"/>
      <c r="CE241" s="277"/>
      <c r="CF241" s="277"/>
      <c r="CG241" s="277"/>
      <c r="CH241" s="277"/>
      <c r="CI241" s="277"/>
      <c r="CJ241" s="277"/>
      <c r="CK241" s="277"/>
      <c r="CL241" s="277"/>
      <c r="CM241" s="277"/>
      <c r="CN241" s="277"/>
    </row>
    <row r="242" spans="1:122" ht="14.25" customHeight="1" x14ac:dyDescent="0.35">
      <c r="D242" s="506">
        <v>3</v>
      </c>
      <c r="E242" s="506"/>
      <c r="F242" s="506"/>
      <c r="G242" s="506"/>
      <c r="H242" s="506"/>
      <c r="I242" s="506"/>
      <c r="J242" s="506"/>
      <c r="K242" s="506"/>
      <c r="L242" s="506"/>
      <c r="M242" s="506"/>
      <c r="N242" s="506"/>
      <c r="O242" s="506"/>
      <c r="P242" s="506" t="s">
        <v>538</v>
      </c>
      <c r="Q242" s="506"/>
      <c r="R242" s="506"/>
      <c r="S242" s="506"/>
      <c r="T242" s="506"/>
      <c r="U242" s="506"/>
      <c r="V242" s="506"/>
      <c r="W242" s="506"/>
      <c r="X242" s="506"/>
      <c r="Y242" s="506"/>
      <c r="Z242" s="506"/>
      <c r="AA242" s="506"/>
      <c r="AB242" s="506"/>
      <c r="AC242" s="506"/>
      <c r="AD242" s="506"/>
      <c r="AE242" s="506"/>
      <c r="AF242" s="506"/>
      <c r="AG242" s="506"/>
      <c r="AH242" s="694">
        <v>1</v>
      </c>
      <c r="AI242" s="695"/>
      <c r="AJ242" s="695"/>
      <c r="AK242" s="695"/>
      <c r="AL242" s="695"/>
      <c r="AM242" s="695"/>
      <c r="AN242" s="695"/>
      <c r="AO242" s="695"/>
      <c r="AP242" s="695"/>
      <c r="AQ242" s="695"/>
      <c r="AR242" s="695"/>
      <c r="AS242" s="695"/>
      <c r="AT242" s="696"/>
      <c r="AU242" s="21"/>
      <c r="AV242" s="506">
        <v>0</v>
      </c>
      <c r="AW242" s="506"/>
      <c r="AX242" s="506"/>
      <c r="AY242" s="506"/>
      <c r="AZ242" s="506"/>
      <c r="BA242" s="506"/>
      <c r="BB242" s="506"/>
      <c r="BC242" s="506"/>
      <c r="BD242" s="506"/>
      <c r="BE242" s="506"/>
      <c r="BF242" s="506"/>
      <c r="BG242" s="506"/>
      <c r="BH242" s="506"/>
      <c r="BI242" s="506"/>
      <c r="BJ242" s="330">
        <v>1</v>
      </c>
      <c r="BK242" s="330"/>
      <c r="BL242" s="330"/>
      <c r="BM242" s="330"/>
      <c r="BN242" s="330"/>
      <c r="BO242" s="330"/>
      <c r="BP242" s="330"/>
      <c r="BQ242" s="330"/>
      <c r="BR242" s="330"/>
      <c r="BS242" s="330"/>
      <c r="BT242" s="330"/>
      <c r="BU242" s="330"/>
      <c r="BV242" s="330"/>
      <c r="BW242" s="330"/>
      <c r="BX242" s="506">
        <v>1</v>
      </c>
      <c r="BY242" s="506"/>
      <c r="BZ242" s="506"/>
      <c r="CA242" s="506"/>
      <c r="CB242" s="506"/>
      <c r="CC242" s="506"/>
      <c r="CD242" s="506"/>
      <c r="CE242" s="506"/>
      <c r="CF242" s="506"/>
      <c r="CG242" s="506">
        <v>3</v>
      </c>
      <c r="CH242" s="506"/>
      <c r="CI242" s="506"/>
      <c r="CJ242" s="506"/>
      <c r="CK242" s="506"/>
      <c r="CL242" s="506"/>
      <c r="CM242" s="506"/>
      <c r="CN242" s="506"/>
    </row>
    <row r="243" spans="1:122" ht="14.25" customHeight="1" x14ac:dyDescent="0.35">
      <c r="D243" s="506"/>
      <c r="E243" s="506"/>
      <c r="F243" s="506"/>
      <c r="G243" s="506"/>
      <c r="H243" s="506"/>
      <c r="I243" s="506"/>
      <c r="J243" s="506"/>
      <c r="K243" s="506"/>
      <c r="L243" s="506"/>
      <c r="M243" s="506"/>
      <c r="N243" s="506"/>
      <c r="O243" s="506"/>
      <c r="P243" s="506"/>
      <c r="Q243" s="506"/>
      <c r="R243" s="506"/>
      <c r="S243" s="506"/>
      <c r="T243" s="506"/>
      <c r="U243" s="506"/>
      <c r="V243" s="506"/>
      <c r="W243" s="506"/>
      <c r="X243" s="506"/>
      <c r="Y243" s="506"/>
      <c r="Z243" s="506"/>
      <c r="AA243" s="506"/>
      <c r="AB243" s="506"/>
      <c r="AC243" s="506"/>
      <c r="AD243" s="506"/>
      <c r="AE243" s="506"/>
      <c r="AF243" s="506"/>
      <c r="AG243" s="506"/>
      <c r="AH243" s="697"/>
      <c r="AI243" s="698"/>
      <c r="AJ243" s="698"/>
      <c r="AK243" s="698"/>
      <c r="AL243" s="698"/>
      <c r="AM243" s="698"/>
      <c r="AN243" s="698"/>
      <c r="AO243" s="698"/>
      <c r="AP243" s="698"/>
      <c r="AQ243" s="698"/>
      <c r="AR243" s="698"/>
      <c r="AS243" s="698"/>
      <c r="AT243" s="699"/>
      <c r="AU243" s="21"/>
      <c r="AV243" s="506"/>
      <c r="AW243" s="506"/>
      <c r="AX243" s="506"/>
      <c r="AY243" s="506"/>
      <c r="AZ243" s="506"/>
      <c r="BA243" s="506"/>
      <c r="BB243" s="506"/>
      <c r="BC243" s="506"/>
      <c r="BD243" s="506"/>
      <c r="BE243" s="506"/>
      <c r="BF243" s="506"/>
      <c r="BG243" s="506"/>
      <c r="BH243" s="506"/>
      <c r="BI243" s="506"/>
      <c r="BJ243" s="330"/>
      <c r="BK243" s="330"/>
      <c r="BL243" s="330"/>
      <c r="BM243" s="330"/>
      <c r="BN243" s="330"/>
      <c r="BO243" s="330"/>
      <c r="BP243" s="330"/>
      <c r="BQ243" s="330"/>
      <c r="BR243" s="330"/>
      <c r="BS243" s="330"/>
      <c r="BT243" s="330"/>
      <c r="BU243" s="330"/>
      <c r="BV243" s="330"/>
      <c r="BW243" s="330"/>
      <c r="BX243" s="506"/>
      <c r="BY243" s="506"/>
      <c r="BZ243" s="506"/>
      <c r="CA243" s="506"/>
      <c r="CB243" s="506"/>
      <c r="CC243" s="506"/>
      <c r="CD243" s="506"/>
      <c r="CE243" s="506"/>
      <c r="CF243" s="506"/>
      <c r="CG243" s="506"/>
      <c r="CH243" s="506"/>
      <c r="CI243" s="506"/>
      <c r="CJ243" s="506"/>
      <c r="CK243" s="506"/>
      <c r="CL243" s="506"/>
      <c r="CM243" s="506"/>
      <c r="CN243" s="506"/>
    </row>
    <row r="244" spans="1:122" ht="14.25" customHeight="1" x14ac:dyDescent="0.35">
      <c r="D244" s="48" t="s">
        <v>302</v>
      </c>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1"/>
      <c r="AC244" s="21"/>
      <c r="AD244" s="21"/>
      <c r="AE244" s="21"/>
      <c r="AF244" s="21"/>
      <c r="AG244" s="21"/>
      <c r="AH244" s="21"/>
      <c r="AI244" s="21"/>
      <c r="AJ244" s="21"/>
      <c r="AK244" s="21"/>
      <c r="AL244" s="21"/>
      <c r="AM244" s="21"/>
      <c r="AN244" s="21"/>
      <c r="AO244" s="21"/>
      <c r="AP244" s="21"/>
      <c r="AQ244" s="21"/>
      <c r="AR244" s="21"/>
      <c r="AS244" s="21"/>
      <c r="AT244" s="21"/>
      <c r="AU244" s="42"/>
      <c r="AV244" s="635" t="s">
        <v>303</v>
      </c>
      <c r="AW244" s="635"/>
      <c r="AX244" s="635"/>
      <c r="AY244" s="635"/>
      <c r="AZ244" s="635"/>
      <c r="BA244" s="635"/>
      <c r="BB244" s="635"/>
      <c r="BC244" s="635"/>
      <c r="BD244" s="635"/>
      <c r="BE244" s="635"/>
      <c r="BF244" s="635"/>
      <c r="BG244" s="635"/>
      <c r="BH244" s="635"/>
      <c r="BI244" s="635"/>
      <c r="BJ244" s="635"/>
      <c r="BK244" s="635"/>
      <c r="BL244" s="635"/>
      <c r="BM244" s="635"/>
      <c r="BN244" s="635"/>
      <c r="BO244" s="635"/>
      <c r="BP244" s="423"/>
      <c r="BQ244" s="423"/>
      <c r="BR244" s="423"/>
      <c r="BS244" s="423"/>
      <c r="BT244" s="423"/>
      <c r="BU244" s="423"/>
      <c r="BV244" s="423"/>
      <c r="BW244" s="21"/>
      <c r="BX244" s="21"/>
      <c r="BY244" s="21"/>
      <c r="BZ244" s="21"/>
      <c r="CA244" s="21"/>
      <c r="CB244" s="21"/>
      <c r="CC244" s="21"/>
      <c r="CD244" s="21"/>
      <c r="CE244" s="21"/>
      <c r="CF244" s="21"/>
      <c r="CG244" s="21"/>
      <c r="CH244" s="21"/>
      <c r="CI244" s="21"/>
      <c r="CJ244" s="21"/>
      <c r="CK244" s="21"/>
      <c r="CL244" s="21"/>
      <c r="CM244" s="21"/>
      <c r="CN244" s="21"/>
    </row>
    <row r="245" spans="1:122" ht="14.25" customHeight="1" x14ac:dyDescent="0.35">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row>
    <row r="246" spans="1:122" ht="14.25" customHeight="1" x14ac:dyDescent="0.35">
      <c r="A246" s="658"/>
      <c r="B246" s="658"/>
      <c r="C246" s="658"/>
      <c r="D246" s="658"/>
      <c r="E246" s="658"/>
      <c r="F246" s="658"/>
      <c r="G246" s="658"/>
      <c r="H246" s="658"/>
      <c r="I246" s="658"/>
      <c r="J246" s="658"/>
      <c r="K246" s="658"/>
      <c r="L246" s="658"/>
      <c r="M246" s="658"/>
      <c r="N246" s="658"/>
      <c r="O246" s="658"/>
      <c r="P246" s="658"/>
      <c r="Q246" s="658"/>
      <c r="R246" s="658"/>
      <c r="S246" s="658"/>
      <c r="T246" s="658"/>
      <c r="U246" s="658"/>
      <c r="V246" s="658"/>
      <c r="W246" s="658"/>
      <c r="X246" s="658"/>
      <c r="Y246" s="658"/>
      <c r="Z246" s="658"/>
      <c r="AA246" s="658"/>
      <c r="AB246" s="658"/>
      <c r="AC246" s="658"/>
      <c r="AD246" s="658"/>
      <c r="AE246" s="658"/>
      <c r="AF246" s="658"/>
      <c r="AG246" s="658"/>
      <c r="AH246" s="658"/>
      <c r="AI246" s="658"/>
      <c r="AJ246" s="658"/>
      <c r="AK246" s="658"/>
      <c r="AL246" s="658"/>
      <c r="AM246" s="658"/>
      <c r="AN246" s="658"/>
      <c r="AO246" s="658"/>
      <c r="AP246" s="658"/>
      <c r="AQ246" s="658"/>
      <c r="AR246" s="658"/>
      <c r="AS246" s="658"/>
      <c r="AT246" s="658"/>
      <c r="AU246" s="658"/>
      <c r="AV246" s="658"/>
      <c r="AW246" s="658"/>
      <c r="AX246" s="658"/>
      <c r="AY246" s="658"/>
      <c r="AZ246" s="658"/>
      <c r="BA246" s="658"/>
      <c r="BB246" s="658"/>
      <c r="BC246" s="658"/>
      <c r="BD246" s="658"/>
      <c r="BE246" s="658"/>
      <c r="BF246" s="658"/>
      <c r="BG246" s="658"/>
      <c r="BH246" s="658"/>
      <c r="BI246" s="658"/>
      <c r="BJ246" s="658"/>
      <c r="BK246" s="658"/>
      <c r="BL246" s="658"/>
      <c r="BM246" s="658"/>
      <c r="BN246" s="658"/>
      <c r="BO246" s="658"/>
      <c r="BP246" s="658"/>
      <c r="BQ246" s="658"/>
      <c r="BR246" s="658"/>
      <c r="BS246" s="658"/>
      <c r="BT246" s="658"/>
      <c r="BU246" s="658"/>
      <c r="BV246" s="658"/>
      <c r="BW246" s="658"/>
      <c r="BX246" s="658"/>
      <c r="BY246" s="658"/>
      <c r="BZ246" s="658"/>
      <c r="CA246" s="658"/>
      <c r="CB246" s="658"/>
      <c r="CC246" s="658"/>
      <c r="CD246" s="658"/>
      <c r="CE246" s="658"/>
      <c r="CF246" s="658"/>
      <c r="CG246" s="658"/>
      <c r="CH246" s="658"/>
      <c r="CI246" s="658"/>
      <c r="CJ246" s="658"/>
      <c r="CK246" s="658"/>
      <c r="CL246" s="658"/>
      <c r="CM246" s="658"/>
      <c r="CN246" s="658"/>
      <c r="CQ246" s="205"/>
      <c r="CR246" s="205"/>
      <c r="CS246" s="205"/>
      <c r="CT246" s="205"/>
      <c r="CV246" s="212"/>
    </row>
    <row r="247" spans="1:122" ht="14.25" customHeight="1" x14ac:dyDescent="0.35">
      <c r="A247" s="658"/>
      <c r="B247" s="658"/>
      <c r="C247" s="658"/>
      <c r="D247" s="658"/>
      <c r="E247" s="658"/>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c r="AP247" s="658"/>
      <c r="AQ247" s="658"/>
      <c r="AR247" s="658"/>
      <c r="AS247" s="658"/>
      <c r="AT247" s="658"/>
      <c r="AU247" s="658"/>
      <c r="AV247" s="658"/>
      <c r="AW247" s="658"/>
      <c r="AX247" s="658"/>
      <c r="AY247" s="658"/>
      <c r="AZ247" s="658"/>
      <c r="BA247" s="658"/>
      <c r="BB247" s="658"/>
      <c r="BC247" s="658"/>
      <c r="BD247" s="658"/>
      <c r="BE247" s="658"/>
      <c r="BF247" s="658"/>
      <c r="BG247" s="658"/>
      <c r="BH247" s="658"/>
      <c r="BI247" s="658"/>
      <c r="BJ247" s="658"/>
      <c r="BK247" s="658"/>
      <c r="BL247" s="658"/>
      <c r="BM247" s="658"/>
      <c r="BN247" s="658"/>
      <c r="BO247" s="658"/>
      <c r="BP247" s="658"/>
      <c r="BQ247" s="658"/>
      <c r="BR247" s="658"/>
      <c r="BS247" s="658"/>
      <c r="BT247" s="658"/>
      <c r="BU247" s="658"/>
      <c r="BV247" s="658"/>
      <c r="BW247" s="658"/>
      <c r="BX247" s="658"/>
      <c r="BY247" s="658"/>
      <c r="BZ247" s="658"/>
      <c r="CA247" s="658"/>
      <c r="CB247" s="658"/>
      <c r="CC247" s="658"/>
      <c r="CD247" s="658"/>
      <c r="CE247" s="658"/>
      <c r="CF247" s="658"/>
      <c r="CG247" s="658"/>
      <c r="CH247" s="658"/>
      <c r="CI247" s="658"/>
      <c r="CJ247" s="658"/>
      <c r="CK247" s="658"/>
      <c r="CL247" s="658"/>
      <c r="CM247" s="658"/>
      <c r="CN247" s="658"/>
      <c r="CQ247" s="205"/>
      <c r="CR247" s="205"/>
      <c r="CS247" s="205"/>
      <c r="CT247" s="205"/>
      <c r="CV247" s="212"/>
      <c r="DD247" s="127"/>
      <c r="DE247" s="127"/>
      <c r="DF247" s="127"/>
      <c r="DG247" s="127"/>
      <c r="DH247" s="127"/>
      <c r="DI247" s="127"/>
      <c r="DJ247" s="127"/>
      <c r="DK247" s="127"/>
      <c r="DL247" s="127"/>
      <c r="DM247" s="127"/>
    </row>
    <row r="248" spans="1:122" ht="14.25" customHeight="1" x14ac:dyDescent="0.35">
      <c r="DD248" s="127"/>
      <c r="DE248" s="127"/>
      <c r="DF248" s="127"/>
      <c r="DG248" s="127"/>
      <c r="DH248" s="127"/>
      <c r="DI248" s="127"/>
      <c r="DJ248" s="127"/>
      <c r="DK248" s="127"/>
      <c r="DL248" s="127"/>
      <c r="DM248" s="127"/>
    </row>
    <row r="249" spans="1:122" ht="14.25" customHeight="1" x14ac:dyDescent="0.35">
      <c r="D249" s="420" t="s">
        <v>118</v>
      </c>
      <c r="E249" s="420"/>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6"/>
      <c r="AV249" s="6"/>
      <c r="AW249" s="6"/>
      <c r="AX249" s="6"/>
      <c r="AY249" s="6"/>
      <c r="AZ249" s="6"/>
      <c r="BA249" s="6"/>
      <c r="BB249" s="6"/>
      <c r="BC249" s="6"/>
      <c r="BD249" s="6"/>
      <c r="BE249" s="6"/>
      <c r="BF249" s="6"/>
      <c r="BG249" s="6"/>
      <c r="BH249" s="6"/>
      <c r="BI249" s="6"/>
      <c r="BJ249" s="6"/>
      <c r="BK249" s="6"/>
      <c r="BL249" s="6"/>
      <c r="BM249" s="6"/>
      <c r="BN249" s="6"/>
      <c r="BO249" s="6"/>
      <c r="BP249" s="6"/>
      <c r="DD249" s="127"/>
      <c r="DE249" s="127"/>
      <c r="DG249" s="490" t="s">
        <v>269</v>
      </c>
      <c r="DH249" s="490"/>
      <c r="DI249" s="490"/>
      <c r="DJ249" s="127"/>
      <c r="DK249" s="127"/>
      <c r="DL249" s="127"/>
      <c r="DM249" s="127"/>
    </row>
    <row r="250" spans="1:122" ht="14.25" customHeight="1" x14ac:dyDescent="0.35">
      <c r="D250" s="421"/>
      <c r="E250" s="421"/>
      <c r="F250" s="421"/>
      <c r="G250" s="421"/>
      <c r="H250" s="421"/>
      <c r="I250" s="421"/>
      <c r="J250" s="421"/>
      <c r="K250" s="421"/>
      <c r="L250" s="421"/>
      <c r="M250" s="421"/>
      <c r="N250" s="421"/>
      <c r="O250" s="421"/>
      <c r="P250" s="421"/>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c r="AN250" s="421"/>
      <c r="AO250" s="421"/>
      <c r="AP250" s="421"/>
      <c r="AQ250" s="421"/>
      <c r="AR250" s="421"/>
      <c r="AS250" s="421"/>
      <c r="AT250" s="421"/>
      <c r="AU250" s="6"/>
      <c r="AV250" s="6"/>
      <c r="AW250" s="6"/>
      <c r="AX250" s="6"/>
      <c r="AY250" s="6"/>
      <c r="AZ250" s="6"/>
      <c r="BA250" s="6"/>
      <c r="BB250" s="6"/>
      <c r="BC250" s="6"/>
      <c r="BD250" s="6"/>
      <c r="BE250" s="6"/>
      <c r="BF250" s="6"/>
      <c r="BG250" s="6"/>
      <c r="BH250" s="6"/>
      <c r="BI250" s="6"/>
      <c r="BJ250" s="6"/>
      <c r="BK250" s="6"/>
      <c r="BL250" s="6"/>
      <c r="BM250" s="6"/>
      <c r="BN250" s="6"/>
      <c r="BO250" s="6"/>
      <c r="BP250" s="6"/>
      <c r="DD250" s="127"/>
      <c r="DE250" s="127"/>
      <c r="DF250" s="145"/>
      <c r="DG250" s="197" t="s">
        <v>966</v>
      </c>
      <c r="DH250" s="197" t="s">
        <v>891</v>
      </c>
      <c r="DI250" s="197" t="s">
        <v>1063</v>
      </c>
      <c r="DJ250" s="146"/>
      <c r="DK250" s="146"/>
      <c r="DL250" s="146"/>
      <c r="DM250" s="146"/>
      <c r="DN250" s="109"/>
      <c r="DO250" s="109"/>
      <c r="DP250" s="109"/>
      <c r="DQ250" s="109"/>
      <c r="DR250" s="109"/>
    </row>
    <row r="251" spans="1:122" ht="14.25" customHeight="1" x14ac:dyDescent="0.35">
      <c r="D251" s="277">
        <v>2018</v>
      </c>
      <c r="E251" s="690"/>
      <c r="F251" s="690"/>
      <c r="G251" s="690"/>
      <c r="H251" s="690"/>
      <c r="I251" s="690"/>
      <c r="J251" s="690"/>
      <c r="K251" s="690"/>
      <c r="L251" s="690"/>
      <c r="M251" s="690"/>
      <c r="N251" s="690"/>
      <c r="O251" s="690"/>
      <c r="P251" s="690"/>
      <c r="Q251" s="690"/>
      <c r="R251" s="277">
        <v>2020</v>
      </c>
      <c r="S251" s="690"/>
      <c r="T251" s="690"/>
      <c r="U251" s="690"/>
      <c r="V251" s="690"/>
      <c r="W251" s="690"/>
      <c r="X251" s="690"/>
      <c r="Y251" s="690"/>
      <c r="Z251" s="690"/>
      <c r="AA251" s="690"/>
      <c r="AB251" s="690"/>
      <c r="AC251" s="690"/>
      <c r="AD251" s="690"/>
      <c r="AE251" s="690"/>
      <c r="AF251" s="277">
        <v>2022</v>
      </c>
      <c r="AG251" s="690"/>
      <c r="AH251" s="690"/>
      <c r="AI251" s="690"/>
      <c r="AJ251" s="690"/>
      <c r="AK251" s="690"/>
      <c r="AL251" s="690"/>
      <c r="AM251" s="690"/>
      <c r="AN251" s="690"/>
      <c r="AO251" s="690"/>
      <c r="AP251" s="690"/>
      <c r="AQ251" s="690"/>
      <c r="AR251" s="690"/>
      <c r="AS251" s="690"/>
      <c r="AT251" s="690"/>
      <c r="AU251" s="9"/>
      <c r="AV251" s="9"/>
      <c r="AW251" s="2"/>
      <c r="AX251" s="2"/>
      <c r="AY251" s="2"/>
      <c r="AZ251" s="2"/>
      <c r="BA251" s="2"/>
      <c r="BB251" s="2"/>
      <c r="BC251" s="2"/>
      <c r="BD251" s="2"/>
      <c r="BE251" s="2"/>
      <c r="BF251" s="2"/>
      <c r="BG251" s="2"/>
      <c r="BH251" s="2"/>
      <c r="BI251" s="2"/>
      <c r="DD251" s="127"/>
      <c r="DE251" s="127"/>
      <c r="DF251" s="138"/>
      <c r="DG251" s="138">
        <f>N255</f>
        <v>12066</v>
      </c>
      <c r="DH251" s="138">
        <v>12259</v>
      </c>
      <c r="DI251" s="198">
        <v>12570</v>
      </c>
      <c r="DJ251" s="127"/>
      <c r="DK251" s="127"/>
      <c r="DL251" s="127"/>
      <c r="DM251" s="127"/>
    </row>
    <row r="252" spans="1:122" ht="14.25" customHeight="1" x14ac:dyDescent="0.35">
      <c r="D252" s="690"/>
      <c r="E252" s="690"/>
      <c r="F252" s="690"/>
      <c r="G252" s="690"/>
      <c r="H252" s="690"/>
      <c r="I252" s="690"/>
      <c r="J252" s="690"/>
      <c r="K252" s="690"/>
      <c r="L252" s="690"/>
      <c r="M252" s="690"/>
      <c r="N252" s="690"/>
      <c r="O252" s="690"/>
      <c r="P252" s="690"/>
      <c r="Q252" s="690"/>
      <c r="R252" s="690"/>
      <c r="S252" s="690"/>
      <c r="T252" s="690"/>
      <c r="U252" s="690"/>
      <c r="V252" s="690"/>
      <c r="W252" s="690"/>
      <c r="X252" s="690"/>
      <c r="Y252" s="690"/>
      <c r="Z252" s="690"/>
      <c r="AA252" s="690"/>
      <c r="AB252" s="690"/>
      <c r="AC252" s="690"/>
      <c r="AD252" s="690"/>
      <c r="AE252" s="690"/>
      <c r="AF252" s="690"/>
      <c r="AG252" s="690"/>
      <c r="AH252" s="690"/>
      <c r="AI252" s="690"/>
      <c r="AJ252" s="690"/>
      <c r="AK252" s="690"/>
      <c r="AL252" s="690"/>
      <c r="AM252" s="690"/>
      <c r="AN252" s="690"/>
      <c r="AO252" s="690"/>
      <c r="AP252" s="690"/>
      <c r="AQ252" s="690"/>
      <c r="AR252" s="690"/>
      <c r="AS252" s="690"/>
      <c r="AT252" s="690"/>
      <c r="AW252" s="2"/>
      <c r="AX252" s="2"/>
      <c r="AY252" s="2"/>
      <c r="AZ252" s="2"/>
      <c r="BA252" s="2"/>
      <c r="BB252" s="2"/>
      <c r="BC252" s="2"/>
      <c r="BD252" s="2"/>
      <c r="BE252" s="2"/>
      <c r="BF252" s="2"/>
      <c r="BG252" s="2"/>
      <c r="BH252" s="2"/>
      <c r="BI252" s="2"/>
      <c r="DD252" s="127"/>
      <c r="DE252" s="127"/>
      <c r="DF252" s="127"/>
      <c r="DG252" s="127"/>
      <c r="DH252" s="127"/>
      <c r="DI252" s="127"/>
      <c r="DJ252" s="127"/>
      <c r="DK252" s="127"/>
      <c r="DL252" s="127"/>
      <c r="DM252" s="127"/>
    </row>
    <row r="253" spans="1:122" ht="14.25" customHeight="1" x14ac:dyDescent="0.35">
      <c r="D253" s="277" t="s">
        <v>119</v>
      </c>
      <c r="E253" s="277"/>
      <c r="F253" s="277"/>
      <c r="G253" s="277"/>
      <c r="H253" s="277"/>
      <c r="I253" s="277" t="s">
        <v>120</v>
      </c>
      <c r="J253" s="277"/>
      <c r="K253" s="277"/>
      <c r="L253" s="277"/>
      <c r="M253" s="277"/>
      <c r="N253" s="277" t="s">
        <v>121</v>
      </c>
      <c r="O253" s="277"/>
      <c r="P253" s="277"/>
      <c r="Q253" s="277"/>
      <c r="R253" s="277" t="s">
        <v>119</v>
      </c>
      <c r="S253" s="277"/>
      <c r="T253" s="277"/>
      <c r="U253" s="277"/>
      <c r="V253" s="277"/>
      <c r="W253" s="277" t="s">
        <v>120</v>
      </c>
      <c r="X253" s="277"/>
      <c r="Y253" s="277"/>
      <c r="Z253" s="277"/>
      <c r="AA253" s="277"/>
      <c r="AB253" s="277" t="s">
        <v>121</v>
      </c>
      <c r="AC253" s="277"/>
      <c r="AD253" s="277"/>
      <c r="AE253" s="277"/>
      <c r="AF253" s="277" t="s">
        <v>119</v>
      </c>
      <c r="AG253" s="277"/>
      <c r="AH253" s="277"/>
      <c r="AI253" s="277"/>
      <c r="AJ253" s="277"/>
      <c r="AK253" s="277" t="s">
        <v>120</v>
      </c>
      <c r="AL253" s="277"/>
      <c r="AM253" s="277"/>
      <c r="AN253" s="277"/>
      <c r="AO253" s="277"/>
      <c r="AP253" s="277" t="s">
        <v>121</v>
      </c>
      <c r="AQ253" s="277"/>
      <c r="AR253" s="277"/>
      <c r="AS253" s="277"/>
      <c r="AT253" s="277"/>
      <c r="AU253" s="5"/>
      <c r="AV253" s="5"/>
      <c r="AW253" s="2"/>
      <c r="AX253" s="2"/>
      <c r="AY253" s="2"/>
      <c r="AZ253" s="2"/>
      <c r="BA253" s="2"/>
      <c r="BB253" s="2"/>
      <c r="BC253" s="2"/>
      <c r="BD253" s="2"/>
      <c r="BE253" s="2"/>
      <c r="BF253" s="2"/>
      <c r="BG253" s="2"/>
      <c r="BH253" s="2"/>
      <c r="BI253" s="2"/>
      <c r="DD253" s="127"/>
      <c r="DE253" s="127"/>
      <c r="DF253" s="147"/>
      <c r="DG253" s="147"/>
      <c r="DH253" s="147"/>
      <c r="DI253" s="127"/>
      <c r="DJ253" s="127"/>
      <c r="DK253" s="127"/>
      <c r="DL253" s="127"/>
      <c r="DM253" s="127"/>
    </row>
    <row r="254" spans="1:122" ht="14.25" customHeight="1" x14ac:dyDescent="0.35">
      <c r="D254" s="277"/>
      <c r="E254" s="277"/>
      <c r="F254" s="277"/>
      <c r="G254" s="277"/>
      <c r="H254" s="277"/>
      <c r="I254" s="277"/>
      <c r="J254" s="277"/>
      <c r="K254" s="277"/>
      <c r="L254" s="277"/>
      <c r="M254" s="277"/>
      <c r="N254" s="277"/>
      <c r="O254" s="277"/>
      <c r="P254" s="277"/>
      <c r="Q254" s="277"/>
      <c r="R254" s="277"/>
      <c r="S254" s="277"/>
      <c r="T254" s="277"/>
      <c r="U254" s="277"/>
      <c r="V254" s="277"/>
      <c r="W254" s="277"/>
      <c r="X254" s="277"/>
      <c r="Y254" s="277"/>
      <c r="Z254" s="277"/>
      <c r="AA254" s="277"/>
      <c r="AB254" s="277"/>
      <c r="AC254" s="277"/>
      <c r="AD254" s="277"/>
      <c r="AE254" s="277"/>
      <c r="AF254" s="277"/>
      <c r="AG254" s="277"/>
      <c r="AH254" s="277"/>
      <c r="AI254" s="277"/>
      <c r="AJ254" s="277"/>
      <c r="AK254" s="277"/>
      <c r="AL254" s="277"/>
      <c r="AM254" s="277"/>
      <c r="AN254" s="277"/>
      <c r="AO254" s="277"/>
      <c r="AP254" s="277"/>
      <c r="AQ254" s="277"/>
      <c r="AR254" s="277"/>
      <c r="AS254" s="277"/>
      <c r="AT254" s="277"/>
      <c r="AU254" s="5"/>
      <c r="AV254" s="5"/>
      <c r="AW254" s="2"/>
      <c r="AX254" s="2"/>
      <c r="AY254" s="2"/>
      <c r="AZ254" s="2"/>
      <c r="BA254" s="2"/>
      <c r="BB254" s="2"/>
      <c r="BC254" s="2"/>
      <c r="BD254" s="2"/>
      <c r="BE254" s="2"/>
      <c r="BF254" s="2"/>
      <c r="BG254" s="2"/>
      <c r="BH254" s="2"/>
      <c r="BI254" s="2"/>
      <c r="CF254" s="2"/>
      <c r="CG254" s="2"/>
      <c r="CH254" s="2"/>
      <c r="CI254" s="2"/>
      <c r="CJ254" s="2"/>
      <c r="CK254" s="2"/>
      <c r="CL254" s="2"/>
      <c r="CM254" s="2"/>
      <c r="DD254" s="127"/>
      <c r="DE254" s="127"/>
      <c r="DF254" s="127"/>
      <c r="DG254" s="127"/>
      <c r="DH254" s="127"/>
      <c r="DI254" s="127"/>
      <c r="DJ254" s="127"/>
      <c r="DK254" s="127"/>
      <c r="DL254" s="127"/>
      <c r="DM254" s="127"/>
    </row>
    <row r="255" spans="1:122" ht="14.25" customHeight="1" x14ac:dyDescent="0.35">
      <c r="D255" s="341">
        <v>6640</v>
      </c>
      <c r="E255" s="341"/>
      <c r="F255" s="341"/>
      <c r="G255" s="341"/>
      <c r="H255" s="341"/>
      <c r="I255" s="341">
        <v>5426</v>
      </c>
      <c r="J255" s="341"/>
      <c r="K255" s="341"/>
      <c r="L255" s="341"/>
      <c r="M255" s="341"/>
      <c r="N255" s="622">
        <f>+I255+D255</f>
        <v>12066</v>
      </c>
      <c r="O255" s="622"/>
      <c r="P255" s="622"/>
      <c r="Q255" s="622"/>
      <c r="R255" s="341">
        <v>6894</v>
      </c>
      <c r="S255" s="341"/>
      <c r="T255" s="341"/>
      <c r="U255" s="341"/>
      <c r="V255" s="341"/>
      <c r="W255" s="341">
        <v>5365</v>
      </c>
      <c r="X255" s="341"/>
      <c r="Y255" s="341"/>
      <c r="Z255" s="341"/>
      <c r="AA255" s="341"/>
      <c r="AB255" s="700">
        <f>SUM(R255:AA256)</f>
        <v>12259</v>
      </c>
      <c r="AC255" s="700"/>
      <c r="AD255" s="700"/>
      <c r="AE255" s="700"/>
      <c r="AF255" s="494">
        <v>7163</v>
      </c>
      <c r="AG255" s="341"/>
      <c r="AH255" s="341"/>
      <c r="AI255" s="341"/>
      <c r="AJ255" s="341"/>
      <c r="AK255" s="494">
        <v>5407</v>
      </c>
      <c r="AL255" s="341"/>
      <c r="AM255" s="341"/>
      <c r="AN255" s="341"/>
      <c r="AO255" s="341"/>
      <c r="AP255" s="622">
        <f>SUM(AF255:AO256)</f>
        <v>12570</v>
      </c>
      <c r="AQ255" s="622"/>
      <c r="AR255" s="622"/>
      <c r="AS255" s="622"/>
      <c r="AT255" s="622"/>
      <c r="AU255" s="7"/>
      <c r="AV255" s="7"/>
      <c r="AW255" s="7"/>
      <c r="CF255" s="2"/>
      <c r="CG255" s="2"/>
      <c r="CH255" s="2"/>
      <c r="CI255" s="2"/>
      <c r="CJ255" s="2"/>
      <c r="CK255" s="2"/>
      <c r="CL255" s="2"/>
      <c r="CM255" s="2"/>
      <c r="DD255" s="127"/>
      <c r="DE255" s="127"/>
      <c r="DF255" s="127"/>
      <c r="DG255" s="127"/>
      <c r="DH255" s="127"/>
      <c r="DI255" s="127"/>
      <c r="DJ255" s="127"/>
      <c r="DK255" s="127"/>
      <c r="DL255" s="127"/>
      <c r="DM255" s="127"/>
    </row>
    <row r="256" spans="1:122" ht="14.25" customHeight="1" x14ac:dyDescent="0.35">
      <c r="D256" s="341"/>
      <c r="E256" s="341"/>
      <c r="F256" s="341"/>
      <c r="G256" s="341"/>
      <c r="H256" s="341"/>
      <c r="I256" s="341"/>
      <c r="J256" s="341"/>
      <c r="K256" s="341"/>
      <c r="L256" s="341"/>
      <c r="M256" s="341"/>
      <c r="N256" s="622"/>
      <c r="O256" s="622"/>
      <c r="P256" s="622"/>
      <c r="Q256" s="622"/>
      <c r="R256" s="341"/>
      <c r="S256" s="341"/>
      <c r="T256" s="341"/>
      <c r="U256" s="341"/>
      <c r="V256" s="341"/>
      <c r="W256" s="341"/>
      <c r="X256" s="341"/>
      <c r="Y256" s="341"/>
      <c r="Z256" s="341"/>
      <c r="AA256" s="341"/>
      <c r="AB256" s="700"/>
      <c r="AC256" s="700"/>
      <c r="AD256" s="700"/>
      <c r="AE256" s="700"/>
      <c r="AF256" s="341"/>
      <c r="AG256" s="341"/>
      <c r="AH256" s="341"/>
      <c r="AI256" s="341"/>
      <c r="AJ256" s="341"/>
      <c r="AK256" s="341"/>
      <c r="AL256" s="341"/>
      <c r="AM256" s="341"/>
      <c r="AN256" s="341"/>
      <c r="AO256" s="341"/>
      <c r="AP256" s="622"/>
      <c r="AQ256" s="622"/>
      <c r="AR256" s="622"/>
      <c r="AS256" s="622"/>
      <c r="AT256" s="622"/>
      <c r="AU256" s="87"/>
      <c r="AV256" s="87"/>
      <c r="AW256" s="87"/>
      <c r="CF256" s="2"/>
      <c r="CG256" s="2"/>
      <c r="CH256" s="2"/>
      <c r="CI256" s="2"/>
      <c r="CJ256" s="2"/>
      <c r="CK256" s="2"/>
      <c r="CL256" s="2"/>
      <c r="CM256" s="2"/>
      <c r="DD256" s="127"/>
      <c r="DE256" s="127"/>
      <c r="DF256" s="127"/>
      <c r="DG256" s="127"/>
      <c r="DH256" s="127"/>
      <c r="DI256" s="127"/>
      <c r="DJ256" s="127"/>
      <c r="DK256" s="127"/>
      <c r="DL256" s="127"/>
      <c r="DM256" s="127"/>
    </row>
    <row r="257" spans="4:119" ht="14.25" customHeight="1" x14ac:dyDescent="0.35">
      <c r="D257" s="38" t="s">
        <v>892</v>
      </c>
      <c r="E257" s="88"/>
      <c r="F257" s="88"/>
      <c r="G257" s="88"/>
      <c r="H257" s="88"/>
      <c r="I257" s="88"/>
      <c r="J257" s="88"/>
      <c r="K257" s="88"/>
      <c r="L257" s="88"/>
      <c r="M257" s="88"/>
      <c r="N257" s="88"/>
      <c r="O257" s="88"/>
      <c r="P257" s="88"/>
      <c r="Q257" s="88"/>
      <c r="R257" s="88"/>
      <c r="S257" s="88"/>
      <c r="T257" s="21"/>
      <c r="U257" s="21"/>
      <c r="V257" s="21"/>
      <c r="W257" s="21"/>
      <c r="X257" s="21"/>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7"/>
      <c r="AV257" s="87"/>
      <c r="AW257" s="87"/>
      <c r="DD257" s="127"/>
      <c r="DE257" s="127"/>
      <c r="DF257" s="127"/>
      <c r="DG257" s="127"/>
      <c r="DH257" s="127"/>
      <c r="DI257" s="127"/>
      <c r="DJ257" s="127"/>
      <c r="DK257" s="127"/>
      <c r="DL257" s="127"/>
      <c r="DM257" s="127"/>
    </row>
    <row r="258" spans="4:119" ht="14.25" customHeight="1" x14ac:dyDescent="0.35">
      <c r="AV258" s="7" t="s">
        <v>893</v>
      </c>
      <c r="DD258" s="127"/>
      <c r="DE258" s="127"/>
      <c r="DF258" s="127"/>
      <c r="DG258" s="127"/>
      <c r="DH258" s="127"/>
      <c r="DI258" s="127"/>
      <c r="DJ258" s="127"/>
      <c r="DK258" s="127"/>
      <c r="DL258" s="127"/>
      <c r="DM258" s="127"/>
    </row>
    <row r="259" spans="4:119" ht="14.25" customHeight="1" x14ac:dyDescent="0.35">
      <c r="D259" s="420" t="s">
        <v>157</v>
      </c>
      <c r="E259" s="420"/>
      <c r="F259" s="420"/>
      <c r="G259" s="420"/>
      <c r="H259" s="420"/>
      <c r="I259" s="420"/>
      <c r="J259" s="420"/>
      <c r="K259" s="420"/>
      <c r="L259" s="420"/>
      <c r="M259" s="420"/>
      <c r="N259" s="420"/>
      <c r="O259" s="420"/>
      <c r="P259" s="420"/>
      <c r="Q259" s="420"/>
      <c r="R259" s="420"/>
      <c r="S259" s="420"/>
      <c r="T259" s="420"/>
      <c r="U259" s="420"/>
      <c r="V259" s="420"/>
      <c r="W259" s="420"/>
      <c r="X259" s="420"/>
      <c r="Y259" s="420"/>
      <c r="Z259" s="420"/>
      <c r="AA259" s="420"/>
      <c r="AB259" s="420"/>
      <c r="AC259" s="420"/>
      <c r="AD259" s="420"/>
      <c r="AE259" s="420"/>
      <c r="AF259" s="420"/>
      <c r="AG259" s="420"/>
      <c r="AH259" s="420"/>
      <c r="AI259" s="420"/>
      <c r="AJ259" s="420"/>
      <c r="AK259" s="420"/>
      <c r="AL259" s="420"/>
      <c r="AM259" s="420"/>
      <c r="AN259" s="420"/>
      <c r="AO259" s="420"/>
      <c r="AP259" s="420"/>
      <c r="AQ259" s="420"/>
      <c r="AR259" s="420"/>
      <c r="AS259" s="420"/>
      <c r="AT259" s="420"/>
      <c r="AU259" s="6"/>
      <c r="AV259" s="6"/>
      <c r="AW259" s="6"/>
      <c r="AX259" s="6"/>
      <c r="AY259" s="6"/>
      <c r="AZ259" s="6"/>
      <c r="BA259" s="6"/>
      <c r="BB259" s="6"/>
      <c r="BC259" s="6"/>
      <c r="BD259" s="6"/>
      <c r="BE259" s="6"/>
      <c r="BF259" s="6"/>
      <c r="BG259" s="6"/>
      <c r="BH259" s="6"/>
      <c r="BI259" s="6"/>
      <c r="BJ259" s="6"/>
      <c r="BK259" s="6"/>
      <c r="BL259" s="6"/>
      <c r="BM259" s="6"/>
      <c r="BN259" s="6"/>
      <c r="BO259" s="6"/>
      <c r="BP259" s="6"/>
      <c r="DD259" s="127"/>
      <c r="DE259" s="127"/>
      <c r="DF259" s="127"/>
      <c r="DG259" s="127"/>
      <c r="DH259" s="127"/>
      <c r="DI259" s="127"/>
      <c r="DJ259" s="127"/>
      <c r="DK259" s="127"/>
      <c r="DL259" s="127"/>
      <c r="DM259" s="127"/>
    </row>
    <row r="260" spans="4:119" ht="14.25" customHeight="1" x14ac:dyDescent="0.35">
      <c r="D260" s="420"/>
      <c r="E260" s="420"/>
      <c r="F260" s="420"/>
      <c r="G260" s="420"/>
      <c r="H260" s="420"/>
      <c r="I260" s="420"/>
      <c r="J260" s="420"/>
      <c r="K260" s="420"/>
      <c r="L260" s="420"/>
      <c r="M260" s="420"/>
      <c r="N260" s="420"/>
      <c r="O260" s="420"/>
      <c r="P260" s="420"/>
      <c r="Q260" s="420"/>
      <c r="R260" s="420"/>
      <c r="S260" s="420"/>
      <c r="T260" s="420"/>
      <c r="U260" s="420"/>
      <c r="V260" s="420"/>
      <c r="W260" s="420"/>
      <c r="X260" s="420"/>
      <c r="Y260" s="420"/>
      <c r="Z260" s="420"/>
      <c r="AA260" s="420"/>
      <c r="AB260" s="420"/>
      <c r="AC260" s="420"/>
      <c r="AD260" s="420"/>
      <c r="AE260" s="420"/>
      <c r="AF260" s="420"/>
      <c r="AG260" s="420"/>
      <c r="AH260" s="420"/>
      <c r="AI260" s="420"/>
      <c r="AJ260" s="420"/>
      <c r="AK260" s="420"/>
      <c r="AL260" s="420"/>
      <c r="AM260" s="420"/>
      <c r="AN260" s="420"/>
      <c r="AO260" s="420"/>
      <c r="AP260" s="420"/>
      <c r="AQ260" s="420"/>
      <c r="AR260" s="420"/>
      <c r="AS260" s="420"/>
      <c r="AT260" s="420"/>
      <c r="AU260" s="6"/>
      <c r="AV260" s="6"/>
      <c r="AW260" s="6"/>
      <c r="AX260" s="6"/>
      <c r="AY260" s="6"/>
      <c r="AZ260" s="6"/>
      <c r="BA260" s="6"/>
      <c r="BB260" s="6"/>
      <c r="BC260" s="6"/>
      <c r="BD260" s="6"/>
      <c r="BE260" s="6"/>
      <c r="BF260" s="6"/>
      <c r="BG260" s="6"/>
      <c r="BH260" s="6"/>
      <c r="BI260" s="6"/>
      <c r="BJ260" s="6"/>
      <c r="BK260" s="6"/>
      <c r="BL260" s="6"/>
      <c r="BM260" s="6"/>
      <c r="BN260" s="6"/>
      <c r="BO260" s="6"/>
      <c r="BP260" s="6"/>
      <c r="DD260" s="127"/>
      <c r="DE260" s="127"/>
      <c r="DF260" s="127"/>
      <c r="DG260" s="127"/>
      <c r="DH260" s="127"/>
      <c r="DI260" s="127"/>
      <c r="DJ260" s="127"/>
      <c r="DK260" s="127"/>
      <c r="DL260" s="127"/>
      <c r="DM260" s="127"/>
    </row>
    <row r="261" spans="4:119" ht="14.25" customHeight="1" x14ac:dyDescent="0.35">
      <c r="D261" s="360" t="s">
        <v>122</v>
      </c>
      <c r="E261" s="360"/>
      <c r="F261" s="360"/>
      <c r="G261" s="360"/>
      <c r="H261" s="360"/>
      <c r="I261" s="360"/>
      <c r="J261" s="360"/>
      <c r="K261" s="360"/>
      <c r="L261" s="360"/>
      <c r="M261" s="360"/>
      <c r="N261" s="360"/>
      <c r="O261" s="360"/>
      <c r="P261" s="360" t="s">
        <v>121</v>
      </c>
      <c r="Q261" s="360"/>
      <c r="R261" s="360"/>
      <c r="S261" s="360"/>
      <c r="T261" s="360"/>
      <c r="U261" s="360"/>
      <c r="V261" s="360"/>
      <c r="W261" s="360"/>
      <c r="X261" s="360"/>
      <c r="Y261" s="360"/>
      <c r="Z261" s="360" t="s">
        <v>123</v>
      </c>
      <c r="AA261" s="360"/>
      <c r="AB261" s="360"/>
      <c r="AC261" s="360"/>
      <c r="AD261" s="360"/>
      <c r="AE261" s="360"/>
      <c r="AF261" s="360"/>
      <c r="AG261" s="360"/>
      <c r="AH261" s="360"/>
      <c r="AI261" s="360"/>
      <c r="AJ261" s="286" t="s">
        <v>124</v>
      </c>
      <c r="AK261" s="287"/>
      <c r="AL261" s="287"/>
      <c r="AM261" s="287"/>
      <c r="AN261" s="287"/>
      <c r="AO261" s="287"/>
      <c r="AP261" s="287"/>
      <c r="AQ261" s="287"/>
      <c r="AR261" s="287"/>
      <c r="AS261" s="287"/>
      <c r="AT261" s="288"/>
      <c r="BU261" s="2"/>
      <c r="BV261" s="2"/>
      <c r="BW261" s="2"/>
      <c r="BX261" s="2"/>
      <c r="BY261" s="2"/>
      <c r="BZ261" s="2"/>
      <c r="CA261" s="2"/>
      <c r="CB261" s="2"/>
      <c r="CC261" s="2"/>
      <c r="CD261" s="2"/>
      <c r="CE261" s="2"/>
      <c r="CF261" s="2"/>
      <c r="CG261" s="2"/>
      <c r="CH261" s="2"/>
      <c r="CI261" s="2"/>
      <c r="CJ261" s="2"/>
      <c r="CK261" s="2"/>
      <c r="CL261" s="2"/>
      <c r="CM261" s="2"/>
      <c r="DD261" s="127"/>
      <c r="DE261" s="127"/>
      <c r="DF261" s="127"/>
      <c r="DG261" s="148"/>
      <c r="DH261" s="148"/>
      <c r="DI261" s="148"/>
      <c r="DJ261" s="148"/>
      <c r="DK261" s="127"/>
      <c r="DL261" s="148"/>
      <c r="DM261" s="148"/>
      <c r="DN261" s="108"/>
      <c r="DO261" s="108"/>
    </row>
    <row r="262" spans="4:119" ht="14.25" customHeight="1" x14ac:dyDescent="0.35">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c r="AA262" s="360"/>
      <c r="AB262" s="360"/>
      <c r="AC262" s="360"/>
      <c r="AD262" s="360"/>
      <c r="AE262" s="360"/>
      <c r="AF262" s="360"/>
      <c r="AG262" s="360"/>
      <c r="AH262" s="360"/>
      <c r="AI262" s="360"/>
      <c r="AJ262" s="292"/>
      <c r="AK262" s="293"/>
      <c r="AL262" s="293"/>
      <c r="AM262" s="293"/>
      <c r="AN262" s="293"/>
      <c r="AO262" s="293"/>
      <c r="AP262" s="293"/>
      <c r="AQ262" s="293"/>
      <c r="AR262" s="293"/>
      <c r="AS262" s="293"/>
      <c r="AT262" s="294"/>
      <c r="BU262" s="2"/>
      <c r="BV262" s="2"/>
      <c r="BW262" s="2"/>
      <c r="BX262" s="2"/>
      <c r="BY262" s="2"/>
      <c r="BZ262" s="2"/>
      <c r="CA262" s="2"/>
      <c r="CB262" s="2"/>
      <c r="CC262" s="2"/>
      <c r="CD262" s="2"/>
      <c r="CE262" s="2"/>
      <c r="CF262" s="2"/>
      <c r="CG262" s="2"/>
      <c r="CH262" s="2"/>
      <c r="CI262" s="2"/>
      <c r="CJ262" s="2"/>
      <c r="CK262" s="2"/>
      <c r="CL262" s="2"/>
      <c r="CM262" s="2"/>
      <c r="DD262" s="127"/>
      <c r="DE262" s="127"/>
      <c r="DF262" s="196" t="s">
        <v>122</v>
      </c>
      <c r="DG262" s="148" t="s">
        <v>636</v>
      </c>
      <c r="DH262" s="127" t="s">
        <v>125</v>
      </c>
      <c r="DI262" s="127" t="s">
        <v>127</v>
      </c>
      <c r="DJ262" s="148"/>
      <c r="DK262" s="148"/>
      <c r="DL262" s="148"/>
      <c r="DM262" s="148"/>
      <c r="DN262" s="108"/>
      <c r="DO262" s="108"/>
    </row>
    <row r="263" spans="4:119" ht="14.25" customHeight="1" x14ac:dyDescent="0.35">
      <c r="D263" s="347">
        <v>2007</v>
      </c>
      <c r="E263" s="348"/>
      <c r="F263" s="348"/>
      <c r="G263" s="348"/>
      <c r="H263" s="348"/>
      <c r="I263" s="348"/>
      <c r="J263" s="348"/>
      <c r="K263" s="348"/>
      <c r="L263" s="348"/>
      <c r="M263" s="348"/>
      <c r="N263" s="348"/>
      <c r="O263" s="349"/>
      <c r="P263" s="272">
        <f>SUM(Z263:AT263)</f>
        <v>11736</v>
      </c>
      <c r="Q263" s="273"/>
      <c r="R263" s="273"/>
      <c r="S263" s="273"/>
      <c r="T263" s="273"/>
      <c r="U263" s="273"/>
      <c r="V263" s="273"/>
      <c r="W263" s="273"/>
      <c r="X263" s="273"/>
      <c r="Y263" s="274"/>
      <c r="Z263" s="272">
        <v>6126</v>
      </c>
      <c r="AA263" s="273"/>
      <c r="AB263" s="273"/>
      <c r="AC263" s="273"/>
      <c r="AD263" s="273"/>
      <c r="AE263" s="273"/>
      <c r="AF263" s="273"/>
      <c r="AG263" s="273"/>
      <c r="AH263" s="273"/>
      <c r="AI263" s="274"/>
      <c r="AJ263" s="272">
        <v>5610</v>
      </c>
      <c r="AK263" s="273"/>
      <c r="AL263" s="273"/>
      <c r="AM263" s="273"/>
      <c r="AN263" s="273"/>
      <c r="AO263" s="273"/>
      <c r="AP263" s="273"/>
      <c r="AQ263" s="273"/>
      <c r="AR263" s="273"/>
      <c r="AS263" s="273"/>
      <c r="AT263" s="274"/>
      <c r="CG263" s="2"/>
      <c r="CH263" s="2"/>
      <c r="CI263" s="2"/>
      <c r="CJ263" s="2"/>
      <c r="CK263" s="2"/>
      <c r="CL263" s="2"/>
      <c r="CM263" s="2"/>
      <c r="DD263" s="127"/>
      <c r="DE263" s="127"/>
      <c r="DF263">
        <v>2016</v>
      </c>
      <c r="DG263">
        <v>11876</v>
      </c>
      <c r="DH263">
        <v>529891</v>
      </c>
      <c r="DI263">
        <v>46830116</v>
      </c>
      <c r="DJ263"/>
      <c r="DK263" s="149"/>
      <c r="DL263" s="230" t="s">
        <v>636</v>
      </c>
      <c r="DM263" s="230" t="s">
        <v>125</v>
      </c>
      <c r="DN263" s="230" t="s">
        <v>127</v>
      </c>
      <c r="DO263" s="110"/>
    </row>
    <row r="264" spans="4:119" ht="14.25" customHeight="1" x14ac:dyDescent="0.35">
      <c r="D264" s="347">
        <v>2008</v>
      </c>
      <c r="E264" s="348"/>
      <c r="F264" s="348"/>
      <c r="G264" s="348"/>
      <c r="H264" s="348"/>
      <c r="I264" s="348"/>
      <c r="J264" s="348"/>
      <c r="K264" s="348"/>
      <c r="L264" s="348"/>
      <c r="M264" s="348"/>
      <c r="N264" s="348"/>
      <c r="O264" s="349"/>
      <c r="P264" s="272">
        <f t="shared" ref="P264:P273" si="0">SUM(Z264:AT264)</f>
        <v>11709</v>
      </c>
      <c r="Q264" s="273"/>
      <c r="R264" s="273"/>
      <c r="S264" s="273"/>
      <c r="T264" s="273"/>
      <c r="U264" s="273"/>
      <c r="V264" s="273"/>
      <c r="W264" s="273"/>
      <c r="X264" s="273"/>
      <c r="Y264" s="274"/>
      <c r="Z264" s="272">
        <v>6154</v>
      </c>
      <c r="AA264" s="273"/>
      <c r="AB264" s="273"/>
      <c r="AC264" s="273"/>
      <c r="AD264" s="273"/>
      <c r="AE264" s="273"/>
      <c r="AF264" s="273"/>
      <c r="AG264" s="273"/>
      <c r="AH264" s="273"/>
      <c r="AI264" s="274"/>
      <c r="AJ264" s="272">
        <v>5555</v>
      </c>
      <c r="AK264" s="273"/>
      <c r="AL264" s="273"/>
      <c r="AM264" s="273"/>
      <c r="AN264" s="273"/>
      <c r="AO264" s="273"/>
      <c r="AP264" s="273"/>
      <c r="AQ264" s="273"/>
      <c r="AR264" s="273"/>
      <c r="AS264" s="273"/>
      <c r="AT264" s="274"/>
      <c r="CG264" s="2"/>
      <c r="CH264" s="2"/>
      <c r="CI264" s="2"/>
      <c r="CJ264" s="2"/>
      <c r="CK264" s="2"/>
      <c r="CL264" s="2"/>
      <c r="CM264" s="2"/>
      <c r="DD264" s="127"/>
      <c r="DE264" s="127"/>
      <c r="DF264">
        <v>2017</v>
      </c>
      <c r="DG264">
        <v>12008</v>
      </c>
      <c r="DH264">
        <v>533966</v>
      </c>
      <c r="DI264">
        <v>47419200</v>
      </c>
      <c r="DJ264"/>
      <c r="DK264" s="149" t="s">
        <v>690</v>
      </c>
      <c r="DL264" s="230">
        <f t="shared" ref="DL264:DN269" si="1">DG264/DG263-1</f>
        <v>1.1114853486022147E-2</v>
      </c>
      <c r="DM264" s="230">
        <f t="shared" si="1"/>
        <v>7.6902608272266804E-3</v>
      </c>
      <c r="DN264" s="230">
        <f t="shared" si="1"/>
        <v>1.257917020747934E-2</v>
      </c>
      <c r="DO264" s="110"/>
    </row>
    <row r="265" spans="4:119" ht="14.25" customHeight="1" x14ac:dyDescent="0.35">
      <c r="D265" s="312">
        <v>2009</v>
      </c>
      <c r="E265" s="312"/>
      <c r="F265" s="312"/>
      <c r="G265" s="312"/>
      <c r="H265" s="312"/>
      <c r="I265" s="312"/>
      <c r="J265" s="312"/>
      <c r="K265" s="312"/>
      <c r="L265" s="312"/>
      <c r="M265" s="312"/>
      <c r="N265" s="312"/>
      <c r="O265" s="312"/>
      <c r="P265" s="272">
        <f t="shared" si="0"/>
        <v>11732</v>
      </c>
      <c r="Q265" s="273"/>
      <c r="R265" s="273"/>
      <c r="S265" s="273"/>
      <c r="T265" s="273"/>
      <c r="U265" s="273"/>
      <c r="V265" s="273"/>
      <c r="W265" s="273"/>
      <c r="X265" s="273"/>
      <c r="Y265" s="274"/>
      <c r="Z265" s="369">
        <v>6191</v>
      </c>
      <c r="AA265" s="369"/>
      <c r="AB265" s="369"/>
      <c r="AC265" s="369"/>
      <c r="AD265" s="369"/>
      <c r="AE265" s="369"/>
      <c r="AF265" s="369"/>
      <c r="AG265" s="369"/>
      <c r="AH265" s="369"/>
      <c r="AI265" s="369"/>
      <c r="AJ265" s="369">
        <v>5541</v>
      </c>
      <c r="AK265" s="369"/>
      <c r="AL265" s="369"/>
      <c r="AM265" s="369"/>
      <c r="AN265" s="369"/>
      <c r="AO265" s="369"/>
      <c r="AP265" s="369"/>
      <c r="AQ265" s="369"/>
      <c r="AR265" s="369"/>
      <c r="AS265" s="369"/>
      <c r="AT265" s="369"/>
      <c r="CG265" s="2"/>
      <c r="CH265" s="2"/>
      <c r="CI265" s="2"/>
      <c r="CJ265" s="2"/>
      <c r="CK265" s="2"/>
      <c r="CL265" s="2"/>
      <c r="CM265" s="2"/>
      <c r="DD265" s="127"/>
      <c r="DE265" s="127"/>
      <c r="DF265">
        <v>2018</v>
      </c>
      <c r="DG265" s="231">
        <v>12066</v>
      </c>
      <c r="DH265" s="232">
        <v>539904</v>
      </c>
      <c r="DI265" s="233">
        <v>48258494</v>
      </c>
      <c r="DJ265"/>
      <c r="DK265" s="149" t="s">
        <v>734</v>
      </c>
      <c r="DL265" s="230">
        <f t="shared" si="1"/>
        <v>4.830113257828117E-3</v>
      </c>
      <c r="DM265" s="230">
        <f t="shared" si="1"/>
        <v>1.1120558237790457E-2</v>
      </c>
      <c r="DN265" s="230">
        <f t="shared" si="1"/>
        <v>1.7699455073050485E-2</v>
      </c>
      <c r="DO265" s="110"/>
    </row>
    <row r="266" spans="4:119" ht="14.25" customHeight="1" x14ac:dyDescent="0.35">
      <c r="D266" s="312">
        <v>2010</v>
      </c>
      <c r="E266" s="312"/>
      <c r="F266" s="312"/>
      <c r="G266" s="312"/>
      <c r="H266" s="312"/>
      <c r="I266" s="312"/>
      <c r="J266" s="312"/>
      <c r="K266" s="312"/>
      <c r="L266" s="312"/>
      <c r="M266" s="312"/>
      <c r="N266" s="312"/>
      <c r="O266" s="312"/>
      <c r="P266" s="272">
        <f t="shared" si="0"/>
        <v>11736</v>
      </c>
      <c r="Q266" s="273"/>
      <c r="R266" s="273"/>
      <c r="S266" s="273"/>
      <c r="T266" s="273"/>
      <c r="U266" s="273"/>
      <c r="V266" s="273"/>
      <c r="W266" s="273"/>
      <c r="X266" s="273"/>
      <c r="Y266" s="274"/>
      <c r="Z266" s="369">
        <v>6215</v>
      </c>
      <c r="AA266" s="369"/>
      <c r="AB266" s="369"/>
      <c r="AC266" s="369"/>
      <c r="AD266" s="369"/>
      <c r="AE266" s="369"/>
      <c r="AF266" s="369"/>
      <c r="AG266" s="369"/>
      <c r="AH266" s="369"/>
      <c r="AI266" s="369"/>
      <c r="AJ266" s="369">
        <v>5521</v>
      </c>
      <c r="AK266" s="369"/>
      <c r="AL266" s="369"/>
      <c r="AM266" s="369"/>
      <c r="AN266" s="369"/>
      <c r="AO266" s="369"/>
      <c r="AP266" s="369"/>
      <c r="AQ266" s="369"/>
      <c r="AR266" s="369"/>
      <c r="AS266" s="369"/>
      <c r="AT266" s="369"/>
      <c r="DD266" s="127"/>
      <c r="DE266" s="127"/>
      <c r="DF266">
        <v>2019</v>
      </c>
      <c r="DG266" s="231">
        <v>12154</v>
      </c>
      <c r="DH266" s="232">
        <v>547855</v>
      </c>
      <c r="DI266" s="234">
        <v>49395678</v>
      </c>
      <c r="DJ266"/>
      <c r="DK266" s="149" t="s">
        <v>770</v>
      </c>
      <c r="DL266" s="230">
        <f t="shared" si="1"/>
        <v>7.2932206199236571E-3</v>
      </c>
      <c r="DM266" s="230">
        <f t="shared" si="1"/>
        <v>1.4726692152678966E-2</v>
      </c>
      <c r="DN266" s="230">
        <f t="shared" si="1"/>
        <v>2.3564431994085755E-2</v>
      </c>
      <c r="DO266" s="110"/>
    </row>
    <row r="267" spans="4:119" ht="14.25" customHeight="1" x14ac:dyDescent="0.35">
      <c r="D267" s="312">
        <v>2011</v>
      </c>
      <c r="E267" s="312"/>
      <c r="F267" s="312"/>
      <c r="G267" s="312"/>
      <c r="H267" s="312"/>
      <c r="I267" s="312"/>
      <c r="J267" s="312"/>
      <c r="K267" s="312"/>
      <c r="L267" s="312"/>
      <c r="M267" s="312"/>
      <c r="N267" s="312"/>
      <c r="O267" s="312"/>
      <c r="P267" s="272">
        <f t="shared" si="0"/>
        <v>11768</v>
      </c>
      <c r="Q267" s="273"/>
      <c r="R267" s="273"/>
      <c r="S267" s="273"/>
      <c r="T267" s="273"/>
      <c r="U267" s="273"/>
      <c r="V267" s="273"/>
      <c r="W267" s="273"/>
      <c r="X267" s="273"/>
      <c r="Y267" s="274"/>
      <c r="Z267" s="369">
        <v>6267</v>
      </c>
      <c r="AA267" s="369"/>
      <c r="AB267" s="369"/>
      <c r="AC267" s="369"/>
      <c r="AD267" s="369"/>
      <c r="AE267" s="369"/>
      <c r="AF267" s="369"/>
      <c r="AG267" s="369"/>
      <c r="AH267" s="369"/>
      <c r="AI267" s="369"/>
      <c r="AJ267" s="369">
        <v>5501</v>
      </c>
      <c r="AK267" s="369"/>
      <c r="AL267" s="369"/>
      <c r="AM267" s="369"/>
      <c r="AN267" s="369"/>
      <c r="AO267" s="369"/>
      <c r="AP267" s="369"/>
      <c r="AQ267" s="369"/>
      <c r="AR267" s="369"/>
      <c r="AS267" s="369"/>
      <c r="AT267" s="369"/>
      <c r="DD267" s="127"/>
      <c r="DE267" s="127"/>
      <c r="DF267">
        <v>2020</v>
      </c>
      <c r="DG267" s="231">
        <v>12259</v>
      </c>
      <c r="DH267" s="232">
        <v>555401</v>
      </c>
      <c r="DI267" s="233">
        <v>50372424</v>
      </c>
      <c r="DJ267"/>
      <c r="DK267" s="142" t="s">
        <v>894</v>
      </c>
      <c r="DL267" s="230">
        <f t="shared" si="1"/>
        <v>8.6391311502385104E-3</v>
      </c>
      <c r="DM267" s="230">
        <f t="shared" si="1"/>
        <v>1.3773717498243077E-2</v>
      </c>
      <c r="DN267" s="230">
        <f t="shared" si="1"/>
        <v>1.9773916252349144E-2</v>
      </c>
      <c r="DO267" s="110"/>
    </row>
    <row r="268" spans="4:119" ht="14.25" customHeight="1" x14ac:dyDescent="0.35">
      <c r="D268" s="312">
        <v>2012</v>
      </c>
      <c r="E268" s="312"/>
      <c r="F268" s="312"/>
      <c r="G268" s="312"/>
      <c r="H268" s="312"/>
      <c r="I268" s="312"/>
      <c r="J268" s="312"/>
      <c r="K268" s="312"/>
      <c r="L268" s="312"/>
      <c r="M268" s="312"/>
      <c r="N268" s="312"/>
      <c r="O268" s="312"/>
      <c r="P268" s="272">
        <f t="shared" si="0"/>
        <v>11801</v>
      </c>
      <c r="Q268" s="273"/>
      <c r="R268" s="273"/>
      <c r="S268" s="273"/>
      <c r="T268" s="273"/>
      <c r="U268" s="273"/>
      <c r="V268" s="273"/>
      <c r="W268" s="273"/>
      <c r="X268" s="273"/>
      <c r="Y268" s="274"/>
      <c r="Z268" s="369">
        <v>6327</v>
      </c>
      <c r="AA268" s="369"/>
      <c r="AB268" s="369"/>
      <c r="AC268" s="369"/>
      <c r="AD268" s="369"/>
      <c r="AE268" s="369"/>
      <c r="AF268" s="369"/>
      <c r="AG268" s="369"/>
      <c r="AH268" s="369"/>
      <c r="AI268" s="369"/>
      <c r="AJ268" s="369">
        <v>5474</v>
      </c>
      <c r="AK268" s="369"/>
      <c r="AL268" s="369"/>
      <c r="AM268" s="369"/>
      <c r="AN268" s="369"/>
      <c r="AO268" s="369"/>
      <c r="AP268" s="369"/>
      <c r="AQ268" s="369"/>
      <c r="AR268" s="369"/>
      <c r="AS268" s="369"/>
      <c r="AT268" s="369"/>
      <c r="DD268" s="127"/>
      <c r="DE268" s="127"/>
      <c r="DF268">
        <v>2021</v>
      </c>
      <c r="DG268" s="231">
        <v>12405</v>
      </c>
      <c r="DH268" s="232">
        <v>562117</v>
      </c>
      <c r="DI268" s="234">
        <v>51049498</v>
      </c>
      <c r="DJ268"/>
      <c r="DK268" s="142" t="s">
        <v>967</v>
      </c>
      <c r="DL268" s="230">
        <f t="shared" si="1"/>
        <v>1.1909617423933483E-2</v>
      </c>
      <c r="DM268" s="230">
        <f t="shared" si="1"/>
        <v>1.2092164040035991E-2</v>
      </c>
      <c r="DN268" s="230">
        <f t="shared" si="1"/>
        <v>1.3441362281870761E-2</v>
      </c>
      <c r="DO268" s="110"/>
    </row>
    <row r="269" spans="4:119" ht="14.25" customHeight="1" x14ac:dyDescent="0.35">
      <c r="D269" s="312">
        <v>2013</v>
      </c>
      <c r="E269" s="312"/>
      <c r="F269" s="312"/>
      <c r="G269" s="312"/>
      <c r="H269" s="312"/>
      <c r="I269" s="312"/>
      <c r="J269" s="312"/>
      <c r="K269" s="312"/>
      <c r="L269" s="312"/>
      <c r="M269" s="312"/>
      <c r="N269" s="312"/>
      <c r="O269" s="312"/>
      <c r="P269" s="272">
        <f t="shared" si="0"/>
        <v>11837</v>
      </c>
      <c r="Q269" s="273"/>
      <c r="R269" s="273"/>
      <c r="S269" s="273"/>
      <c r="T269" s="273"/>
      <c r="U269" s="273"/>
      <c r="V269" s="273"/>
      <c r="W269" s="273"/>
      <c r="X269" s="273"/>
      <c r="Y269" s="274"/>
      <c r="Z269" s="369">
        <v>6395</v>
      </c>
      <c r="AA269" s="369"/>
      <c r="AB269" s="369"/>
      <c r="AC269" s="369"/>
      <c r="AD269" s="369"/>
      <c r="AE269" s="369"/>
      <c r="AF269" s="369"/>
      <c r="AG269" s="369"/>
      <c r="AH269" s="369"/>
      <c r="AI269" s="369"/>
      <c r="AJ269" s="369">
        <v>5442</v>
      </c>
      <c r="AK269" s="369"/>
      <c r="AL269" s="369"/>
      <c r="AM269" s="369"/>
      <c r="AN269" s="369"/>
      <c r="AO269" s="369"/>
      <c r="AP269" s="369"/>
      <c r="AQ269" s="369"/>
      <c r="AR269" s="369"/>
      <c r="AS269" s="369"/>
      <c r="AT269" s="369"/>
      <c r="DD269" s="127"/>
      <c r="DE269" s="127"/>
      <c r="DF269">
        <v>2022</v>
      </c>
      <c r="DG269" s="235">
        <v>12570</v>
      </c>
      <c r="DH269" s="236">
        <v>569569</v>
      </c>
      <c r="DI269" s="237">
        <v>51609474</v>
      </c>
      <c r="DJ269"/>
      <c r="DK269" s="149" t="s">
        <v>1064</v>
      </c>
      <c r="DL269" s="230">
        <f t="shared" si="1"/>
        <v>1.330108827085863E-2</v>
      </c>
      <c r="DM269" s="230">
        <f t="shared" si="1"/>
        <v>1.3257026562085938E-2</v>
      </c>
      <c r="DN269" s="230">
        <f t="shared" si="1"/>
        <v>1.0969275349191454E-2</v>
      </c>
      <c r="DO269" s="110"/>
    </row>
    <row r="270" spans="4:119" ht="14.25" customHeight="1" x14ac:dyDescent="0.35">
      <c r="D270" s="312">
        <v>2014</v>
      </c>
      <c r="E270" s="312"/>
      <c r="F270" s="312"/>
      <c r="G270" s="312"/>
      <c r="H270" s="312"/>
      <c r="I270" s="312"/>
      <c r="J270" s="312"/>
      <c r="K270" s="312"/>
      <c r="L270" s="312"/>
      <c r="M270" s="312"/>
      <c r="N270" s="312"/>
      <c r="O270" s="312"/>
      <c r="P270" s="272">
        <f t="shared" si="0"/>
        <v>11781</v>
      </c>
      <c r="Q270" s="273"/>
      <c r="R270" s="273"/>
      <c r="S270" s="273"/>
      <c r="T270" s="273"/>
      <c r="U270" s="273"/>
      <c r="V270" s="273"/>
      <c r="W270" s="273"/>
      <c r="X270" s="273"/>
      <c r="Y270" s="274"/>
      <c r="Z270" s="369">
        <v>6366</v>
      </c>
      <c r="AA270" s="369"/>
      <c r="AB270" s="369"/>
      <c r="AC270" s="369"/>
      <c r="AD270" s="369"/>
      <c r="AE270" s="369"/>
      <c r="AF270" s="369"/>
      <c r="AG270" s="369"/>
      <c r="AH270" s="369"/>
      <c r="AI270" s="369"/>
      <c r="AJ270" s="369">
        <v>5415</v>
      </c>
      <c r="AK270" s="369"/>
      <c r="AL270" s="369"/>
      <c r="AM270" s="369"/>
      <c r="AN270" s="369"/>
      <c r="AO270" s="369"/>
      <c r="AP270" s="369"/>
      <c r="AQ270" s="369"/>
      <c r="AR270" s="369"/>
      <c r="AS270" s="369"/>
      <c r="AT270" s="369"/>
      <c r="DD270" s="127"/>
      <c r="DE270" s="127"/>
      <c r="DF270" s="147"/>
      <c r="DG270"/>
      <c r="DH270"/>
      <c r="DI270"/>
      <c r="DJ270" s="149"/>
      <c r="DK270" s="150"/>
      <c r="DL270" s="150"/>
      <c r="DM270" s="150"/>
      <c r="DN270" s="110"/>
      <c r="DO270" s="110"/>
    </row>
    <row r="271" spans="4:119" ht="14.25" customHeight="1" x14ac:dyDescent="0.35">
      <c r="D271" s="312">
        <v>2015</v>
      </c>
      <c r="E271" s="312"/>
      <c r="F271" s="312"/>
      <c r="G271" s="312"/>
      <c r="H271" s="312"/>
      <c r="I271" s="312"/>
      <c r="J271" s="312"/>
      <c r="K271" s="312"/>
      <c r="L271" s="312"/>
      <c r="M271" s="312"/>
      <c r="N271" s="312"/>
      <c r="O271" s="312"/>
      <c r="P271" s="272">
        <f t="shared" si="0"/>
        <v>11893</v>
      </c>
      <c r="Q271" s="273"/>
      <c r="R271" s="273"/>
      <c r="S271" s="273"/>
      <c r="T271" s="273"/>
      <c r="U271" s="273"/>
      <c r="V271" s="273"/>
      <c r="W271" s="273"/>
      <c r="X271" s="273"/>
      <c r="Y271" s="274"/>
      <c r="Z271" s="369">
        <v>6448</v>
      </c>
      <c r="AA271" s="369"/>
      <c r="AB271" s="369"/>
      <c r="AC271" s="369"/>
      <c r="AD271" s="369"/>
      <c r="AE271" s="369"/>
      <c r="AF271" s="369"/>
      <c r="AG271" s="369"/>
      <c r="AH271" s="369"/>
      <c r="AI271" s="369"/>
      <c r="AJ271" s="369">
        <v>5445</v>
      </c>
      <c r="AK271" s="369"/>
      <c r="AL271" s="369"/>
      <c r="AM271" s="369"/>
      <c r="AN271" s="369"/>
      <c r="AO271" s="369"/>
      <c r="AP271" s="369"/>
      <c r="AQ271" s="369"/>
      <c r="AR271" s="369"/>
      <c r="AS271" s="369"/>
      <c r="AT271" s="369"/>
      <c r="DD271" s="127"/>
      <c r="DE271" s="127"/>
      <c r="DF271" s="147"/>
      <c r="DG271"/>
      <c r="DH271"/>
      <c r="DI271"/>
      <c r="DJ271" s="149"/>
      <c r="DK271" s="150"/>
      <c r="DL271" s="150"/>
      <c r="DM271" s="150"/>
      <c r="DN271" s="110"/>
      <c r="DO271" s="110"/>
    </row>
    <row r="272" spans="4:119" ht="14.25" customHeight="1" x14ac:dyDescent="0.35">
      <c r="D272" s="312">
        <v>2016</v>
      </c>
      <c r="E272" s="312"/>
      <c r="F272" s="312"/>
      <c r="G272" s="312"/>
      <c r="H272" s="312"/>
      <c r="I272" s="312"/>
      <c r="J272" s="312"/>
      <c r="K272" s="312"/>
      <c r="L272" s="312"/>
      <c r="M272" s="312"/>
      <c r="N272" s="312"/>
      <c r="O272" s="312"/>
      <c r="P272" s="272">
        <f t="shared" si="0"/>
        <v>11876</v>
      </c>
      <c r="Q272" s="273"/>
      <c r="R272" s="273"/>
      <c r="S272" s="273"/>
      <c r="T272" s="273"/>
      <c r="U272" s="273"/>
      <c r="V272" s="273"/>
      <c r="W272" s="273"/>
      <c r="X272" s="273"/>
      <c r="Y272" s="274"/>
      <c r="Z272" s="369">
        <v>6513</v>
      </c>
      <c r="AA272" s="369"/>
      <c r="AB272" s="369"/>
      <c r="AC272" s="369"/>
      <c r="AD272" s="369"/>
      <c r="AE272" s="369"/>
      <c r="AF272" s="369"/>
      <c r="AG272" s="369"/>
      <c r="AH272" s="369"/>
      <c r="AI272" s="369"/>
      <c r="AJ272" s="369">
        <v>5363</v>
      </c>
      <c r="AK272" s="369"/>
      <c r="AL272" s="369"/>
      <c r="AM272" s="369"/>
      <c r="AN272" s="369"/>
      <c r="AO272" s="369"/>
      <c r="AP272" s="369"/>
      <c r="AQ272" s="369"/>
      <c r="AR272" s="369"/>
      <c r="AS272" s="369"/>
      <c r="AT272" s="369"/>
      <c r="DD272" s="127"/>
      <c r="DE272" s="127"/>
      <c r="DF272" s="147"/>
      <c r="DG272"/>
      <c r="DH272"/>
      <c r="DI272"/>
      <c r="DJ272" s="149"/>
      <c r="DK272" s="150"/>
      <c r="DL272" s="150"/>
      <c r="DM272" s="150"/>
      <c r="DN272" s="110"/>
      <c r="DO272" s="110"/>
    </row>
    <row r="273" spans="4:119" ht="14.25" customHeight="1" x14ac:dyDescent="0.35">
      <c r="D273" s="312">
        <v>2017</v>
      </c>
      <c r="E273" s="312"/>
      <c r="F273" s="312"/>
      <c r="G273" s="312"/>
      <c r="H273" s="312"/>
      <c r="I273" s="312"/>
      <c r="J273" s="312"/>
      <c r="K273" s="312"/>
      <c r="L273" s="312"/>
      <c r="M273" s="312"/>
      <c r="N273" s="312"/>
      <c r="O273" s="312"/>
      <c r="P273" s="272">
        <f t="shared" si="0"/>
        <v>12008</v>
      </c>
      <c r="Q273" s="273"/>
      <c r="R273" s="273"/>
      <c r="S273" s="273"/>
      <c r="T273" s="273"/>
      <c r="U273" s="273"/>
      <c r="V273" s="273"/>
      <c r="W273" s="273"/>
      <c r="X273" s="273"/>
      <c r="Y273" s="274"/>
      <c r="Z273" s="369">
        <v>6566</v>
      </c>
      <c r="AA273" s="369"/>
      <c r="AB273" s="369"/>
      <c r="AC273" s="369"/>
      <c r="AD273" s="369"/>
      <c r="AE273" s="369"/>
      <c r="AF273" s="369"/>
      <c r="AG273" s="369"/>
      <c r="AH273" s="369"/>
      <c r="AI273" s="369"/>
      <c r="AJ273" s="369">
        <v>5442</v>
      </c>
      <c r="AK273" s="369"/>
      <c r="AL273" s="369"/>
      <c r="AM273" s="369"/>
      <c r="AN273" s="369"/>
      <c r="AO273" s="369"/>
      <c r="AP273" s="369"/>
      <c r="AQ273" s="369"/>
      <c r="AR273" s="369"/>
      <c r="AS273" s="369"/>
      <c r="AT273" s="369"/>
      <c r="DD273" s="127"/>
      <c r="DE273" s="127"/>
      <c r="DF273" s="147"/>
      <c r="DG273"/>
      <c r="DH273"/>
      <c r="DI273"/>
      <c r="DJ273" s="149"/>
      <c r="DK273" s="150"/>
      <c r="DL273" s="150"/>
      <c r="DM273" s="150"/>
      <c r="DN273" s="110"/>
      <c r="DO273" s="110"/>
    </row>
    <row r="274" spans="4:119" ht="14.25" customHeight="1" x14ac:dyDescent="0.35">
      <c r="D274" s="312">
        <v>2018</v>
      </c>
      <c r="E274" s="312"/>
      <c r="F274" s="312"/>
      <c r="G274" s="312"/>
      <c r="H274" s="312"/>
      <c r="I274" s="312"/>
      <c r="J274" s="312"/>
      <c r="K274" s="312"/>
      <c r="L274" s="312"/>
      <c r="M274" s="312"/>
      <c r="N274" s="312"/>
      <c r="O274" s="312"/>
      <c r="P274" s="272">
        <f>SUM(Z274:AT274)</f>
        <v>12066</v>
      </c>
      <c r="Q274" s="273"/>
      <c r="R274" s="273"/>
      <c r="S274" s="273"/>
      <c r="T274" s="273"/>
      <c r="U274" s="273"/>
      <c r="V274" s="273"/>
      <c r="W274" s="273"/>
      <c r="X274" s="273"/>
      <c r="Y274" s="274"/>
      <c r="Z274" s="369">
        <v>6640</v>
      </c>
      <c r="AA274" s="369"/>
      <c r="AB274" s="369"/>
      <c r="AC274" s="369"/>
      <c r="AD274" s="369"/>
      <c r="AE274" s="369"/>
      <c r="AF274" s="369"/>
      <c r="AG274" s="369"/>
      <c r="AH274" s="369"/>
      <c r="AI274" s="369"/>
      <c r="AJ274" s="369">
        <v>5426</v>
      </c>
      <c r="AK274" s="369"/>
      <c r="AL274" s="369"/>
      <c r="AM274" s="369"/>
      <c r="AN274" s="369"/>
      <c r="AO274" s="369"/>
      <c r="AP274" s="369"/>
      <c r="AQ274" s="369"/>
      <c r="AR274" s="369"/>
      <c r="AS274" s="369"/>
      <c r="AT274" s="369"/>
      <c r="DD274" s="127"/>
      <c r="DE274" s="127"/>
      <c r="DF274" s="147"/>
      <c r="DG274"/>
      <c r="DH274"/>
      <c r="DI274"/>
      <c r="DJ274" s="149"/>
      <c r="DK274" s="150"/>
      <c r="DL274" s="150"/>
      <c r="DM274" s="150"/>
      <c r="DN274" s="110"/>
      <c r="DO274" s="110"/>
    </row>
    <row r="275" spans="4:119" ht="14.25" customHeight="1" x14ac:dyDescent="0.35">
      <c r="D275" s="312">
        <v>2019</v>
      </c>
      <c r="E275" s="312"/>
      <c r="F275" s="312"/>
      <c r="G275" s="312"/>
      <c r="H275" s="312"/>
      <c r="I275" s="312"/>
      <c r="J275" s="312"/>
      <c r="K275" s="312"/>
      <c r="L275" s="312"/>
      <c r="M275" s="312"/>
      <c r="N275" s="312"/>
      <c r="O275" s="312"/>
      <c r="P275" s="272">
        <f>SUM(Z275:AT275)</f>
        <v>12154</v>
      </c>
      <c r="Q275" s="273"/>
      <c r="R275" s="273"/>
      <c r="S275" s="273"/>
      <c r="T275" s="273"/>
      <c r="U275" s="273"/>
      <c r="V275" s="273"/>
      <c r="W275" s="273"/>
      <c r="X275" s="273"/>
      <c r="Y275" s="274"/>
      <c r="Z275" s="369">
        <v>6771</v>
      </c>
      <c r="AA275" s="369"/>
      <c r="AB275" s="369"/>
      <c r="AC275" s="369"/>
      <c r="AD275" s="369"/>
      <c r="AE275" s="369"/>
      <c r="AF275" s="369"/>
      <c r="AG275" s="369"/>
      <c r="AH275" s="369"/>
      <c r="AI275" s="369"/>
      <c r="AJ275" s="369">
        <v>5383</v>
      </c>
      <c r="AK275" s="369"/>
      <c r="AL275" s="369"/>
      <c r="AM275" s="369"/>
      <c r="AN275" s="369"/>
      <c r="AO275" s="369"/>
      <c r="AP275" s="369"/>
      <c r="AQ275" s="369"/>
      <c r="AR275" s="369"/>
      <c r="AS275" s="369"/>
      <c r="AT275" s="369"/>
      <c r="DD275" s="127"/>
      <c r="DE275" s="127"/>
      <c r="DF275" s="147"/>
      <c r="DG275"/>
      <c r="DH275"/>
      <c r="DI275"/>
      <c r="DJ275" s="149"/>
      <c r="DK275" s="150"/>
      <c r="DL275" s="150"/>
      <c r="DM275" s="150"/>
      <c r="DN275" s="110"/>
      <c r="DO275" s="110"/>
    </row>
    <row r="276" spans="4:119" ht="14.25" customHeight="1" x14ac:dyDescent="0.35">
      <c r="D276" s="312">
        <v>2020</v>
      </c>
      <c r="E276" s="312"/>
      <c r="F276" s="312"/>
      <c r="G276" s="312"/>
      <c r="H276" s="312"/>
      <c r="I276" s="312"/>
      <c r="J276" s="312"/>
      <c r="K276" s="312"/>
      <c r="L276" s="312"/>
      <c r="M276" s="312"/>
      <c r="N276" s="312"/>
      <c r="O276" s="312"/>
      <c r="P276" s="272">
        <f>SUM(Z276:AT276)</f>
        <v>12259</v>
      </c>
      <c r="Q276" s="273"/>
      <c r="R276" s="273"/>
      <c r="S276" s="273"/>
      <c r="T276" s="273"/>
      <c r="U276" s="273"/>
      <c r="V276" s="273"/>
      <c r="W276" s="273"/>
      <c r="X276" s="273"/>
      <c r="Y276" s="274"/>
      <c r="Z276" s="369">
        <v>6894</v>
      </c>
      <c r="AA276" s="369"/>
      <c r="AB276" s="369"/>
      <c r="AC276" s="369"/>
      <c r="AD276" s="369"/>
      <c r="AE276" s="369"/>
      <c r="AF276" s="369"/>
      <c r="AG276" s="369"/>
      <c r="AH276" s="369"/>
      <c r="AI276" s="369"/>
      <c r="AJ276" s="369">
        <v>5365</v>
      </c>
      <c r="AK276" s="369"/>
      <c r="AL276" s="369"/>
      <c r="AM276" s="369"/>
      <c r="AN276" s="369"/>
      <c r="AO276" s="369"/>
      <c r="AP276" s="369"/>
      <c r="AQ276" s="369"/>
      <c r="AR276" s="369"/>
      <c r="AS276" s="369"/>
      <c r="AT276" s="369"/>
      <c r="DD276" s="127"/>
      <c r="DE276" s="127"/>
      <c r="DF276" s="147"/>
      <c r="DG276"/>
      <c r="DH276"/>
      <c r="DI276"/>
      <c r="DJ276" s="149"/>
      <c r="DK276" s="150"/>
      <c r="DL276" s="150"/>
      <c r="DM276" s="150"/>
      <c r="DN276" s="110"/>
      <c r="DO276" s="110"/>
    </row>
    <row r="277" spans="4:119" ht="14.25" customHeight="1" x14ac:dyDescent="0.35">
      <c r="D277" s="276">
        <v>2021</v>
      </c>
      <c r="E277" s="276"/>
      <c r="F277" s="276"/>
      <c r="G277" s="276"/>
      <c r="H277" s="276"/>
      <c r="I277" s="276"/>
      <c r="J277" s="276"/>
      <c r="K277" s="276"/>
      <c r="L277" s="276"/>
      <c r="M277" s="276"/>
      <c r="N277" s="276"/>
      <c r="O277" s="276"/>
      <c r="P277" s="272">
        <f>SUM(Z277:AT277)</f>
        <v>12405</v>
      </c>
      <c r="Q277" s="273"/>
      <c r="R277" s="273"/>
      <c r="S277" s="273"/>
      <c r="T277" s="273"/>
      <c r="U277" s="273"/>
      <c r="V277" s="273"/>
      <c r="W277" s="273"/>
      <c r="X277" s="273"/>
      <c r="Y277" s="274"/>
      <c r="Z277" s="275">
        <v>7063</v>
      </c>
      <c r="AA277" s="276"/>
      <c r="AB277" s="276"/>
      <c r="AC277" s="276"/>
      <c r="AD277" s="276"/>
      <c r="AE277" s="276"/>
      <c r="AF277" s="276"/>
      <c r="AG277" s="276"/>
      <c r="AH277" s="276"/>
      <c r="AI277" s="276"/>
      <c r="AJ277" s="275">
        <v>5342</v>
      </c>
      <c r="AK277" s="276"/>
      <c r="AL277" s="276"/>
      <c r="AM277" s="276"/>
      <c r="AN277" s="276"/>
      <c r="AO277" s="276"/>
      <c r="AP277" s="276"/>
      <c r="AQ277" s="276"/>
      <c r="AR277" s="276"/>
      <c r="AS277" s="276"/>
      <c r="AT277" s="276"/>
      <c r="DD277" s="127"/>
      <c r="DE277" s="127"/>
      <c r="DF277" s="127"/>
      <c r="DG277"/>
      <c r="DH277"/>
      <c r="DI277"/>
      <c r="DJ277" s="142"/>
      <c r="DK277" s="150"/>
      <c r="DL277" s="150"/>
      <c r="DM277" s="150"/>
      <c r="DN277" s="110"/>
      <c r="DO277" s="110"/>
    </row>
    <row r="278" spans="4:119" ht="14.25" customHeight="1" x14ac:dyDescent="0.35">
      <c r="D278" s="276">
        <v>2022</v>
      </c>
      <c r="E278" s="276"/>
      <c r="F278" s="276"/>
      <c r="G278" s="276"/>
      <c r="H278" s="276"/>
      <c r="I278" s="276"/>
      <c r="J278" s="276"/>
      <c r="K278" s="276"/>
      <c r="L278" s="276"/>
      <c r="M278" s="276"/>
      <c r="N278" s="276"/>
      <c r="O278" s="276"/>
      <c r="P278" s="272">
        <f>SUM(Z278:AT278)</f>
        <v>12570</v>
      </c>
      <c r="Q278" s="273"/>
      <c r="R278" s="273"/>
      <c r="S278" s="273"/>
      <c r="T278" s="273"/>
      <c r="U278" s="273"/>
      <c r="V278" s="273"/>
      <c r="W278" s="273"/>
      <c r="X278" s="273"/>
      <c r="Y278" s="274"/>
      <c r="Z278" s="275">
        <v>7163</v>
      </c>
      <c r="AA278" s="276"/>
      <c r="AB278" s="276"/>
      <c r="AC278" s="276"/>
      <c r="AD278" s="276"/>
      <c r="AE278" s="276"/>
      <c r="AF278" s="276"/>
      <c r="AG278" s="276"/>
      <c r="AH278" s="276"/>
      <c r="AI278" s="276"/>
      <c r="AJ278" s="275">
        <v>5407</v>
      </c>
      <c r="AK278" s="276"/>
      <c r="AL278" s="276"/>
      <c r="AM278" s="276"/>
      <c r="AN278" s="276"/>
      <c r="AO278" s="276"/>
      <c r="AP278" s="276"/>
      <c r="AQ278" s="276"/>
      <c r="AR278" s="276"/>
      <c r="AS278" s="276"/>
      <c r="AT278" s="276"/>
      <c r="DD278" s="127"/>
      <c r="DE278" s="127"/>
      <c r="DF278" s="127"/>
      <c r="DG278" s="127"/>
      <c r="DH278" s="127"/>
      <c r="DI278" s="127"/>
      <c r="DJ278" s="142"/>
      <c r="DK278" s="150"/>
      <c r="DL278" s="150"/>
      <c r="DM278" s="150"/>
      <c r="DN278" s="110"/>
      <c r="DO278" s="110"/>
    </row>
    <row r="279" spans="4:119" ht="14.25" customHeight="1" x14ac:dyDescent="0.35">
      <c r="D279" s="7" t="s">
        <v>895</v>
      </c>
      <c r="S279" s="7"/>
      <c r="T279" s="7"/>
      <c r="U279" s="7"/>
      <c r="V279" s="7"/>
      <c r="W279" s="7"/>
      <c r="X279" s="7"/>
      <c r="AW279" s="332" t="s">
        <v>1159</v>
      </c>
      <c r="AX279" s="332"/>
      <c r="AY279" s="332"/>
      <c r="AZ279" s="332"/>
      <c r="BA279" s="332"/>
      <c r="BB279" s="332"/>
      <c r="BC279" s="332"/>
      <c r="BD279" s="332"/>
      <c r="BE279" s="332"/>
      <c r="BF279" s="332"/>
      <c r="BG279" s="332"/>
      <c r="BH279" s="332"/>
      <c r="BI279" s="332"/>
      <c r="BJ279" s="332"/>
      <c r="BK279" s="332"/>
      <c r="BL279" s="332"/>
      <c r="BM279" s="332"/>
      <c r="BN279" s="332"/>
      <c r="BO279" s="332"/>
      <c r="BP279" s="332"/>
      <c r="BQ279" s="332"/>
      <c r="BR279" s="332"/>
      <c r="BS279" s="332"/>
      <c r="BT279" s="332"/>
      <c r="BU279" s="332"/>
      <c r="BV279" s="332"/>
      <c r="BW279" s="332"/>
      <c r="BX279" s="332"/>
      <c r="BY279" s="332"/>
      <c r="BZ279" s="332"/>
      <c r="CA279" s="332"/>
      <c r="CB279" s="332"/>
      <c r="CC279" s="332"/>
      <c r="CD279" s="332"/>
      <c r="CE279" s="332"/>
      <c r="CF279" s="332"/>
      <c r="DD279" s="127"/>
      <c r="DE279" s="127"/>
      <c r="DF279" s="127"/>
      <c r="DG279" s="127"/>
    </row>
    <row r="280" spans="4:119" ht="14.25" customHeight="1" x14ac:dyDescent="0.35">
      <c r="F280" s="7"/>
      <c r="G280" s="7"/>
      <c r="H280" s="7"/>
      <c r="I280" s="7"/>
      <c r="J280" s="7"/>
      <c r="K280" s="7"/>
      <c r="L280" s="7"/>
      <c r="M280" s="7"/>
      <c r="N280" s="7"/>
      <c r="O280" s="7"/>
      <c r="P280" s="7"/>
      <c r="Q280" s="7"/>
      <c r="R280" s="7"/>
      <c r="DD280" s="127"/>
      <c r="DE280" s="127"/>
      <c r="DF280" s="127"/>
      <c r="DG280" s="127"/>
      <c r="DH280" s="127"/>
      <c r="DI280" s="127"/>
      <c r="DJ280" s="127"/>
      <c r="DK280" s="127"/>
      <c r="DL280" s="127"/>
      <c r="DM280" s="127"/>
    </row>
    <row r="281" spans="4:119" ht="14.25" customHeight="1" x14ac:dyDescent="0.35">
      <c r="D281" s="701" t="s">
        <v>1065</v>
      </c>
      <c r="E281" s="701"/>
      <c r="F281" s="701"/>
      <c r="G281" s="701"/>
      <c r="H281" s="701"/>
      <c r="I281" s="701"/>
      <c r="J281" s="701"/>
      <c r="K281" s="701"/>
      <c r="L281" s="701"/>
      <c r="M281" s="701"/>
      <c r="N281" s="701"/>
      <c r="O281" s="701"/>
      <c r="P281" s="701"/>
      <c r="Q281" s="701"/>
      <c r="R281" s="701"/>
      <c r="S281" s="701"/>
      <c r="T281" s="701"/>
      <c r="U281" s="701"/>
      <c r="V281" s="701"/>
      <c r="W281" s="701"/>
      <c r="X281" s="701"/>
      <c r="Y281" s="701"/>
      <c r="Z281" s="701"/>
      <c r="AA281" s="701"/>
      <c r="AB281" s="701"/>
      <c r="AC281" s="701"/>
      <c r="AD281" s="701"/>
      <c r="AE281" s="701"/>
      <c r="AF281" s="701"/>
      <c r="AG281" s="701"/>
      <c r="AH281" s="701"/>
      <c r="AI281" s="701"/>
      <c r="AJ281" s="701"/>
      <c r="AK281" s="701"/>
      <c r="AL281" s="701"/>
      <c r="AM281" s="701"/>
      <c r="AN281" s="701"/>
      <c r="AO281" s="701"/>
      <c r="AP281" s="701"/>
      <c r="AQ281" s="701"/>
      <c r="AR281" s="701"/>
      <c r="AS281" s="701"/>
      <c r="AT281" s="701"/>
      <c r="AU281" s="6"/>
      <c r="AV281" s="6"/>
      <c r="AW281" s="6"/>
      <c r="AX281" s="6"/>
      <c r="AY281" s="6"/>
      <c r="AZ281" s="6"/>
      <c r="BA281" s="6"/>
      <c r="BB281" s="6"/>
      <c r="BC281" s="6"/>
      <c r="BD281" s="6"/>
      <c r="BE281" s="6"/>
      <c r="BF281" s="6"/>
      <c r="BG281" s="6"/>
      <c r="BH281" s="6"/>
      <c r="BI281" s="6"/>
      <c r="BJ281" s="6"/>
      <c r="BK281" s="6"/>
      <c r="BL281" s="6"/>
      <c r="BM281" s="6"/>
      <c r="BN281" s="6"/>
      <c r="BO281" s="6"/>
      <c r="BP281" s="6"/>
      <c r="DD281" s="127"/>
      <c r="DE281" s="127"/>
      <c r="DF281" s="490" t="s">
        <v>181</v>
      </c>
      <c r="DG281" s="490"/>
      <c r="DH281" s="490"/>
      <c r="DI281" s="127"/>
      <c r="DJ281" s="127"/>
      <c r="DK281" s="127"/>
      <c r="DL281" s="127"/>
      <c r="DM281" s="127"/>
    </row>
    <row r="282" spans="4:119" ht="14.25" customHeight="1" x14ac:dyDescent="0.35">
      <c r="D282" s="701"/>
      <c r="E282" s="701"/>
      <c r="F282" s="701"/>
      <c r="G282" s="701"/>
      <c r="H282" s="701"/>
      <c r="I282" s="701"/>
      <c r="J282" s="701"/>
      <c r="K282" s="701"/>
      <c r="L282" s="701"/>
      <c r="M282" s="701"/>
      <c r="N282" s="701"/>
      <c r="O282" s="701"/>
      <c r="P282" s="701"/>
      <c r="Q282" s="701"/>
      <c r="R282" s="701"/>
      <c r="S282" s="701"/>
      <c r="T282" s="701"/>
      <c r="U282" s="701"/>
      <c r="V282" s="701"/>
      <c r="W282" s="701"/>
      <c r="X282" s="701"/>
      <c r="Y282" s="701"/>
      <c r="Z282" s="701"/>
      <c r="AA282" s="701"/>
      <c r="AB282" s="701"/>
      <c r="AC282" s="701"/>
      <c r="AD282" s="701"/>
      <c r="AE282" s="701"/>
      <c r="AF282" s="701"/>
      <c r="AG282" s="701"/>
      <c r="AH282" s="701"/>
      <c r="AI282" s="701"/>
      <c r="AJ282" s="701"/>
      <c r="AK282" s="701"/>
      <c r="AL282" s="701"/>
      <c r="AM282" s="701"/>
      <c r="AN282" s="701"/>
      <c r="AO282" s="701"/>
      <c r="AP282" s="701"/>
      <c r="AQ282" s="701"/>
      <c r="AR282" s="701"/>
      <c r="AS282" s="701"/>
      <c r="AT282" s="701"/>
      <c r="AU282" s="6"/>
      <c r="AV282" s="6"/>
      <c r="AW282" s="6"/>
      <c r="AX282" s="6"/>
      <c r="AY282" s="6"/>
      <c r="AZ282" s="6"/>
      <c r="BA282" s="6"/>
      <c r="BB282" s="6"/>
      <c r="BC282" s="6"/>
      <c r="BD282" s="6"/>
      <c r="BE282" s="6"/>
      <c r="BF282" s="6"/>
      <c r="BG282" s="6"/>
      <c r="BH282" s="6"/>
      <c r="BI282" s="6"/>
      <c r="BJ282" s="6"/>
      <c r="BK282" s="6"/>
      <c r="BL282" s="6"/>
      <c r="BM282" s="6"/>
      <c r="BN282" s="6"/>
      <c r="BO282" s="6"/>
      <c r="BP282" s="6"/>
      <c r="DD282" s="127"/>
      <c r="DE282" s="127"/>
      <c r="DF282" s="142" t="s">
        <v>148</v>
      </c>
      <c r="DG282" s="142" t="s">
        <v>149</v>
      </c>
      <c r="DH282" s="142" t="s">
        <v>150</v>
      </c>
      <c r="DI282" s="127"/>
      <c r="DJ282" s="127"/>
      <c r="DK282" s="127"/>
      <c r="DL282" s="127"/>
      <c r="DM282" s="127"/>
    </row>
    <row r="283" spans="4:119" ht="14.25" customHeight="1" x14ac:dyDescent="0.35">
      <c r="DD283" s="127"/>
      <c r="DE283" s="127"/>
      <c r="DF283" s="151" t="str">
        <f t="shared" ref="DF283:DF299" si="2">+D287</f>
        <v>0-4</v>
      </c>
      <c r="DG283" s="199">
        <f>AB287/$AB$286</f>
        <v>5.8738332796910202E-2</v>
      </c>
      <c r="DH283" s="199">
        <f>AL287/$AL$286*-1</f>
        <v>-5.1447451227186913E-2</v>
      </c>
      <c r="DI283" s="127"/>
      <c r="DJ283" s="127"/>
      <c r="DK283" s="127"/>
      <c r="DL283" s="127"/>
      <c r="DM283" s="127"/>
    </row>
    <row r="284" spans="4:119" ht="14.25" customHeight="1" x14ac:dyDescent="0.35">
      <c r="D284" s="486" t="s">
        <v>145</v>
      </c>
      <c r="E284" s="486"/>
      <c r="F284" s="486"/>
      <c r="G284" s="486"/>
      <c r="H284" s="486"/>
      <c r="I284" s="486"/>
      <c r="J284" s="486"/>
      <c r="K284" s="486"/>
      <c r="L284" s="486"/>
      <c r="M284" s="486"/>
      <c r="N284" s="486"/>
      <c r="O284" s="486"/>
      <c r="P284" s="486"/>
      <c r="Q284" s="277" t="s">
        <v>121</v>
      </c>
      <c r="R284" s="277"/>
      <c r="S284" s="277"/>
      <c r="T284" s="277"/>
      <c r="U284" s="277"/>
      <c r="V284" s="277"/>
      <c r="W284" s="277"/>
      <c r="X284" s="277"/>
      <c r="Y284" s="277"/>
      <c r="Z284" s="277"/>
      <c r="AA284" s="277"/>
      <c r="AB284" s="277" t="s">
        <v>146</v>
      </c>
      <c r="AC284" s="277"/>
      <c r="AD284" s="277"/>
      <c r="AE284" s="277"/>
      <c r="AF284" s="277"/>
      <c r="AG284" s="277"/>
      <c r="AH284" s="277"/>
      <c r="AI284" s="277"/>
      <c r="AJ284" s="277"/>
      <c r="AK284" s="277"/>
      <c r="AL284" s="277" t="s">
        <v>147</v>
      </c>
      <c r="AM284" s="277"/>
      <c r="AN284" s="277"/>
      <c r="AO284" s="277"/>
      <c r="AP284" s="277"/>
      <c r="AQ284" s="277"/>
      <c r="AR284" s="277"/>
      <c r="AS284" s="277"/>
      <c r="AT284" s="277"/>
      <c r="AU284" s="718"/>
      <c r="DD284" s="127"/>
      <c r="DE284" s="127"/>
      <c r="DF284" s="151" t="str">
        <f t="shared" si="2"/>
        <v>5-9</v>
      </c>
      <c r="DG284" s="199">
        <f t="shared" ref="DG284:DG298" si="3">AB288/$AB$286</f>
        <v>6.6140971998712578E-2</v>
      </c>
      <c r="DH284" s="199">
        <f t="shared" ref="DH284:DH299" si="4">AL288/$AL$286*-1</f>
        <v>-5.8212712397734422E-2</v>
      </c>
      <c r="DI284" s="127"/>
      <c r="DJ284" s="127"/>
      <c r="DK284" s="127"/>
      <c r="DL284" s="127"/>
      <c r="DM284" s="127"/>
    </row>
    <row r="285" spans="4:119" ht="14.25" customHeight="1" x14ac:dyDescent="0.35">
      <c r="D285" s="486"/>
      <c r="E285" s="486"/>
      <c r="F285" s="486"/>
      <c r="G285" s="486"/>
      <c r="H285" s="486"/>
      <c r="I285" s="486"/>
      <c r="J285" s="486"/>
      <c r="K285" s="486"/>
      <c r="L285" s="486"/>
      <c r="M285" s="486"/>
      <c r="N285" s="486"/>
      <c r="O285" s="486"/>
      <c r="P285" s="486"/>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718"/>
      <c r="DD285" s="127"/>
      <c r="DE285" s="127"/>
      <c r="DF285" s="151" t="str">
        <f t="shared" si="2"/>
        <v>10-14</v>
      </c>
      <c r="DG285" s="199">
        <f t="shared" si="3"/>
        <v>7.0485999356292239E-2</v>
      </c>
      <c r="DH285" s="199">
        <f t="shared" si="4"/>
        <v>-6.3561988672120831E-2</v>
      </c>
      <c r="DI285" s="127"/>
      <c r="DJ285" s="127"/>
      <c r="DK285" s="127"/>
      <c r="DL285" s="127"/>
      <c r="DM285" s="127"/>
    </row>
    <row r="286" spans="4:119" ht="14.25" customHeight="1" x14ac:dyDescent="0.35">
      <c r="D286" s="590" t="s">
        <v>121</v>
      </c>
      <c r="E286" s="590"/>
      <c r="F286" s="590"/>
      <c r="G286" s="590"/>
      <c r="H286" s="590"/>
      <c r="I286" s="590"/>
      <c r="J286" s="590"/>
      <c r="K286" s="590"/>
      <c r="L286" s="590"/>
      <c r="M286" s="590"/>
      <c r="N286" s="590"/>
      <c r="O286" s="590"/>
      <c r="P286" s="590"/>
      <c r="Q286" s="623">
        <f>SUM(Q287:AA303)</f>
        <v>12570</v>
      </c>
      <c r="R286" s="624"/>
      <c r="S286" s="624"/>
      <c r="T286" s="624"/>
      <c r="U286" s="624"/>
      <c r="V286" s="624"/>
      <c r="W286" s="624"/>
      <c r="X286" s="624"/>
      <c r="Y286" s="624"/>
      <c r="Z286" s="624"/>
      <c r="AA286" s="625"/>
      <c r="AB286" s="589">
        <f>SUM(AB287:AK303)</f>
        <v>6214</v>
      </c>
      <c r="AC286" s="589"/>
      <c r="AD286" s="589"/>
      <c r="AE286" s="589"/>
      <c r="AF286" s="589"/>
      <c r="AG286" s="589"/>
      <c r="AH286" s="589"/>
      <c r="AI286" s="589"/>
      <c r="AJ286" s="589"/>
      <c r="AK286" s="589"/>
      <c r="AL286" s="589">
        <f>SUM(AL287:AT303)</f>
        <v>6356</v>
      </c>
      <c r="AM286" s="589"/>
      <c r="AN286" s="589"/>
      <c r="AO286" s="589"/>
      <c r="AP286" s="589"/>
      <c r="AQ286" s="589"/>
      <c r="AR286" s="589"/>
      <c r="AS286" s="589"/>
      <c r="AT286" s="589"/>
      <c r="AU286" s="718"/>
      <c r="DD286" s="127"/>
      <c r="DE286" s="127"/>
      <c r="DF286" s="151" t="str">
        <f t="shared" si="2"/>
        <v>15-19</v>
      </c>
      <c r="DG286" s="199">
        <f t="shared" si="3"/>
        <v>7.1451560991309948E-2</v>
      </c>
      <c r="DH286" s="199">
        <f t="shared" si="4"/>
        <v>-6.7967275015733172E-2</v>
      </c>
      <c r="DI286" s="127"/>
      <c r="DJ286" s="127"/>
      <c r="DK286" s="127"/>
      <c r="DL286" s="127"/>
      <c r="DM286" s="127"/>
    </row>
    <row r="287" spans="4:119" ht="14.25" customHeight="1" x14ac:dyDescent="0.35">
      <c r="D287" s="590" t="s">
        <v>128</v>
      </c>
      <c r="E287" s="590"/>
      <c r="F287" s="590"/>
      <c r="G287" s="590"/>
      <c r="H287" s="590"/>
      <c r="I287" s="590"/>
      <c r="J287" s="590"/>
      <c r="K287" s="590"/>
      <c r="L287" s="590"/>
      <c r="M287" s="590"/>
      <c r="N287" s="590"/>
      <c r="O287" s="590"/>
      <c r="P287" s="590"/>
      <c r="Q287" s="623">
        <f>SUM(AB287:AT287)</f>
        <v>692</v>
      </c>
      <c r="R287" s="624"/>
      <c r="S287" s="624"/>
      <c r="T287" s="624"/>
      <c r="U287" s="624"/>
      <c r="V287" s="624"/>
      <c r="W287" s="624"/>
      <c r="X287" s="624"/>
      <c r="Y287" s="624"/>
      <c r="Z287" s="624"/>
      <c r="AA287" s="625"/>
      <c r="AB287" s="589">
        <v>365</v>
      </c>
      <c r="AC287" s="589"/>
      <c r="AD287" s="589"/>
      <c r="AE287" s="589"/>
      <c r="AF287" s="589"/>
      <c r="AG287" s="589"/>
      <c r="AH287" s="589"/>
      <c r="AI287" s="589"/>
      <c r="AJ287" s="589"/>
      <c r="AK287" s="589"/>
      <c r="AL287" s="589">
        <v>327</v>
      </c>
      <c r="AM287" s="589"/>
      <c r="AN287" s="589"/>
      <c r="AO287" s="589"/>
      <c r="AP287" s="589"/>
      <c r="AQ287" s="589"/>
      <c r="AR287" s="589"/>
      <c r="AS287" s="589"/>
      <c r="AT287" s="589"/>
      <c r="AU287" s="718"/>
      <c r="DD287" s="127"/>
      <c r="DE287" s="127"/>
      <c r="DF287" s="151" t="str">
        <f t="shared" si="2"/>
        <v>20-24</v>
      </c>
      <c r="DG287" s="199">
        <f t="shared" si="3"/>
        <v>6.7911168329578372E-2</v>
      </c>
      <c r="DH287" s="199">
        <f t="shared" si="4"/>
        <v>-6.7809943360604155E-2</v>
      </c>
      <c r="DI287" s="127"/>
      <c r="DJ287" s="127"/>
      <c r="DK287" s="127"/>
      <c r="DL287" s="127"/>
      <c r="DM287" s="127"/>
    </row>
    <row r="288" spans="4:119" ht="14.25" customHeight="1" x14ac:dyDescent="0.35">
      <c r="D288" s="590" t="s">
        <v>129</v>
      </c>
      <c r="E288" s="590"/>
      <c r="F288" s="590"/>
      <c r="G288" s="590"/>
      <c r="H288" s="590"/>
      <c r="I288" s="590"/>
      <c r="J288" s="590"/>
      <c r="K288" s="590"/>
      <c r="L288" s="590"/>
      <c r="M288" s="590"/>
      <c r="N288" s="590"/>
      <c r="O288" s="590"/>
      <c r="P288" s="590"/>
      <c r="Q288" s="628">
        <f>SUM(AB288:AT288)</f>
        <v>781</v>
      </c>
      <c r="R288" s="629"/>
      <c r="S288" s="629"/>
      <c r="T288" s="629"/>
      <c r="U288" s="629"/>
      <c r="V288" s="629"/>
      <c r="W288" s="629"/>
      <c r="X288" s="629"/>
      <c r="Y288" s="629"/>
      <c r="Z288" s="629"/>
      <c r="AA288" s="630"/>
      <c r="AB288" s="589">
        <v>411</v>
      </c>
      <c r="AC288" s="589"/>
      <c r="AD288" s="589"/>
      <c r="AE288" s="589"/>
      <c r="AF288" s="589"/>
      <c r="AG288" s="589"/>
      <c r="AH288" s="589"/>
      <c r="AI288" s="589"/>
      <c r="AJ288" s="589"/>
      <c r="AK288" s="589"/>
      <c r="AL288" s="589">
        <v>370</v>
      </c>
      <c r="AM288" s="589"/>
      <c r="AN288" s="589"/>
      <c r="AO288" s="589"/>
      <c r="AP288" s="589"/>
      <c r="AQ288" s="589"/>
      <c r="AR288" s="589"/>
      <c r="AS288" s="589"/>
      <c r="AT288" s="589"/>
      <c r="AU288" s="718"/>
      <c r="DD288" s="127"/>
      <c r="DE288" s="127"/>
      <c r="DF288" s="151" t="str">
        <f t="shared" si="2"/>
        <v>25-29</v>
      </c>
      <c r="DG288" s="199">
        <f t="shared" si="3"/>
        <v>6.8554876086256836E-2</v>
      </c>
      <c r="DH288" s="199">
        <f t="shared" si="4"/>
        <v>-6.8439269981120196E-2</v>
      </c>
      <c r="DI288" s="127"/>
      <c r="DJ288" s="127"/>
      <c r="DK288" s="127"/>
      <c r="DL288" s="127"/>
      <c r="DM288" s="127"/>
    </row>
    <row r="289" spans="4:117" ht="14.25" customHeight="1" x14ac:dyDescent="0.35">
      <c r="D289" s="590" t="s">
        <v>130</v>
      </c>
      <c r="E289" s="590"/>
      <c r="F289" s="590"/>
      <c r="G289" s="590"/>
      <c r="H289" s="590"/>
      <c r="I289" s="590"/>
      <c r="J289" s="590"/>
      <c r="K289" s="590"/>
      <c r="L289" s="590"/>
      <c r="M289" s="590"/>
      <c r="N289" s="590"/>
      <c r="O289" s="590"/>
      <c r="P289" s="590"/>
      <c r="Q289" s="623">
        <f t="shared" ref="Q289:Q303" si="5">SUM(AB289:AT289)</f>
        <v>842</v>
      </c>
      <c r="R289" s="624"/>
      <c r="S289" s="624"/>
      <c r="T289" s="624"/>
      <c r="U289" s="624"/>
      <c r="V289" s="624"/>
      <c r="W289" s="624"/>
      <c r="X289" s="624"/>
      <c r="Y289" s="624"/>
      <c r="Z289" s="624"/>
      <c r="AA289" s="625"/>
      <c r="AB289" s="589">
        <v>438</v>
      </c>
      <c r="AC289" s="589"/>
      <c r="AD289" s="589"/>
      <c r="AE289" s="589"/>
      <c r="AF289" s="589"/>
      <c r="AG289" s="589"/>
      <c r="AH289" s="589"/>
      <c r="AI289" s="589"/>
      <c r="AJ289" s="589"/>
      <c r="AK289" s="589"/>
      <c r="AL289" s="589">
        <v>404</v>
      </c>
      <c r="AM289" s="589"/>
      <c r="AN289" s="589"/>
      <c r="AO289" s="589"/>
      <c r="AP289" s="589"/>
      <c r="AQ289" s="589"/>
      <c r="AR289" s="589"/>
      <c r="AS289" s="589"/>
      <c r="AT289" s="589"/>
      <c r="AU289" s="718"/>
      <c r="DD289" s="127"/>
      <c r="DE289" s="127"/>
      <c r="DF289" s="151" t="str">
        <f t="shared" si="2"/>
        <v>30-34</v>
      </c>
      <c r="DG289" s="199">
        <f t="shared" si="3"/>
        <v>6.501448342452526E-2</v>
      </c>
      <c r="DH289" s="199">
        <f t="shared" si="4"/>
        <v>-7.0169918187539329E-2</v>
      </c>
      <c r="DI289" s="127"/>
      <c r="DJ289" s="127"/>
      <c r="DK289" s="127"/>
      <c r="DL289" s="127"/>
      <c r="DM289" s="127"/>
    </row>
    <row r="290" spans="4:117" ht="14.25" customHeight="1" x14ac:dyDescent="0.35">
      <c r="D290" s="590" t="s">
        <v>131</v>
      </c>
      <c r="E290" s="590"/>
      <c r="F290" s="590"/>
      <c r="G290" s="590"/>
      <c r="H290" s="590"/>
      <c r="I290" s="590"/>
      <c r="J290" s="590"/>
      <c r="K290" s="590"/>
      <c r="L290" s="590"/>
      <c r="M290" s="590"/>
      <c r="N290" s="590"/>
      <c r="O290" s="590"/>
      <c r="P290" s="590"/>
      <c r="Q290" s="623">
        <f t="shared" si="5"/>
        <v>876</v>
      </c>
      <c r="R290" s="624"/>
      <c r="S290" s="624"/>
      <c r="T290" s="624"/>
      <c r="U290" s="624"/>
      <c r="V290" s="624"/>
      <c r="W290" s="624"/>
      <c r="X290" s="624"/>
      <c r="Y290" s="624"/>
      <c r="Z290" s="624"/>
      <c r="AA290" s="625"/>
      <c r="AB290" s="589">
        <v>444</v>
      </c>
      <c r="AC290" s="589"/>
      <c r="AD290" s="589"/>
      <c r="AE290" s="589"/>
      <c r="AF290" s="589"/>
      <c r="AG290" s="589"/>
      <c r="AH290" s="589"/>
      <c r="AI290" s="589"/>
      <c r="AJ290" s="589"/>
      <c r="AK290" s="589"/>
      <c r="AL290" s="589">
        <v>432</v>
      </c>
      <c r="AM290" s="589"/>
      <c r="AN290" s="589"/>
      <c r="AO290" s="589"/>
      <c r="AP290" s="589"/>
      <c r="AQ290" s="589"/>
      <c r="AR290" s="589"/>
      <c r="AS290" s="589"/>
      <c r="AT290" s="589"/>
      <c r="AU290" s="718"/>
      <c r="DD290" s="127"/>
      <c r="DE290" s="127"/>
      <c r="DF290" s="151" t="str">
        <f t="shared" si="2"/>
        <v>35-39</v>
      </c>
      <c r="DG290" s="199">
        <f t="shared" si="3"/>
        <v>6.0186675249436758E-2</v>
      </c>
      <c r="DH290" s="199">
        <f t="shared" si="4"/>
        <v>-6.875393329137823E-2</v>
      </c>
      <c r="DI290" s="127"/>
      <c r="DJ290" s="127"/>
      <c r="DK290" s="127"/>
      <c r="DL290" s="127"/>
      <c r="DM290" s="127"/>
    </row>
    <row r="291" spans="4:117" ht="14.25" customHeight="1" x14ac:dyDescent="0.35">
      <c r="D291" s="590" t="s">
        <v>132</v>
      </c>
      <c r="E291" s="590"/>
      <c r="F291" s="590"/>
      <c r="G291" s="590"/>
      <c r="H291" s="590"/>
      <c r="I291" s="590"/>
      <c r="J291" s="590"/>
      <c r="K291" s="590"/>
      <c r="L291" s="590"/>
      <c r="M291" s="590"/>
      <c r="N291" s="590"/>
      <c r="O291" s="590"/>
      <c r="P291" s="590"/>
      <c r="Q291" s="623">
        <f t="shared" si="5"/>
        <v>853</v>
      </c>
      <c r="R291" s="624"/>
      <c r="S291" s="624"/>
      <c r="T291" s="624"/>
      <c r="U291" s="624"/>
      <c r="V291" s="624"/>
      <c r="W291" s="624"/>
      <c r="X291" s="624"/>
      <c r="Y291" s="624"/>
      <c r="Z291" s="624"/>
      <c r="AA291" s="625"/>
      <c r="AB291" s="589">
        <v>422</v>
      </c>
      <c r="AC291" s="589"/>
      <c r="AD291" s="589"/>
      <c r="AE291" s="589"/>
      <c r="AF291" s="589"/>
      <c r="AG291" s="589"/>
      <c r="AH291" s="589"/>
      <c r="AI291" s="589"/>
      <c r="AJ291" s="589"/>
      <c r="AK291" s="589"/>
      <c r="AL291" s="589">
        <v>431</v>
      </c>
      <c r="AM291" s="589"/>
      <c r="AN291" s="589"/>
      <c r="AO291" s="589"/>
      <c r="AP291" s="589"/>
      <c r="AQ291" s="589"/>
      <c r="AR291" s="589"/>
      <c r="AS291" s="589"/>
      <c r="AT291" s="589"/>
      <c r="AU291" s="718"/>
      <c r="DD291" s="127"/>
      <c r="DE291" s="127"/>
      <c r="DF291" s="151" t="str">
        <f t="shared" si="2"/>
        <v>40-44</v>
      </c>
      <c r="DG291" s="199">
        <f t="shared" si="3"/>
        <v>5.9864821371097519E-2</v>
      </c>
      <c r="DH291" s="199">
        <f t="shared" si="4"/>
        <v>-6.655129011957206E-2</v>
      </c>
      <c r="DI291" s="127"/>
      <c r="DJ291" s="127"/>
      <c r="DK291" s="127"/>
      <c r="DL291" s="127"/>
      <c r="DM291" s="127"/>
    </row>
    <row r="292" spans="4:117" ht="14.25" customHeight="1" x14ac:dyDescent="0.35">
      <c r="D292" s="590" t="s">
        <v>133</v>
      </c>
      <c r="E292" s="590"/>
      <c r="F292" s="590"/>
      <c r="G292" s="590"/>
      <c r="H292" s="590"/>
      <c r="I292" s="590"/>
      <c r="J292" s="590"/>
      <c r="K292" s="590"/>
      <c r="L292" s="590"/>
      <c r="M292" s="590"/>
      <c r="N292" s="590"/>
      <c r="O292" s="590"/>
      <c r="P292" s="590"/>
      <c r="Q292" s="623">
        <f t="shared" si="5"/>
        <v>861</v>
      </c>
      <c r="R292" s="624"/>
      <c r="S292" s="624"/>
      <c r="T292" s="624"/>
      <c r="U292" s="624"/>
      <c r="V292" s="624"/>
      <c r="W292" s="624"/>
      <c r="X292" s="624"/>
      <c r="Y292" s="624"/>
      <c r="Z292" s="624"/>
      <c r="AA292" s="625"/>
      <c r="AB292" s="589">
        <v>426</v>
      </c>
      <c r="AC292" s="589"/>
      <c r="AD292" s="589"/>
      <c r="AE292" s="589"/>
      <c r="AF292" s="589"/>
      <c r="AG292" s="589"/>
      <c r="AH292" s="589"/>
      <c r="AI292" s="589"/>
      <c r="AJ292" s="589"/>
      <c r="AK292" s="589"/>
      <c r="AL292" s="589">
        <v>435</v>
      </c>
      <c r="AM292" s="589"/>
      <c r="AN292" s="589"/>
      <c r="AO292" s="589"/>
      <c r="AP292" s="589"/>
      <c r="AQ292" s="589"/>
      <c r="AR292" s="589"/>
      <c r="AS292" s="589"/>
      <c r="AT292" s="589"/>
      <c r="AU292" s="718"/>
      <c r="DD292" s="127"/>
      <c r="DE292" s="127"/>
      <c r="DF292" s="151" t="str">
        <f t="shared" si="2"/>
        <v>45-49</v>
      </c>
      <c r="DG292" s="199">
        <f t="shared" si="3"/>
        <v>5.8255551979401354E-2</v>
      </c>
      <c r="DH292" s="199">
        <f t="shared" si="4"/>
        <v>-6.3719320327249848E-2</v>
      </c>
      <c r="DI292" s="127"/>
      <c r="DJ292" s="127"/>
      <c r="DK292" s="127"/>
      <c r="DL292" s="127"/>
      <c r="DM292" s="127"/>
    </row>
    <row r="293" spans="4:117" ht="14.25" customHeight="1" x14ac:dyDescent="0.35">
      <c r="D293" s="590" t="s">
        <v>134</v>
      </c>
      <c r="E293" s="590"/>
      <c r="F293" s="590"/>
      <c r="G293" s="590"/>
      <c r="H293" s="590"/>
      <c r="I293" s="590"/>
      <c r="J293" s="590"/>
      <c r="K293" s="590"/>
      <c r="L293" s="590"/>
      <c r="M293" s="590"/>
      <c r="N293" s="590"/>
      <c r="O293" s="590"/>
      <c r="P293" s="590"/>
      <c r="Q293" s="623">
        <f t="shared" si="5"/>
        <v>850</v>
      </c>
      <c r="R293" s="624"/>
      <c r="S293" s="624"/>
      <c r="T293" s="624"/>
      <c r="U293" s="624"/>
      <c r="V293" s="624"/>
      <c r="W293" s="624"/>
      <c r="X293" s="624"/>
      <c r="Y293" s="624"/>
      <c r="Z293" s="624"/>
      <c r="AA293" s="625"/>
      <c r="AB293" s="589">
        <v>404</v>
      </c>
      <c r="AC293" s="589"/>
      <c r="AD293" s="589"/>
      <c r="AE293" s="589"/>
      <c r="AF293" s="589"/>
      <c r="AG293" s="589"/>
      <c r="AH293" s="589"/>
      <c r="AI293" s="589"/>
      <c r="AJ293" s="589"/>
      <c r="AK293" s="589"/>
      <c r="AL293" s="589">
        <v>446</v>
      </c>
      <c r="AM293" s="589"/>
      <c r="AN293" s="589"/>
      <c r="AO293" s="589"/>
      <c r="AP293" s="589"/>
      <c r="AQ293" s="589"/>
      <c r="AR293" s="589"/>
      <c r="AS293" s="589"/>
      <c r="AT293" s="589"/>
      <c r="AU293" s="718"/>
      <c r="DD293" s="127"/>
      <c r="DE293" s="127"/>
      <c r="DF293" s="151" t="str">
        <f t="shared" si="2"/>
        <v>50-54</v>
      </c>
      <c r="DG293" s="199">
        <f t="shared" si="3"/>
        <v>6.4209848728677174E-2</v>
      </c>
      <c r="DH293" s="199">
        <f t="shared" si="4"/>
        <v>-6.8281938325991193E-2</v>
      </c>
      <c r="DI293" s="127"/>
      <c r="DJ293" s="127"/>
      <c r="DK293" s="127"/>
      <c r="DL293" s="127"/>
      <c r="DM293" s="127"/>
    </row>
    <row r="294" spans="4:117" ht="14.25" customHeight="1" x14ac:dyDescent="0.35">
      <c r="D294" s="590" t="s">
        <v>135</v>
      </c>
      <c r="E294" s="590"/>
      <c r="F294" s="590"/>
      <c r="G294" s="590"/>
      <c r="H294" s="590"/>
      <c r="I294" s="590"/>
      <c r="J294" s="590"/>
      <c r="K294" s="590"/>
      <c r="L294" s="590"/>
      <c r="M294" s="590"/>
      <c r="N294" s="590"/>
      <c r="O294" s="590"/>
      <c r="P294" s="590"/>
      <c r="Q294" s="623">
        <f t="shared" si="5"/>
        <v>811</v>
      </c>
      <c r="R294" s="624"/>
      <c r="S294" s="624"/>
      <c r="T294" s="624"/>
      <c r="U294" s="624"/>
      <c r="V294" s="624"/>
      <c r="W294" s="624"/>
      <c r="X294" s="624"/>
      <c r="Y294" s="624"/>
      <c r="Z294" s="624"/>
      <c r="AA294" s="625"/>
      <c r="AB294" s="589">
        <v>374</v>
      </c>
      <c r="AC294" s="589"/>
      <c r="AD294" s="589"/>
      <c r="AE294" s="589"/>
      <c r="AF294" s="589"/>
      <c r="AG294" s="589"/>
      <c r="AH294" s="589"/>
      <c r="AI294" s="589"/>
      <c r="AJ294" s="589"/>
      <c r="AK294" s="589"/>
      <c r="AL294" s="589">
        <v>437</v>
      </c>
      <c r="AM294" s="589"/>
      <c r="AN294" s="589"/>
      <c r="AO294" s="589"/>
      <c r="AP294" s="589"/>
      <c r="AQ294" s="589"/>
      <c r="AR294" s="589"/>
      <c r="AS294" s="589"/>
      <c r="AT294" s="589"/>
      <c r="AU294" s="718"/>
      <c r="DD294" s="127"/>
      <c r="DE294" s="127"/>
      <c r="DF294" s="151" t="str">
        <f t="shared" si="2"/>
        <v>55-59</v>
      </c>
      <c r="DG294" s="199">
        <f t="shared" si="3"/>
        <v>7.032507241712263E-2</v>
      </c>
      <c r="DH294" s="199">
        <f t="shared" si="4"/>
        <v>-7.2057898049087479E-2</v>
      </c>
      <c r="DI294" s="127"/>
      <c r="DJ294" s="127"/>
      <c r="DK294" s="127"/>
      <c r="DL294" s="127"/>
      <c r="DM294" s="127"/>
    </row>
    <row r="295" spans="4:117" ht="14.25" customHeight="1" x14ac:dyDescent="0.35">
      <c r="D295" s="590" t="s">
        <v>136</v>
      </c>
      <c r="E295" s="590"/>
      <c r="F295" s="590"/>
      <c r="G295" s="590"/>
      <c r="H295" s="590"/>
      <c r="I295" s="590"/>
      <c r="J295" s="590"/>
      <c r="K295" s="590"/>
      <c r="L295" s="590"/>
      <c r="M295" s="590"/>
      <c r="N295" s="590"/>
      <c r="O295" s="590"/>
      <c r="P295" s="590"/>
      <c r="Q295" s="623">
        <f t="shared" si="5"/>
        <v>795</v>
      </c>
      <c r="R295" s="624"/>
      <c r="S295" s="624"/>
      <c r="T295" s="624"/>
      <c r="U295" s="624"/>
      <c r="V295" s="624"/>
      <c r="W295" s="624"/>
      <c r="X295" s="624"/>
      <c r="Y295" s="624"/>
      <c r="Z295" s="624"/>
      <c r="AA295" s="625"/>
      <c r="AB295" s="589">
        <v>372</v>
      </c>
      <c r="AC295" s="589"/>
      <c r="AD295" s="589"/>
      <c r="AE295" s="589"/>
      <c r="AF295" s="589"/>
      <c r="AG295" s="589"/>
      <c r="AH295" s="589"/>
      <c r="AI295" s="589"/>
      <c r="AJ295" s="589"/>
      <c r="AK295" s="589"/>
      <c r="AL295" s="589">
        <v>423</v>
      </c>
      <c r="AM295" s="589"/>
      <c r="AN295" s="589"/>
      <c r="AO295" s="589"/>
      <c r="AP295" s="589"/>
      <c r="AQ295" s="589"/>
      <c r="AR295" s="589"/>
      <c r="AS295" s="589"/>
      <c r="AT295" s="589"/>
      <c r="AU295" s="718"/>
      <c r="DD295" s="127"/>
      <c r="DE295" s="127"/>
      <c r="DF295" s="151" t="str">
        <f t="shared" si="2"/>
        <v>60-64</v>
      </c>
      <c r="DG295" s="199">
        <f t="shared" si="3"/>
        <v>6.5175410363694883E-2</v>
      </c>
      <c r="DH295" s="199">
        <f t="shared" si="4"/>
        <v>-6.4977973568281944E-2</v>
      </c>
      <c r="DI295" s="127"/>
      <c r="DJ295" s="127"/>
      <c r="DK295" s="127"/>
      <c r="DL295" s="127"/>
      <c r="DM295" s="127"/>
    </row>
    <row r="296" spans="4:117" ht="14.25" customHeight="1" x14ac:dyDescent="0.35">
      <c r="D296" s="590" t="s">
        <v>137</v>
      </c>
      <c r="E296" s="590"/>
      <c r="F296" s="590"/>
      <c r="G296" s="590"/>
      <c r="H296" s="590"/>
      <c r="I296" s="590"/>
      <c r="J296" s="590"/>
      <c r="K296" s="590"/>
      <c r="L296" s="590"/>
      <c r="M296" s="590"/>
      <c r="N296" s="590"/>
      <c r="O296" s="590"/>
      <c r="P296" s="590"/>
      <c r="Q296" s="623">
        <f t="shared" si="5"/>
        <v>767</v>
      </c>
      <c r="R296" s="624"/>
      <c r="S296" s="624"/>
      <c r="T296" s="624"/>
      <c r="U296" s="624"/>
      <c r="V296" s="624"/>
      <c r="W296" s="624"/>
      <c r="X296" s="624"/>
      <c r="Y296" s="624"/>
      <c r="Z296" s="624"/>
      <c r="AA296" s="625"/>
      <c r="AB296" s="589">
        <v>362</v>
      </c>
      <c r="AC296" s="589"/>
      <c r="AD296" s="589"/>
      <c r="AE296" s="589"/>
      <c r="AF296" s="589"/>
      <c r="AG296" s="589"/>
      <c r="AH296" s="589"/>
      <c r="AI296" s="589"/>
      <c r="AJ296" s="589"/>
      <c r="AK296" s="589"/>
      <c r="AL296" s="589">
        <v>405</v>
      </c>
      <c r="AM296" s="589"/>
      <c r="AN296" s="589"/>
      <c r="AO296" s="589"/>
      <c r="AP296" s="589"/>
      <c r="AQ296" s="589"/>
      <c r="AR296" s="589"/>
      <c r="AS296" s="589"/>
      <c r="AT296" s="589"/>
      <c r="AU296" s="718"/>
      <c r="DD296" s="127"/>
      <c r="DE296" s="127"/>
      <c r="DF296" s="151" t="str">
        <f t="shared" si="2"/>
        <v>65-69</v>
      </c>
      <c r="DG296" s="199">
        <f t="shared" si="3"/>
        <v>5.3910524621821693E-2</v>
      </c>
      <c r="DH296" s="199">
        <f t="shared" si="4"/>
        <v>-5.0503461296412838E-2</v>
      </c>
      <c r="DI296" s="127"/>
      <c r="DJ296" s="127"/>
      <c r="DK296" s="127"/>
      <c r="DL296" s="127"/>
      <c r="DM296" s="127"/>
    </row>
    <row r="297" spans="4:117" ht="14.25" customHeight="1" x14ac:dyDescent="0.35">
      <c r="D297" s="590" t="s">
        <v>138</v>
      </c>
      <c r="E297" s="590"/>
      <c r="F297" s="590"/>
      <c r="G297" s="590"/>
      <c r="H297" s="590"/>
      <c r="I297" s="590"/>
      <c r="J297" s="590"/>
      <c r="K297" s="590"/>
      <c r="L297" s="590"/>
      <c r="M297" s="590"/>
      <c r="N297" s="590"/>
      <c r="O297" s="590"/>
      <c r="P297" s="590"/>
      <c r="Q297" s="623">
        <f t="shared" si="5"/>
        <v>833</v>
      </c>
      <c r="R297" s="624"/>
      <c r="S297" s="624"/>
      <c r="T297" s="624"/>
      <c r="U297" s="624"/>
      <c r="V297" s="624"/>
      <c r="W297" s="624"/>
      <c r="X297" s="624"/>
      <c r="Y297" s="624"/>
      <c r="Z297" s="624"/>
      <c r="AA297" s="625"/>
      <c r="AB297" s="589">
        <v>399</v>
      </c>
      <c r="AC297" s="589"/>
      <c r="AD297" s="589"/>
      <c r="AE297" s="589"/>
      <c r="AF297" s="589"/>
      <c r="AG297" s="589"/>
      <c r="AH297" s="589"/>
      <c r="AI297" s="589"/>
      <c r="AJ297" s="589"/>
      <c r="AK297" s="589"/>
      <c r="AL297" s="589">
        <v>434</v>
      </c>
      <c r="AM297" s="589"/>
      <c r="AN297" s="589"/>
      <c r="AO297" s="589"/>
      <c r="AP297" s="589"/>
      <c r="AQ297" s="589"/>
      <c r="AR297" s="589"/>
      <c r="AS297" s="589"/>
      <c r="AT297" s="589"/>
      <c r="AU297" s="718"/>
      <c r="DD297" s="127"/>
      <c r="DE297" s="127"/>
      <c r="DF297" s="151" t="str">
        <f t="shared" si="2"/>
        <v>70-74</v>
      </c>
      <c r="DG297" s="199">
        <f t="shared" si="3"/>
        <v>4.2645638879948503E-2</v>
      </c>
      <c r="DH297" s="199">
        <f t="shared" si="4"/>
        <v>-3.8231592196349903E-2</v>
      </c>
      <c r="DI297" s="127"/>
      <c r="DJ297" s="127"/>
      <c r="DK297" s="127"/>
      <c r="DL297" s="127"/>
      <c r="DM297" s="127"/>
    </row>
    <row r="298" spans="4:117" ht="14.25" customHeight="1" x14ac:dyDescent="0.35">
      <c r="D298" s="590" t="s">
        <v>139</v>
      </c>
      <c r="E298" s="590"/>
      <c r="F298" s="590"/>
      <c r="G298" s="590"/>
      <c r="H298" s="590"/>
      <c r="I298" s="590"/>
      <c r="J298" s="590"/>
      <c r="K298" s="590"/>
      <c r="L298" s="590"/>
      <c r="M298" s="590"/>
      <c r="N298" s="590"/>
      <c r="O298" s="590"/>
      <c r="P298" s="590"/>
      <c r="Q298" s="623">
        <f t="shared" si="5"/>
        <v>895</v>
      </c>
      <c r="R298" s="624"/>
      <c r="S298" s="624"/>
      <c r="T298" s="624"/>
      <c r="U298" s="624"/>
      <c r="V298" s="624"/>
      <c r="W298" s="624"/>
      <c r="X298" s="624"/>
      <c r="Y298" s="624"/>
      <c r="Z298" s="624"/>
      <c r="AA298" s="625"/>
      <c r="AB298" s="589">
        <v>437</v>
      </c>
      <c r="AC298" s="589"/>
      <c r="AD298" s="589"/>
      <c r="AE298" s="589"/>
      <c r="AF298" s="589"/>
      <c r="AG298" s="589"/>
      <c r="AH298" s="589"/>
      <c r="AI298" s="589"/>
      <c r="AJ298" s="589"/>
      <c r="AK298" s="589"/>
      <c r="AL298" s="589">
        <v>458</v>
      </c>
      <c r="AM298" s="589"/>
      <c r="AN298" s="589"/>
      <c r="AO298" s="589"/>
      <c r="AP298" s="589"/>
      <c r="AQ298" s="589"/>
      <c r="AR298" s="589"/>
      <c r="AS298" s="589"/>
      <c r="AT298" s="589"/>
      <c r="AU298" s="718"/>
      <c r="DD298" s="127"/>
      <c r="DE298" s="127"/>
      <c r="DF298" s="151" t="str">
        <f t="shared" si="2"/>
        <v>75-79</v>
      </c>
      <c r="DG298" s="199">
        <f t="shared" si="3"/>
        <v>2.8162214354682975E-2</v>
      </c>
      <c r="DH298" s="199">
        <f t="shared" si="4"/>
        <v>-2.9106356198867211E-2</v>
      </c>
      <c r="DI298" s="127"/>
      <c r="DJ298" s="127"/>
      <c r="DK298" s="127"/>
      <c r="DL298" s="127"/>
      <c r="DM298" s="127"/>
    </row>
    <row r="299" spans="4:117" ht="14.25" customHeight="1" x14ac:dyDescent="0.35">
      <c r="D299" s="590" t="s">
        <v>140</v>
      </c>
      <c r="E299" s="590"/>
      <c r="F299" s="590"/>
      <c r="G299" s="590"/>
      <c r="H299" s="590"/>
      <c r="I299" s="590"/>
      <c r="J299" s="590"/>
      <c r="K299" s="590"/>
      <c r="L299" s="590"/>
      <c r="M299" s="590"/>
      <c r="N299" s="590"/>
      <c r="O299" s="590"/>
      <c r="P299" s="590"/>
      <c r="Q299" s="623">
        <f t="shared" si="5"/>
        <v>818</v>
      </c>
      <c r="R299" s="624"/>
      <c r="S299" s="624"/>
      <c r="T299" s="624"/>
      <c r="U299" s="624"/>
      <c r="V299" s="624"/>
      <c r="W299" s="624"/>
      <c r="X299" s="624"/>
      <c r="Y299" s="624"/>
      <c r="Z299" s="624"/>
      <c r="AA299" s="625"/>
      <c r="AB299" s="589">
        <v>405</v>
      </c>
      <c r="AC299" s="589"/>
      <c r="AD299" s="589"/>
      <c r="AE299" s="589"/>
      <c r="AF299" s="589"/>
      <c r="AG299" s="589"/>
      <c r="AH299" s="589"/>
      <c r="AI299" s="589"/>
      <c r="AJ299" s="589"/>
      <c r="AK299" s="589"/>
      <c r="AL299" s="589">
        <v>413</v>
      </c>
      <c r="AM299" s="589"/>
      <c r="AN299" s="589"/>
      <c r="AO299" s="589"/>
      <c r="AP299" s="589"/>
      <c r="AQ299" s="589"/>
      <c r="AR299" s="589"/>
      <c r="AS299" s="589"/>
      <c r="AT299" s="589"/>
      <c r="AU299" s="718"/>
      <c r="DD299" s="127"/>
      <c r="DE299" s="127"/>
      <c r="DF299" s="151" t="str">
        <f t="shared" si="2"/>
        <v>80 Y MÁS</v>
      </c>
      <c r="DG299" s="199">
        <f>AB303/$AB$286</f>
        <v>2.8966849050531058E-2</v>
      </c>
      <c r="DH299" s="199">
        <f t="shared" si="4"/>
        <v>-3.0207677784770296E-2</v>
      </c>
      <c r="DI299" s="127"/>
      <c r="DJ299" s="127"/>
      <c r="DK299" s="127"/>
      <c r="DL299" s="127"/>
      <c r="DM299" s="127"/>
    </row>
    <row r="300" spans="4:117" ht="14.25" customHeight="1" x14ac:dyDescent="0.35">
      <c r="D300" s="590" t="s">
        <v>141</v>
      </c>
      <c r="E300" s="590"/>
      <c r="F300" s="590"/>
      <c r="G300" s="590"/>
      <c r="H300" s="590"/>
      <c r="I300" s="590"/>
      <c r="J300" s="590"/>
      <c r="K300" s="590"/>
      <c r="L300" s="590"/>
      <c r="M300" s="590"/>
      <c r="N300" s="590"/>
      <c r="O300" s="590"/>
      <c r="P300" s="590"/>
      <c r="Q300" s="623">
        <f t="shared" si="5"/>
        <v>656</v>
      </c>
      <c r="R300" s="624"/>
      <c r="S300" s="624"/>
      <c r="T300" s="624"/>
      <c r="U300" s="624"/>
      <c r="V300" s="624"/>
      <c r="W300" s="624"/>
      <c r="X300" s="624"/>
      <c r="Y300" s="624"/>
      <c r="Z300" s="624"/>
      <c r="AA300" s="625"/>
      <c r="AB300" s="589">
        <v>335</v>
      </c>
      <c r="AC300" s="589"/>
      <c r="AD300" s="589"/>
      <c r="AE300" s="589"/>
      <c r="AF300" s="589"/>
      <c r="AG300" s="589"/>
      <c r="AH300" s="589"/>
      <c r="AI300" s="589"/>
      <c r="AJ300" s="589"/>
      <c r="AK300" s="589"/>
      <c r="AL300" s="589">
        <v>321</v>
      </c>
      <c r="AM300" s="589"/>
      <c r="AN300" s="589"/>
      <c r="AO300" s="589"/>
      <c r="AP300" s="589"/>
      <c r="AQ300" s="589"/>
      <c r="AR300" s="589"/>
      <c r="AS300" s="589"/>
      <c r="AT300" s="589"/>
      <c r="AU300" s="718"/>
      <c r="DD300" s="127"/>
      <c r="DE300" s="127"/>
      <c r="DF300" s="127"/>
      <c r="DG300" s="127"/>
      <c r="DH300" s="127"/>
      <c r="DI300" s="127"/>
      <c r="DJ300" s="127"/>
      <c r="DK300" s="127"/>
      <c r="DL300" s="127"/>
      <c r="DM300" s="127"/>
    </row>
    <row r="301" spans="4:117" ht="14.25" customHeight="1" x14ac:dyDescent="0.35">
      <c r="D301" s="590" t="s">
        <v>142</v>
      </c>
      <c r="E301" s="590"/>
      <c r="F301" s="590"/>
      <c r="G301" s="590"/>
      <c r="H301" s="590"/>
      <c r="I301" s="590"/>
      <c r="J301" s="590"/>
      <c r="K301" s="590"/>
      <c r="L301" s="590"/>
      <c r="M301" s="590"/>
      <c r="N301" s="590"/>
      <c r="O301" s="590"/>
      <c r="P301" s="590"/>
      <c r="Q301" s="623">
        <f t="shared" si="5"/>
        <v>508</v>
      </c>
      <c r="R301" s="624"/>
      <c r="S301" s="624"/>
      <c r="T301" s="624"/>
      <c r="U301" s="624"/>
      <c r="V301" s="624"/>
      <c r="W301" s="624"/>
      <c r="X301" s="624"/>
      <c r="Y301" s="624"/>
      <c r="Z301" s="624"/>
      <c r="AA301" s="625"/>
      <c r="AB301" s="589">
        <v>265</v>
      </c>
      <c r="AC301" s="589"/>
      <c r="AD301" s="589"/>
      <c r="AE301" s="589"/>
      <c r="AF301" s="589"/>
      <c r="AG301" s="589"/>
      <c r="AH301" s="589"/>
      <c r="AI301" s="589"/>
      <c r="AJ301" s="589"/>
      <c r="AK301" s="589"/>
      <c r="AL301" s="589">
        <v>243</v>
      </c>
      <c r="AM301" s="589"/>
      <c r="AN301" s="589"/>
      <c r="AO301" s="589"/>
      <c r="AP301" s="589"/>
      <c r="AQ301" s="589"/>
      <c r="AR301" s="589"/>
      <c r="AS301" s="589"/>
      <c r="AT301" s="589"/>
      <c r="AU301" s="718"/>
      <c r="AV301" s="7"/>
      <c r="AW301" s="2"/>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row>
    <row r="302" spans="4:117" ht="14.25" customHeight="1" x14ac:dyDescent="0.35">
      <c r="D302" s="590" t="s">
        <v>143</v>
      </c>
      <c r="E302" s="590"/>
      <c r="F302" s="590"/>
      <c r="G302" s="590"/>
      <c r="H302" s="590"/>
      <c r="I302" s="590"/>
      <c r="J302" s="590"/>
      <c r="K302" s="590"/>
      <c r="L302" s="590"/>
      <c r="M302" s="590"/>
      <c r="N302" s="590"/>
      <c r="O302" s="590"/>
      <c r="P302" s="590"/>
      <c r="Q302" s="623">
        <f t="shared" si="5"/>
        <v>360</v>
      </c>
      <c r="R302" s="624"/>
      <c r="S302" s="624"/>
      <c r="T302" s="624"/>
      <c r="U302" s="624"/>
      <c r="V302" s="624"/>
      <c r="W302" s="624"/>
      <c r="X302" s="624"/>
      <c r="Y302" s="624"/>
      <c r="Z302" s="624"/>
      <c r="AA302" s="625"/>
      <c r="AB302" s="589">
        <v>175</v>
      </c>
      <c r="AC302" s="589"/>
      <c r="AD302" s="589"/>
      <c r="AE302" s="589"/>
      <c r="AF302" s="589"/>
      <c r="AG302" s="589"/>
      <c r="AH302" s="589"/>
      <c r="AI302" s="589"/>
      <c r="AJ302" s="589"/>
      <c r="AK302" s="589"/>
      <c r="AL302" s="589">
        <v>185</v>
      </c>
      <c r="AM302" s="589"/>
      <c r="AN302" s="589"/>
      <c r="AO302" s="589"/>
      <c r="AP302" s="589"/>
      <c r="AQ302" s="589"/>
      <c r="AR302" s="589"/>
      <c r="AS302" s="589"/>
      <c r="AT302" s="589"/>
      <c r="AU302" s="718"/>
    </row>
    <row r="303" spans="4:117" ht="14.25" customHeight="1" x14ac:dyDescent="0.35">
      <c r="D303" s="590" t="s">
        <v>144</v>
      </c>
      <c r="E303" s="590"/>
      <c r="F303" s="590"/>
      <c r="G303" s="590"/>
      <c r="H303" s="590"/>
      <c r="I303" s="590"/>
      <c r="J303" s="590"/>
      <c r="K303" s="590"/>
      <c r="L303" s="590"/>
      <c r="M303" s="590"/>
      <c r="N303" s="590"/>
      <c r="O303" s="590"/>
      <c r="P303" s="590"/>
      <c r="Q303" s="623">
        <f t="shared" si="5"/>
        <v>372</v>
      </c>
      <c r="R303" s="624"/>
      <c r="S303" s="624"/>
      <c r="T303" s="624"/>
      <c r="U303" s="624"/>
      <c r="V303" s="624"/>
      <c r="W303" s="624"/>
      <c r="X303" s="624"/>
      <c r="Y303" s="624"/>
      <c r="Z303" s="624"/>
      <c r="AA303" s="625"/>
      <c r="AB303" s="589">
        <v>180</v>
      </c>
      <c r="AC303" s="589"/>
      <c r="AD303" s="589"/>
      <c r="AE303" s="589"/>
      <c r="AF303" s="589"/>
      <c r="AG303" s="589"/>
      <c r="AH303" s="589"/>
      <c r="AI303" s="589"/>
      <c r="AJ303" s="589"/>
      <c r="AK303" s="589"/>
      <c r="AL303" s="589">
        <v>192</v>
      </c>
      <c r="AM303" s="589"/>
      <c r="AN303" s="589"/>
      <c r="AO303" s="589"/>
      <c r="AP303" s="589"/>
      <c r="AQ303" s="589"/>
      <c r="AR303" s="589"/>
      <c r="AS303" s="589"/>
      <c r="AT303" s="589"/>
      <c r="AU303" s="718"/>
    </row>
    <row r="304" spans="4:117" ht="14.25" customHeight="1" x14ac:dyDescent="0.35">
      <c r="D304" s="635" t="s">
        <v>896</v>
      </c>
      <c r="E304" s="635"/>
      <c r="F304" s="635"/>
      <c r="G304" s="635"/>
      <c r="H304" s="635"/>
      <c r="I304" s="635"/>
      <c r="J304" s="635"/>
      <c r="K304" s="635"/>
      <c r="L304" s="635"/>
      <c r="M304" s="635"/>
      <c r="N304" s="635"/>
      <c r="O304" s="635"/>
      <c r="P304" s="635"/>
      <c r="Q304" s="635"/>
      <c r="R304" s="635"/>
      <c r="S304" s="635"/>
      <c r="T304" s="635"/>
      <c r="U304" s="635"/>
      <c r="V304" s="635"/>
      <c r="W304" s="635"/>
      <c r="X304" s="635"/>
      <c r="Y304" s="635"/>
      <c r="Z304" s="635"/>
      <c r="AA304" s="635"/>
      <c r="AB304" s="635"/>
      <c r="AC304" s="635"/>
      <c r="AD304" s="635"/>
      <c r="AE304" s="635"/>
      <c r="AF304" s="635"/>
      <c r="AG304" s="635"/>
      <c r="AH304" s="635"/>
      <c r="AI304" s="635"/>
      <c r="AJ304" s="635"/>
      <c r="AK304" s="635"/>
      <c r="AL304" s="635"/>
      <c r="AM304" s="635"/>
      <c r="AN304" s="635"/>
      <c r="AO304" s="635"/>
      <c r="AP304" s="635"/>
      <c r="AQ304" s="635"/>
      <c r="AR304" s="635"/>
      <c r="AS304" s="635"/>
      <c r="AT304" s="635"/>
      <c r="AW304" s="518" t="s">
        <v>1158</v>
      </c>
      <c r="AX304" s="518"/>
      <c r="AY304" s="518"/>
      <c r="AZ304" s="518"/>
      <c r="BA304" s="518"/>
      <c r="BB304" s="518"/>
      <c r="BC304" s="518"/>
      <c r="BD304" s="518"/>
      <c r="BE304" s="518"/>
      <c r="BF304" s="518"/>
      <c r="BG304" s="518"/>
      <c r="BH304" s="518"/>
      <c r="BI304" s="518"/>
      <c r="BJ304" s="518"/>
      <c r="BK304" s="518"/>
      <c r="BL304" s="518"/>
      <c r="BM304" s="518"/>
      <c r="BN304" s="518"/>
      <c r="BO304" s="518"/>
      <c r="BP304" s="518"/>
      <c r="BQ304" s="518"/>
      <c r="BR304" s="518"/>
      <c r="BS304" s="518"/>
      <c r="BT304" s="518"/>
      <c r="BU304" s="518"/>
      <c r="BV304" s="518"/>
      <c r="BW304" s="518"/>
      <c r="BX304" s="518"/>
      <c r="BY304" s="518"/>
      <c r="BZ304" s="518"/>
    </row>
    <row r="305" spans="4:118" ht="14.25" customHeight="1" x14ac:dyDescent="0.35">
      <c r="D305" s="87"/>
      <c r="E305" s="87"/>
      <c r="F305" s="87"/>
      <c r="G305" s="87"/>
      <c r="H305" s="87"/>
      <c r="I305" s="87"/>
      <c r="J305" s="87"/>
      <c r="K305" s="87"/>
      <c r="L305" s="87"/>
      <c r="M305" s="87"/>
      <c r="N305" s="87"/>
      <c r="O305" s="87"/>
      <c r="P305" s="87"/>
      <c r="Q305" s="87"/>
      <c r="R305" s="87"/>
      <c r="S305" s="87"/>
      <c r="T305" s="87"/>
      <c r="U305" s="87"/>
      <c r="V305" s="87"/>
      <c r="W305" s="87"/>
      <c r="AU305" s="87"/>
      <c r="CL305" s="87"/>
      <c r="CM305" s="87"/>
      <c r="CN305" s="87"/>
      <c r="CO305" s="87"/>
    </row>
    <row r="306" spans="4:118" ht="14.25" customHeight="1" x14ac:dyDescent="0.35">
      <c r="D306" s="420" t="s">
        <v>156</v>
      </c>
      <c r="E306" s="420"/>
      <c r="F306" s="420"/>
      <c r="G306" s="420"/>
      <c r="H306" s="420"/>
      <c r="I306" s="420"/>
      <c r="J306" s="420"/>
      <c r="K306" s="420"/>
      <c r="L306" s="420"/>
      <c r="M306" s="420"/>
      <c r="N306" s="420"/>
      <c r="O306" s="420"/>
      <c r="P306" s="420"/>
      <c r="Q306" s="420"/>
      <c r="R306" s="420"/>
      <c r="S306" s="420"/>
      <c r="T306" s="420"/>
      <c r="U306" s="420"/>
      <c r="V306" s="420"/>
      <c r="W306" s="420"/>
      <c r="X306" s="420"/>
      <c r="Y306" s="420"/>
      <c r="Z306" s="420"/>
      <c r="AA306" s="420"/>
      <c r="AB306" s="420"/>
      <c r="AC306" s="420"/>
      <c r="AD306" s="420"/>
      <c r="AE306" s="420"/>
      <c r="AF306" s="420"/>
      <c r="AG306" s="420"/>
      <c r="AH306" s="420"/>
      <c r="AI306" s="420"/>
      <c r="AJ306" s="420"/>
      <c r="AK306" s="420"/>
      <c r="AL306" s="420"/>
      <c r="AM306" s="420"/>
      <c r="AN306" s="420"/>
      <c r="AO306" s="420"/>
      <c r="AP306" s="420"/>
      <c r="AQ306" s="420"/>
      <c r="AR306" s="420"/>
      <c r="AS306" s="420"/>
      <c r="AT306" s="420"/>
      <c r="AU306" s="6"/>
      <c r="AV306" s="6"/>
      <c r="AW306" s="6"/>
      <c r="AX306" s="213"/>
      <c r="AY306" s="213" t="s">
        <v>158</v>
      </c>
      <c r="AZ306" s="213"/>
      <c r="BA306" s="213"/>
      <c r="BB306" s="213"/>
      <c r="BC306" s="213"/>
      <c r="BD306" s="213"/>
      <c r="BE306" s="213"/>
      <c r="BF306" s="213"/>
      <c r="BG306" s="213"/>
      <c r="BH306" s="213"/>
      <c r="BI306" s="213"/>
      <c r="BJ306" s="213"/>
      <c r="BK306" s="213"/>
      <c r="BL306" s="213"/>
      <c r="BM306" s="213"/>
      <c r="BO306" s="6"/>
      <c r="BP306" s="6"/>
    </row>
    <row r="307" spans="4:118" x14ac:dyDescent="0.35">
      <c r="D307" s="420"/>
      <c r="E307" s="420"/>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6"/>
      <c r="AV307" s="6"/>
      <c r="AW307" s="6"/>
      <c r="AX307" s="6"/>
      <c r="AY307" s="6"/>
      <c r="AZ307" s="6"/>
      <c r="BA307" s="6"/>
      <c r="BB307" s="6"/>
      <c r="BC307" s="6"/>
      <c r="BD307" s="6"/>
      <c r="BE307" s="6"/>
      <c r="BF307" s="6"/>
      <c r="BG307" s="6"/>
      <c r="BH307" s="6"/>
      <c r="BI307" s="6"/>
      <c r="BJ307" s="6"/>
      <c r="BK307" s="6"/>
      <c r="BL307" s="6"/>
      <c r="BM307" s="6"/>
      <c r="BN307" s="6"/>
      <c r="BX307" s="634" t="s">
        <v>956</v>
      </c>
      <c r="BY307" s="634"/>
      <c r="BZ307" s="634"/>
      <c r="CA307" s="634"/>
      <c r="CB307" s="634"/>
      <c r="CC307" s="634"/>
      <c r="CD307" s="634"/>
      <c r="CE307" s="634"/>
      <c r="CF307" s="634"/>
      <c r="CG307" s="634"/>
      <c r="CH307" s="634"/>
      <c r="CI307" s="634"/>
      <c r="CJ307" s="634"/>
      <c r="CK307" s="634"/>
      <c r="CL307" s="634"/>
      <c r="CM307" s="634"/>
      <c r="CN307" s="634"/>
      <c r="CO307" s="634"/>
    </row>
    <row r="308" spans="4:118" ht="14.25" customHeight="1" x14ac:dyDescent="0.35">
      <c r="D308" s="277" t="s">
        <v>151</v>
      </c>
      <c r="E308" s="277"/>
      <c r="F308" s="277"/>
      <c r="G308" s="277"/>
      <c r="H308" s="277"/>
      <c r="I308" s="277"/>
      <c r="J308" s="277"/>
      <c r="K308" s="277"/>
      <c r="L308" s="277"/>
      <c r="M308" s="277">
        <v>2015</v>
      </c>
      <c r="N308" s="277"/>
      <c r="O308" s="277"/>
      <c r="P308" s="277"/>
      <c r="Q308" s="393">
        <v>2016</v>
      </c>
      <c r="R308" s="395"/>
      <c r="S308" s="393">
        <v>2017</v>
      </c>
      <c r="T308" s="394"/>
      <c r="U308" s="395"/>
      <c r="V308" s="393">
        <v>2018</v>
      </c>
      <c r="W308" s="394"/>
      <c r="X308" s="394"/>
      <c r="Y308" s="395"/>
      <c r="Z308" s="393">
        <v>2019</v>
      </c>
      <c r="AA308" s="394"/>
      <c r="AB308" s="395"/>
      <c r="AC308" s="393">
        <v>2020</v>
      </c>
      <c r="AD308" s="394"/>
      <c r="AE308" s="395"/>
      <c r="AF308" s="393">
        <v>2021</v>
      </c>
      <c r="AG308" s="394"/>
      <c r="AH308" s="394"/>
      <c r="AI308" s="395"/>
      <c r="AJ308" s="393">
        <v>2022</v>
      </c>
      <c r="AK308" s="394"/>
      <c r="AL308" s="394"/>
      <c r="AM308" s="395"/>
      <c r="AN308" s="238"/>
      <c r="AO308" s="238"/>
      <c r="AP308" s="238"/>
      <c r="AQ308" s="238"/>
      <c r="AR308" s="238"/>
      <c r="AS308" s="238"/>
      <c r="AT308" s="238"/>
      <c r="AU308" s="238"/>
      <c r="AV308" s="238"/>
      <c r="AW308" s="238"/>
      <c r="AX308" s="239"/>
      <c r="AY308" s="633" t="s">
        <v>305</v>
      </c>
      <c r="AZ308" s="633"/>
      <c r="BA308" s="633"/>
      <c r="BB308" s="633"/>
      <c r="BC308" s="633"/>
      <c r="BD308" s="633"/>
      <c r="BE308" s="633"/>
      <c r="BF308" s="633"/>
      <c r="BG308" s="633"/>
      <c r="BH308" s="633"/>
      <c r="BI308" s="633"/>
      <c r="BJ308" s="633"/>
      <c r="BK308" s="633"/>
      <c r="BL308" s="633"/>
      <c r="BM308" s="633"/>
      <c r="BN308" s="633"/>
      <c r="BO308" s="633"/>
      <c r="BP308" s="633" t="s">
        <v>272</v>
      </c>
      <c r="BQ308" s="633"/>
      <c r="BR308" s="633"/>
      <c r="BS308" s="633"/>
      <c r="BT308" s="633"/>
      <c r="BU308" s="633"/>
      <c r="BV308" s="633"/>
      <c r="BW308" s="633"/>
      <c r="BX308" s="633"/>
      <c r="BZ308" s="10"/>
      <c r="CA308" s="703" t="s">
        <v>159</v>
      </c>
      <c r="CB308" s="703"/>
      <c r="CC308" s="703"/>
      <c r="CD308" s="703"/>
      <c r="CE308" s="703"/>
      <c r="CF308" s="703"/>
      <c r="CG308" s="703"/>
      <c r="CH308" s="11"/>
      <c r="CI308" s="11"/>
      <c r="CJ308" s="826">
        <f>+BP309/BP315</f>
        <v>1.1933174224343676E-3</v>
      </c>
      <c r="CK308" s="826"/>
      <c r="CL308" s="826"/>
      <c r="CM308" s="826"/>
      <c r="CN308" s="826"/>
      <c r="CO308" s="207"/>
      <c r="CP308" s="11"/>
      <c r="CQ308" s="11"/>
      <c r="CR308" s="12"/>
      <c r="CS308" s="1"/>
    </row>
    <row r="309" spans="4:118" ht="14.25" customHeight="1" x14ac:dyDescent="0.35">
      <c r="D309" s="277"/>
      <c r="E309" s="277"/>
      <c r="F309" s="277"/>
      <c r="G309" s="277"/>
      <c r="H309" s="277"/>
      <c r="I309" s="277"/>
      <c r="J309" s="277"/>
      <c r="K309" s="277"/>
      <c r="L309" s="277"/>
      <c r="M309" s="277"/>
      <c r="N309" s="277"/>
      <c r="O309" s="277"/>
      <c r="P309" s="277"/>
      <c r="Q309" s="396"/>
      <c r="R309" s="398"/>
      <c r="S309" s="396"/>
      <c r="T309" s="397"/>
      <c r="U309" s="398"/>
      <c r="V309" s="396"/>
      <c r="W309" s="397"/>
      <c r="X309" s="397"/>
      <c r="Y309" s="398"/>
      <c r="Z309" s="396"/>
      <c r="AA309" s="397"/>
      <c r="AB309" s="398"/>
      <c r="AC309" s="396"/>
      <c r="AD309" s="397"/>
      <c r="AE309" s="398"/>
      <c r="AF309" s="396"/>
      <c r="AG309" s="397"/>
      <c r="AH309" s="397"/>
      <c r="AI309" s="398"/>
      <c r="AJ309" s="396"/>
      <c r="AK309" s="397"/>
      <c r="AL309" s="397"/>
      <c r="AM309" s="398"/>
      <c r="AN309" s="238"/>
      <c r="AO309" s="238"/>
      <c r="AP309" s="238"/>
      <c r="AQ309" s="238"/>
      <c r="AR309" s="238"/>
      <c r="AS309" s="238"/>
      <c r="AT309" s="238"/>
      <c r="AU309" s="238"/>
      <c r="AV309" s="238"/>
      <c r="AW309" s="238"/>
      <c r="AX309" s="239"/>
      <c r="AY309" s="639" t="s">
        <v>159</v>
      </c>
      <c r="AZ309" s="639"/>
      <c r="BA309" s="639"/>
      <c r="BB309" s="639"/>
      <c r="BC309" s="639"/>
      <c r="BD309" s="639"/>
      <c r="BE309" s="639"/>
      <c r="BF309" s="639"/>
      <c r="BG309" s="639"/>
      <c r="BH309" s="639"/>
      <c r="BI309" s="639"/>
      <c r="BJ309" s="639"/>
      <c r="BK309" s="639"/>
      <c r="BL309" s="639"/>
      <c r="BM309" s="639"/>
      <c r="BN309" s="639"/>
      <c r="BO309" s="639"/>
      <c r="BP309" s="312">
        <v>15</v>
      </c>
      <c r="BQ309" s="312"/>
      <c r="BR309" s="312"/>
      <c r="BS309" s="312"/>
      <c r="BT309" s="312"/>
      <c r="BU309" s="312"/>
      <c r="BV309" s="312"/>
      <c r="BW309" s="312"/>
      <c r="BX309" s="312"/>
      <c r="BZ309" s="13"/>
      <c r="CA309" s="704"/>
      <c r="CB309" s="704"/>
      <c r="CC309" s="704"/>
      <c r="CD309" s="704"/>
      <c r="CE309" s="704"/>
      <c r="CF309" s="704"/>
      <c r="CG309" s="704"/>
      <c r="CH309" s="54"/>
      <c r="CI309" s="54"/>
      <c r="CJ309" s="827"/>
      <c r="CK309" s="827"/>
      <c r="CL309" s="827"/>
      <c r="CM309" s="827"/>
      <c r="CN309" s="827"/>
      <c r="CO309" s="206"/>
      <c r="CP309" s="1"/>
      <c r="CQ309" s="1"/>
      <c r="CR309" s="14"/>
      <c r="CS309" s="1"/>
    </row>
    <row r="310" spans="4:118" ht="24.75" customHeight="1" x14ac:dyDescent="0.35">
      <c r="D310" s="632" t="s">
        <v>304</v>
      </c>
      <c r="E310" s="632"/>
      <c r="F310" s="632"/>
      <c r="G310" s="632"/>
      <c r="H310" s="632"/>
      <c r="I310" s="632"/>
      <c r="J310" s="632"/>
      <c r="K310" s="632"/>
      <c r="L310" s="632"/>
      <c r="M310" s="640">
        <v>769</v>
      </c>
      <c r="N310" s="640"/>
      <c r="O310" s="640"/>
      <c r="P310" s="640"/>
      <c r="Q310" s="609">
        <v>758</v>
      </c>
      <c r="R310" s="610"/>
      <c r="S310" s="609">
        <v>774</v>
      </c>
      <c r="T310" s="631"/>
      <c r="U310" s="610"/>
      <c r="V310" s="609">
        <v>793</v>
      </c>
      <c r="W310" s="631"/>
      <c r="X310" s="631"/>
      <c r="Y310" s="610"/>
      <c r="Z310" s="609">
        <v>820</v>
      </c>
      <c r="AA310" s="631"/>
      <c r="AB310" s="610"/>
      <c r="AC310" s="609">
        <v>840</v>
      </c>
      <c r="AD310" s="631"/>
      <c r="AE310" s="610"/>
      <c r="AF310" s="609">
        <v>835</v>
      </c>
      <c r="AG310" s="631"/>
      <c r="AH310" s="631"/>
      <c r="AI310" s="610"/>
      <c r="AJ310" s="609">
        <v>842</v>
      </c>
      <c r="AK310" s="631"/>
      <c r="AL310" s="631"/>
      <c r="AM310" s="610"/>
      <c r="AN310" s="238"/>
      <c r="AO310" s="238"/>
      <c r="AP310" s="238"/>
      <c r="AQ310" s="238"/>
      <c r="AR310" s="238"/>
      <c r="AS310" s="238"/>
      <c r="AT310" s="238"/>
      <c r="AU310" s="238"/>
      <c r="AV310" s="238"/>
      <c r="AW310" s="238"/>
      <c r="AX310" s="239"/>
      <c r="AY310" s="639" t="s">
        <v>160</v>
      </c>
      <c r="AZ310" s="639"/>
      <c r="BA310" s="639"/>
      <c r="BB310" s="639"/>
      <c r="BC310" s="639"/>
      <c r="BD310" s="639"/>
      <c r="BE310" s="639"/>
      <c r="BF310" s="639"/>
      <c r="BG310" s="639"/>
      <c r="BH310" s="639"/>
      <c r="BI310" s="639"/>
      <c r="BJ310" s="639"/>
      <c r="BK310" s="639"/>
      <c r="BL310" s="639"/>
      <c r="BM310" s="639"/>
      <c r="BN310" s="639"/>
      <c r="BO310" s="639"/>
      <c r="BP310" s="591">
        <v>0</v>
      </c>
      <c r="BQ310" s="591"/>
      <c r="BR310" s="591"/>
      <c r="BS310" s="591"/>
      <c r="BT310" s="591"/>
      <c r="BU310" s="591"/>
      <c r="BV310" s="591"/>
      <c r="BW310" s="591"/>
      <c r="BX310" s="591"/>
      <c r="BZ310" s="13"/>
      <c r="CA310" s="704"/>
      <c r="CB310" s="704"/>
      <c r="CC310" s="704"/>
      <c r="CD310" s="704"/>
      <c r="CE310" s="704"/>
      <c r="CF310" s="704"/>
      <c r="CG310" s="704"/>
      <c r="CH310" s="54"/>
      <c r="CI310" s="54"/>
      <c r="CJ310" s="208"/>
      <c r="CK310" s="208"/>
      <c r="CL310" s="208"/>
      <c r="CM310" s="208"/>
      <c r="CN310" s="208"/>
      <c r="CO310" s="206"/>
      <c r="CP310" s="1"/>
      <c r="CQ310" s="1"/>
      <c r="CR310" s="14"/>
      <c r="CS310" s="1"/>
    </row>
    <row r="311" spans="4:118" ht="17.25" customHeight="1" x14ac:dyDescent="0.35">
      <c r="D311" s="638" t="s">
        <v>152</v>
      </c>
      <c r="E311" s="638"/>
      <c r="F311" s="638"/>
      <c r="G311" s="638"/>
      <c r="H311" s="638"/>
      <c r="I311" s="638"/>
      <c r="J311" s="638"/>
      <c r="K311" s="638"/>
      <c r="L311" s="638"/>
      <c r="M311" s="609">
        <v>927</v>
      </c>
      <c r="N311" s="631"/>
      <c r="O311" s="631"/>
      <c r="P311" s="610"/>
      <c r="Q311" s="609">
        <v>896</v>
      </c>
      <c r="R311" s="610"/>
      <c r="S311" s="609">
        <v>887</v>
      </c>
      <c r="T311" s="631"/>
      <c r="U311" s="610"/>
      <c r="V311" s="609">
        <v>888</v>
      </c>
      <c r="W311" s="631"/>
      <c r="X311" s="631"/>
      <c r="Y311" s="610"/>
      <c r="Z311" s="609">
        <v>902</v>
      </c>
      <c r="AA311" s="631"/>
      <c r="AB311" s="610"/>
      <c r="AC311" s="609">
        <v>917</v>
      </c>
      <c r="AD311" s="631"/>
      <c r="AE311" s="610"/>
      <c r="AF311" s="609">
        <v>940</v>
      </c>
      <c r="AG311" s="631"/>
      <c r="AH311" s="631"/>
      <c r="AI311" s="610"/>
      <c r="AJ311" s="609">
        <v>962</v>
      </c>
      <c r="AK311" s="631"/>
      <c r="AL311" s="631"/>
      <c r="AM311" s="610"/>
      <c r="AN311" s="238"/>
      <c r="AO311" s="238"/>
      <c r="AP311" s="238"/>
      <c r="AQ311" s="238"/>
      <c r="AR311" s="238"/>
      <c r="AS311" s="238"/>
      <c r="AT311" s="238"/>
      <c r="AU311" s="238"/>
      <c r="AV311" s="238"/>
      <c r="AW311" s="238"/>
      <c r="AX311" s="239"/>
      <c r="AY311" s="336" t="s">
        <v>161</v>
      </c>
      <c r="AZ311" s="336"/>
      <c r="BA311" s="336"/>
      <c r="BB311" s="336"/>
      <c r="BC311" s="336"/>
      <c r="BD311" s="336"/>
      <c r="BE311" s="336"/>
      <c r="BF311" s="336"/>
      <c r="BG311" s="336"/>
      <c r="BH311" s="336"/>
      <c r="BI311" s="336"/>
      <c r="BJ311" s="336"/>
      <c r="BK311" s="336"/>
      <c r="BL311" s="336"/>
      <c r="BM311" s="336"/>
      <c r="BN311" s="336"/>
      <c r="BO311" s="336"/>
      <c r="BP311" s="591">
        <v>0</v>
      </c>
      <c r="BQ311" s="591"/>
      <c r="BR311" s="591"/>
      <c r="BS311" s="591"/>
      <c r="BT311" s="591"/>
      <c r="BU311" s="591"/>
      <c r="BV311" s="591"/>
      <c r="BW311" s="591"/>
      <c r="BX311" s="591"/>
      <c r="BZ311" s="13"/>
      <c r="CA311" s="608" t="s">
        <v>165</v>
      </c>
      <c r="CB311" s="608"/>
      <c r="CC311" s="608"/>
      <c r="CD311" s="608"/>
      <c r="CE311" s="608"/>
      <c r="CF311" s="608"/>
      <c r="CG311" s="608"/>
      <c r="CH311" s="54"/>
      <c r="CI311" s="54"/>
      <c r="CJ311" s="271">
        <f>+BP312/BP315</f>
        <v>5.0119331742243438E-3</v>
      </c>
      <c r="CK311" s="271"/>
      <c r="CL311" s="271"/>
      <c r="CM311" s="271"/>
      <c r="CN311" s="271"/>
      <c r="CO311" s="240"/>
      <c r="CP311" s="1"/>
      <c r="CQ311" s="1"/>
      <c r="CR311" s="14"/>
      <c r="CS311" s="1"/>
    </row>
    <row r="312" spans="4:118" ht="27" customHeight="1" x14ac:dyDescent="0.35">
      <c r="D312" s="632" t="s">
        <v>153</v>
      </c>
      <c r="E312" s="632"/>
      <c r="F312" s="632"/>
      <c r="G312" s="632"/>
      <c r="H312" s="632"/>
      <c r="I312" s="632"/>
      <c r="J312" s="632"/>
      <c r="K312" s="632"/>
      <c r="L312" s="632"/>
      <c r="M312" s="640">
        <v>1112</v>
      </c>
      <c r="N312" s="640"/>
      <c r="O312" s="640"/>
      <c r="P312" s="640"/>
      <c r="Q312" s="609">
        <v>1081</v>
      </c>
      <c r="R312" s="610"/>
      <c r="S312" s="609">
        <v>1063</v>
      </c>
      <c r="T312" s="631"/>
      <c r="U312" s="610"/>
      <c r="V312" s="609">
        <v>1055</v>
      </c>
      <c r="W312" s="631"/>
      <c r="X312" s="631"/>
      <c r="Y312" s="610"/>
      <c r="Z312" s="609">
        <v>1043</v>
      </c>
      <c r="AA312" s="631"/>
      <c r="AB312" s="610"/>
      <c r="AC312" s="609">
        <v>1037</v>
      </c>
      <c r="AD312" s="631"/>
      <c r="AE312" s="610"/>
      <c r="AF312" s="609">
        <v>1037</v>
      </c>
      <c r="AG312" s="631"/>
      <c r="AH312" s="631"/>
      <c r="AI312" s="610"/>
      <c r="AJ312" s="609">
        <v>1038</v>
      </c>
      <c r="AK312" s="631"/>
      <c r="AL312" s="631"/>
      <c r="AM312" s="610"/>
      <c r="AN312" s="238"/>
      <c r="AO312" s="238"/>
      <c r="AP312" s="238"/>
      <c r="AQ312" s="238"/>
      <c r="AR312" s="238"/>
      <c r="AS312" s="238"/>
      <c r="AT312" s="238"/>
      <c r="AU312" s="238"/>
      <c r="AV312" s="238"/>
      <c r="AW312" s="238"/>
      <c r="AX312" s="239"/>
      <c r="AY312" s="639" t="s">
        <v>162</v>
      </c>
      <c r="AZ312" s="639"/>
      <c r="BA312" s="639"/>
      <c r="BB312" s="639"/>
      <c r="BC312" s="639"/>
      <c r="BD312" s="639"/>
      <c r="BE312" s="639"/>
      <c r="BF312" s="639"/>
      <c r="BG312" s="639"/>
      <c r="BH312" s="639"/>
      <c r="BI312" s="639"/>
      <c r="BJ312" s="639"/>
      <c r="BK312" s="639"/>
      <c r="BL312" s="639"/>
      <c r="BM312" s="639"/>
      <c r="BN312" s="639"/>
      <c r="BO312" s="639"/>
      <c r="BP312" s="312">
        <v>63</v>
      </c>
      <c r="BQ312" s="312"/>
      <c r="BR312" s="312"/>
      <c r="BS312" s="312"/>
      <c r="BT312" s="312"/>
      <c r="BU312" s="312"/>
      <c r="BV312" s="312"/>
      <c r="BW312" s="312"/>
      <c r="BX312" s="312"/>
      <c r="BZ312" s="13"/>
      <c r="CA312" s="608"/>
      <c r="CB312" s="608"/>
      <c r="CC312" s="608"/>
      <c r="CD312" s="608"/>
      <c r="CE312" s="608"/>
      <c r="CF312" s="608"/>
      <c r="CG312" s="608"/>
      <c r="CH312" s="54"/>
      <c r="CI312" s="54"/>
      <c r="CJ312" s="271"/>
      <c r="CK312" s="271"/>
      <c r="CL312" s="271"/>
      <c r="CM312" s="271"/>
      <c r="CN312" s="271"/>
      <c r="CO312" s="240"/>
      <c r="CP312" s="1"/>
      <c r="CQ312" s="1"/>
      <c r="CR312" s="14"/>
      <c r="CS312" s="1"/>
    </row>
    <row r="313" spans="4:118" ht="20.25" customHeight="1" x14ac:dyDescent="0.35">
      <c r="D313" s="278" t="s">
        <v>1066</v>
      </c>
      <c r="E313" s="279"/>
      <c r="F313" s="279"/>
      <c r="G313" s="279"/>
      <c r="H313" s="279"/>
      <c r="I313" s="279"/>
      <c r="J313" s="279"/>
      <c r="K313" s="279"/>
      <c r="L313" s="280"/>
      <c r="M313" s="640">
        <v>1604</v>
      </c>
      <c r="N313" s="640"/>
      <c r="O313" s="640"/>
      <c r="P313" s="640"/>
      <c r="Q313" s="609">
        <v>1602</v>
      </c>
      <c r="R313" s="610"/>
      <c r="S313" s="609">
        <v>1606</v>
      </c>
      <c r="T313" s="631"/>
      <c r="U313" s="610"/>
      <c r="V313" s="609">
        <v>1591</v>
      </c>
      <c r="W313" s="631"/>
      <c r="X313" s="631"/>
      <c r="Y313" s="610"/>
      <c r="Z313" s="609">
        <v>1479</v>
      </c>
      <c r="AA313" s="631"/>
      <c r="AB313" s="610"/>
      <c r="AC313" s="609">
        <v>1564</v>
      </c>
      <c r="AD313" s="631"/>
      <c r="AE313" s="610"/>
      <c r="AF313" s="609">
        <v>1552</v>
      </c>
      <c r="AG313" s="631"/>
      <c r="AH313" s="631"/>
      <c r="AI313" s="610"/>
      <c r="AJ313" s="609">
        <v>1891</v>
      </c>
      <c r="AK313" s="631"/>
      <c r="AL313" s="631"/>
      <c r="AM313" s="610"/>
      <c r="AN313" s="238"/>
      <c r="AO313" s="238"/>
      <c r="AP313" s="238"/>
      <c r="AQ313" s="238"/>
      <c r="AR313" s="238"/>
      <c r="AS313" s="238"/>
      <c r="AT313" s="238"/>
      <c r="AU313" s="238"/>
      <c r="AV313" s="238"/>
      <c r="AW313" s="238"/>
      <c r="AX313" s="239"/>
      <c r="AY313" s="639" t="s">
        <v>163</v>
      </c>
      <c r="AZ313" s="639"/>
      <c r="BA313" s="639"/>
      <c r="BB313" s="639"/>
      <c r="BC313" s="639"/>
      <c r="BD313" s="639"/>
      <c r="BE313" s="639"/>
      <c r="BF313" s="639"/>
      <c r="BG313" s="639"/>
      <c r="BH313" s="639"/>
      <c r="BI313" s="639"/>
      <c r="BJ313" s="639"/>
      <c r="BK313" s="639"/>
      <c r="BL313" s="639"/>
      <c r="BM313" s="639"/>
      <c r="BN313" s="639"/>
      <c r="BO313" s="639"/>
      <c r="BP313" s="369">
        <v>12492</v>
      </c>
      <c r="BQ313" s="369"/>
      <c r="BR313" s="369"/>
      <c r="BS313" s="369"/>
      <c r="BT313" s="369"/>
      <c r="BU313" s="369"/>
      <c r="BV313" s="369"/>
      <c r="BW313" s="369"/>
      <c r="BX313" s="369"/>
      <c r="BY313" s="34"/>
      <c r="BZ313" s="13"/>
      <c r="CH313" s="34"/>
      <c r="CI313" s="54"/>
      <c r="CJ313" s="34"/>
      <c r="CK313" s="34"/>
      <c r="CL313" s="34"/>
      <c r="CM313" s="34"/>
      <c r="CN313" s="34"/>
      <c r="CO313" s="35"/>
      <c r="CP313" s="1"/>
      <c r="CQ313" s="4"/>
      <c r="CR313" s="50"/>
      <c r="CS313" s="4"/>
    </row>
    <row r="314" spans="4:118" ht="18" customHeight="1" x14ac:dyDescent="0.35">
      <c r="D314" s="638" t="s">
        <v>154</v>
      </c>
      <c r="E314" s="638"/>
      <c r="F314" s="638"/>
      <c r="G314" s="638"/>
      <c r="H314" s="638"/>
      <c r="I314" s="638"/>
      <c r="J314" s="638"/>
      <c r="K314" s="638"/>
      <c r="L314" s="638"/>
      <c r="M314" s="640">
        <v>5363</v>
      </c>
      <c r="N314" s="640"/>
      <c r="O314" s="640"/>
      <c r="P314" s="640"/>
      <c r="Q314" s="609">
        <v>5018</v>
      </c>
      <c r="R314" s="610"/>
      <c r="S314" s="609">
        <v>5394</v>
      </c>
      <c r="T314" s="631"/>
      <c r="U314" s="610"/>
      <c r="V314" s="609">
        <v>5382</v>
      </c>
      <c r="W314" s="631"/>
      <c r="X314" s="631"/>
      <c r="Y314" s="610"/>
      <c r="Z314" s="609">
        <v>5375</v>
      </c>
      <c r="AA314" s="631"/>
      <c r="AB314" s="610"/>
      <c r="AC314" s="609">
        <v>5383</v>
      </c>
      <c r="AD314" s="631"/>
      <c r="AE314" s="610"/>
      <c r="AF314" s="609">
        <v>5425</v>
      </c>
      <c r="AG314" s="631"/>
      <c r="AH314" s="631"/>
      <c r="AI314" s="610"/>
      <c r="AJ314" s="609">
        <v>5123</v>
      </c>
      <c r="AK314" s="631"/>
      <c r="AL314" s="631"/>
      <c r="AM314" s="610"/>
      <c r="AN314" s="238"/>
      <c r="AO314" s="238"/>
      <c r="AP314" s="238"/>
      <c r="AQ314" s="238"/>
      <c r="AR314" s="238"/>
      <c r="AS314" s="238"/>
      <c r="AT314" s="238"/>
      <c r="AU314" s="238"/>
      <c r="AV314" s="238"/>
      <c r="AW314" s="238"/>
      <c r="AX314" s="239"/>
      <c r="AY314" s="336" t="s">
        <v>164</v>
      </c>
      <c r="AZ314" s="336"/>
      <c r="BA314" s="336"/>
      <c r="BB314" s="336"/>
      <c r="BC314" s="336"/>
      <c r="BD314" s="336"/>
      <c r="BE314" s="336"/>
      <c r="BF314" s="336"/>
      <c r="BG314" s="336"/>
      <c r="BH314" s="336"/>
      <c r="BI314" s="336"/>
      <c r="BJ314" s="336"/>
      <c r="BK314" s="336"/>
      <c r="BL314" s="336"/>
      <c r="BM314" s="336"/>
      <c r="BN314" s="336"/>
      <c r="BO314" s="336"/>
      <c r="BP314" s="312">
        <v>0</v>
      </c>
      <c r="BQ314" s="312"/>
      <c r="BR314" s="312"/>
      <c r="BS314" s="312"/>
      <c r="BT314" s="312"/>
      <c r="BU314" s="312"/>
      <c r="BV314" s="312"/>
      <c r="BW314" s="312"/>
      <c r="BX314" s="312"/>
      <c r="BY314" s="34"/>
      <c r="BZ314" s="51"/>
      <c r="CA314" s="453" t="s">
        <v>160</v>
      </c>
      <c r="CB314" s="453"/>
      <c r="CC314" s="453"/>
      <c r="CD314" s="453"/>
      <c r="CE314" s="453"/>
      <c r="CF314" s="453"/>
      <c r="CG314" s="453"/>
      <c r="CH314" s="453"/>
      <c r="CI314" s="34"/>
      <c r="CJ314" s="603">
        <f>+BP310/BP315</f>
        <v>0</v>
      </c>
      <c r="CK314" s="603"/>
      <c r="CL314" s="603"/>
      <c r="CM314" s="603"/>
      <c r="CN314" s="603"/>
      <c r="CO314" s="604"/>
      <c r="CP314" s="4"/>
      <c r="CQ314" s="4"/>
      <c r="CR314" s="50"/>
      <c r="CS314" s="4"/>
    </row>
    <row r="315" spans="4:118" ht="18" customHeight="1" x14ac:dyDescent="0.35">
      <c r="D315" s="638" t="s">
        <v>155</v>
      </c>
      <c r="E315" s="638"/>
      <c r="F315" s="638"/>
      <c r="G315" s="638"/>
      <c r="H315" s="638"/>
      <c r="I315" s="638"/>
      <c r="J315" s="638"/>
      <c r="K315" s="638"/>
      <c r="L315" s="638"/>
      <c r="M315" s="640">
        <v>2118</v>
      </c>
      <c r="N315" s="640"/>
      <c r="O315" s="640"/>
      <c r="P315" s="640"/>
      <c r="Q315" s="609">
        <v>2192</v>
      </c>
      <c r="R315" s="610"/>
      <c r="S315" s="609">
        <v>2284</v>
      </c>
      <c r="T315" s="631"/>
      <c r="U315" s="610"/>
      <c r="V315" s="609">
        <v>2357</v>
      </c>
      <c r="W315" s="631"/>
      <c r="X315" s="631"/>
      <c r="Y315" s="610"/>
      <c r="Z315" s="609">
        <v>2435</v>
      </c>
      <c r="AA315" s="631"/>
      <c r="AB315" s="610"/>
      <c r="AC315" s="609">
        <v>2518</v>
      </c>
      <c r="AD315" s="631"/>
      <c r="AE315" s="610"/>
      <c r="AF315" s="609">
        <v>2616</v>
      </c>
      <c r="AG315" s="631"/>
      <c r="AH315" s="631"/>
      <c r="AI315" s="610"/>
      <c r="AJ315" s="609">
        <v>2714</v>
      </c>
      <c r="AK315" s="631"/>
      <c r="AL315" s="631"/>
      <c r="AM315" s="610"/>
      <c r="AN315" s="238"/>
      <c r="AO315" s="238"/>
      <c r="AP315" s="238"/>
      <c r="AQ315" s="238"/>
      <c r="AR315" s="238"/>
      <c r="AS315" s="238"/>
      <c r="AT315" s="238"/>
      <c r="AU315" s="238"/>
      <c r="AV315" s="238"/>
      <c r="AW315" s="238"/>
      <c r="AX315" s="239"/>
      <c r="AY315" s="362" t="s">
        <v>121</v>
      </c>
      <c r="AZ315" s="362"/>
      <c r="BA315" s="362"/>
      <c r="BB315" s="362"/>
      <c r="BC315" s="362"/>
      <c r="BD315" s="362"/>
      <c r="BE315" s="362"/>
      <c r="BF315" s="362"/>
      <c r="BG315" s="362"/>
      <c r="BH315" s="362"/>
      <c r="BI315" s="362"/>
      <c r="BJ315" s="362"/>
      <c r="BK315" s="362"/>
      <c r="BL315" s="362"/>
      <c r="BM315" s="362"/>
      <c r="BN315" s="362"/>
      <c r="BO315" s="362"/>
      <c r="BP315" s="636">
        <f>SUM(BP309:BX314)</f>
        <v>12570</v>
      </c>
      <c r="BQ315" s="636"/>
      <c r="BR315" s="636"/>
      <c r="BS315" s="636"/>
      <c r="BT315" s="636"/>
      <c r="BU315" s="636"/>
      <c r="BV315" s="636"/>
      <c r="BW315" s="636"/>
      <c r="BX315" s="637"/>
      <c r="BY315" s="171"/>
      <c r="BZ315" s="16"/>
      <c r="CA315" s="607"/>
      <c r="CB315" s="607"/>
      <c r="CC315" s="607"/>
      <c r="CD315" s="607"/>
      <c r="CE315" s="607"/>
      <c r="CF315" s="607"/>
      <c r="CG315" s="607"/>
      <c r="CH315" s="607"/>
      <c r="CI315" s="16"/>
      <c r="CJ315" s="605"/>
      <c r="CK315" s="605"/>
      <c r="CL315" s="605"/>
      <c r="CM315" s="605"/>
      <c r="CN315" s="605"/>
      <c r="CO315" s="606"/>
      <c r="CP315" s="16"/>
      <c r="CQ315" s="52"/>
      <c r="CR315" s="53"/>
      <c r="CS315" s="5"/>
    </row>
    <row r="316" spans="4:118" ht="14.25" customHeight="1" x14ac:dyDescent="0.35">
      <c r="D316" s="635" t="s">
        <v>892</v>
      </c>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5"/>
      <c r="AD316" s="635"/>
      <c r="AE316" s="635"/>
      <c r="AF316" s="635"/>
      <c r="AG316" s="635"/>
      <c r="AH316" s="635"/>
      <c r="AI316" s="635"/>
      <c r="AJ316" s="39"/>
      <c r="AK316" s="39"/>
      <c r="AL316" s="39"/>
      <c r="AM316" s="39"/>
      <c r="AN316" s="39"/>
      <c r="AO316" s="39"/>
      <c r="AP316" s="39"/>
      <c r="AQ316" s="39"/>
      <c r="AR316" s="39"/>
      <c r="AS316" s="39"/>
      <c r="AT316" s="39"/>
      <c r="AU316" s="23"/>
      <c r="AV316" s="7"/>
      <c r="AY316" s="564" t="s">
        <v>1013</v>
      </c>
      <c r="AZ316" s="564"/>
      <c r="BA316" s="564"/>
      <c r="BB316" s="564"/>
      <c r="BC316" s="564"/>
      <c r="BD316" s="564"/>
      <c r="BE316" s="564"/>
      <c r="BF316" s="564"/>
      <c r="BG316" s="564"/>
      <c r="BH316" s="564"/>
      <c r="BI316" s="564"/>
      <c r="BJ316" s="564"/>
      <c r="BK316" s="564"/>
      <c r="BL316" s="564"/>
      <c r="BM316" s="564"/>
      <c r="BN316" s="564"/>
      <c r="BO316" s="564"/>
      <c r="BP316" s="564"/>
      <c r="BQ316" s="564"/>
      <c r="BR316" s="564"/>
      <c r="BS316" s="564"/>
      <c r="BT316" s="564"/>
      <c r="BU316" s="564"/>
      <c r="BV316" s="564"/>
      <c r="BW316" s="564"/>
      <c r="BX316" s="564"/>
      <c r="BY316" s="7"/>
      <c r="BZ316" s="477" t="s">
        <v>900</v>
      </c>
      <c r="CA316" s="477"/>
      <c r="CB316" s="477"/>
      <c r="CC316" s="477"/>
      <c r="CD316" s="477"/>
      <c r="CE316" s="477"/>
      <c r="CF316" s="477"/>
      <c r="CG316" s="477"/>
      <c r="CH316" s="477"/>
      <c r="CI316" s="477"/>
      <c r="CJ316" s="477"/>
      <c r="CK316" s="477"/>
      <c r="CL316" s="477"/>
      <c r="CM316" s="477"/>
      <c r="CN316" s="477"/>
      <c r="CO316" s="477"/>
    </row>
    <row r="317" spans="4:118" ht="14.25" customHeight="1" x14ac:dyDescent="0.35">
      <c r="AK317" s="2"/>
      <c r="AL317" s="49"/>
      <c r="AY317" s="565"/>
      <c r="AZ317" s="565"/>
      <c r="BA317" s="565"/>
      <c r="BB317" s="565"/>
      <c r="BC317" s="565"/>
      <c r="BD317" s="565"/>
      <c r="BE317" s="565"/>
      <c r="BF317" s="565"/>
      <c r="BG317" s="565"/>
      <c r="BH317" s="565"/>
      <c r="BI317" s="565"/>
      <c r="BJ317" s="565"/>
      <c r="BK317" s="565"/>
      <c r="BL317" s="565"/>
      <c r="BM317" s="565"/>
      <c r="BN317" s="565"/>
      <c r="BO317" s="565"/>
      <c r="BP317" s="565"/>
      <c r="BQ317" s="565"/>
      <c r="BR317" s="565"/>
      <c r="BS317" s="565"/>
      <c r="BT317" s="565"/>
      <c r="BU317" s="565"/>
      <c r="BV317" s="565"/>
      <c r="BW317" s="565"/>
      <c r="BX317" s="565"/>
      <c r="BZ317" s="621"/>
      <c r="CA317" s="621"/>
      <c r="CB317" s="621"/>
      <c r="CC317" s="621"/>
      <c r="CD317" s="621"/>
      <c r="CE317" s="621"/>
      <c r="CF317" s="621"/>
      <c r="CG317" s="621"/>
      <c r="CH317" s="621"/>
      <c r="CI317" s="621"/>
      <c r="CJ317" s="621"/>
      <c r="CK317" s="621"/>
      <c r="CL317" s="621"/>
      <c r="CM317" s="621"/>
      <c r="CN317" s="621"/>
      <c r="CO317" s="621"/>
      <c r="DE317" s="127"/>
      <c r="DF317" s="127"/>
      <c r="DG317" s="127"/>
      <c r="DH317" s="127"/>
      <c r="DI317" s="127"/>
      <c r="DJ317" s="127"/>
      <c r="DK317" s="242"/>
      <c r="DL317" s="127"/>
      <c r="DM317" s="127"/>
      <c r="DN317" s="127"/>
    </row>
    <row r="318" spans="4:118" ht="14.25" customHeight="1" x14ac:dyDescent="0.35">
      <c r="D318" s="420" t="s">
        <v>169</v>
      </c>
      <c r="E318" s="420"/>
      <c r="F318" s="420"/>
      <c r="G318" s="420"/>
      <c r="H318" s="420"/>
      <c r="I318" s="420"/>
      <c r="J318" s="420"/>
      <c r="K318" s="420"/>
      <c r="L318" s="420"/>
      <c r="M318" s="420"/>
      <c r="N318" s="420"/>
      <c r="O318" s="420"/>
      <c r="P318" s="420"/>
      <c r="Q318" s="420"/>
      <c r="R318" s="420"/>
      <c r="S318" s="420"/>
      <c r="T318" s="420"/>
      <c r="U318" s="420"/>
      <c r="V318" s="420"/>
      <c r="W318" s="420"/>
      <c r="X318" s="420"/>
      <c r="Y318" s="420"/>
      <c r="Z318" s="420"/>
      <c r="AA318" s="420"/>
      <c r="AB318" s="420"/>
      <c r="AC318" s="420"/>
      <c r="AD318" s="420"/>
      <c r="AE318" s="420"/>
      <c r="AF318" s="420"/>
      <c r="AG318" s="420"/>
      <c r="AH318" s="420"/>
      <c r="AI318" s="420"/>
      <c r="AJ318" s="420"/>
      <c r="AK318" s="420"/>
      <c r="AL318" s="420"/>
      <c r="AM318" s="420"/>
      <c r="AN318" s="420"/>
      <c r="AO318" s="420"/>
      <c r="AP318" s="420"/>
      <c r="AQ318" s="420"/>
      <c r="AR318" s="420"/>
      <c r="AS318" s="420"/>
      <c r="AT318" s="420"/>
      <c r="DE318" s="127"/>
      <c r="DF318" s="127"/>
      <c r="DG318" s="127"/>
      <c r="DH318" s="127"/>
      <c r="DI318" s="127"/>
      <c r="DJ318" s="127"/>
      <c r="DK318" s="127"/>
      <c r="DL318" s="127"/>
      <c r="DM318" s="127"/>
      <c r="DN318" s="127"/>
    </row>
    <row r="319" spans="4:118" ht="14.25" customHeight="1" x14ac:dyDescent="0.35">
      <c r="D319" s="421"/>
      <c r="E319" s="421"/>
      <c r="F319" s="421"/>
      <c r="G319" s="421"/>
      <c r="H319" s="421"/>
      <c r="I319" s="421"/>
      <c r="J319" s="421"/>
      <c r="K319" s="421"/>
      <c r="L319" s="421"/>
      <c r="M319" s="421"/>
      <c r="N319" s="421"/>
      <c r="O319" s="421"/>
      <c r="P319" s="421"/>
      <c r="Q319" s="421"/>
      <c r="R319" s="421"/>
      <c r="S319" s="421"/>
      <c r="T319" s="421"/>
      <c r="U319" s="421"/>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DE319" s="127"/>
      <c r="DF319" s="627" t="s">
        <v>180</v>
      </c>
      <c r="DG319" s="627"/>
      <c r="DH319" s="627"/>
      <c r="DI319" s="627"/>
      <c r="DJ319" s="127"/>
      <c r="DK319" s="626"/>
      <c r="DL319" s="626"/>
      <c r="DM319" s="626"/>
      <c r="DN319" s="626"/>
    </row>
    <row r="320" spans="4:118" ht="14.25" customHeight="1" x14ac:dyDescent="0.35">
      <c r="D320" s="277" t="s">
        <v>192</v>
      </c>
      <c r="E320" s="277"/>
      <c r="F320" s="277"/>
      <c r="G320" s="277"/>
      <c r="H320" s="277"/>
      <c r="I320" s="277"/>
      <c r="J320" s="277"/>
      <c r="K320" s="277"/>
      <c r="L320" s="277"/>
      <c r="M320" s="277"/>
      <c r="N320" s="277"/>
      <c r="O320" s="277"/>
      <c r="P320" s="277"/>
      <c r="Q320" s="277"/>
      <c r="R320" s="277"/>
      <c r="S320" s="277"/>
      <c r="T320" s="277"/>
      <c r="U320" s="277"/>
      <c r="V320" s="277"/>
      <c r="W320" s="277">
        <v>2020</v>
      </c>
      <c r="X320" s="277"/>
      <c r="Y320" s="277"/>
      <c r="Z320" s="277"/>
      <c r="AA320" s="277"/>
      <c r="AB320" s="277"/>
      <c r="AC320" s="277"/>
      <c r="AD320" s="277"/>
      <c r="AE320" s="277">
        <v>2021</v>
      </c>
      <c r="AF320" s="277"/>
      <c r="AG320" s="277"/>
      <c r="AH320" s="277"/>
      <c r="AI320" s="277"/>
      <c r="AJ320" s="277"/>
      <c r="AK320" s="277"/>
      <c r="AL320" s="277"/>
      <c r="AM320" s="277">
        <v>2022</v>
      </c>
      <c r="AN320" s="277"/>
      <c r="AO320" s="277"/>
      <c r="AP320" s="277"/>
      <c r="AQ320" s="277"/>
      <c r="AR320" s="277"/>
      <c r="AS320" s="277"/>
      <c r="AT320" s="277"/>
      <c r="DE320" s="127"/>
      <c r="DF320" s="128" t="s">
        <v>170</v>
      </c>
      <c r="DG320" s="128">
        <v>2020</v>
      </c>
      <c r="DH320" s="128">
        <v>2021</v>
      </c>
      <c r="DI320" s="128">
        <v>2022</v>
      </c>
      <c r="DJ320" s="127"/>
      <c r="DK320" s="129" t="s">
        <v>182</v>
      </c>
      <c r="DL320" s="128">
        <v>2020</v>
      </c>
      <c r="DM320" s="128">
        <v>2021</v>
      </c>
      <c r="DN320" s="128">
        <v>2022</v>
      </c>
    </row>
    <row r="321" spans="4:118" ht="14.25" customHeight="1" x14ac:dyDescent="0.35">
      <c r="D321" s="277"/>
      <c r="E321" s="277"/>
      <c r="F321" s="277"/>
      <c r="G321" s="277"/>
      <c r="H321" s="277"/>
      <c r="I321" s="277"/>
      <c r="J321" s="277"/>
      <c r="K321" s="277"/>
      <c r="L321" s="277"/>
      <c r="M321" s="277"/>
      <c r="N321" s="277"/>
      <c r="O321" s="277"/>
      <c r="P321" s="277"/>
      <c r="Q321" s="277"/>
      <c r="R321" s="277"/>
      <c r="S321" s="277"/>
      <c r="T321" s="277"/>
      <c r="U321" s="277"/>
      <c r="V321" s="277"/>
      <c r="W321" s="277"/>
      <c r="X321" s="277"/>
      <c r="Y321" s="277"/>
      <c r="Z321" s="277"/>
      <c r="AA321" s="277"/>
      <c r="AB321" s="277"/>
      <c r="AC321" s="277"/>
      <c r="AD321" s="277"/>
      <c r="AE321" s="277"/>
      <c r="AF321" s="277"/>
      <c r="AG321" s="277"/>
      <c r="AH321" s="277"/>
      <c r="AI321" s="277"/>
      <c r="AJ321" s="277"/>
      <c r="AK321" s="277"/>
      <c r="AL321" s="277"/>
      <c r="AM321" s="277"/>
      <c r="AN321" s="277"/>
      <c r="AO321" s="277"/>
      <c r="AP321" s="277"/>
      <c r="AQ321" s="277"/>
      <c r="AR321" s="277"/>
      <c r="AS321" s="277"/>
      <c r="AT321" s="277"/>
      <c r="DE321" s="127"/>
      <c r="DF321" s="130" t="s">
        <v>171</v>
      </c>
      <c r="DG321" s="131">
        <v>698</v>
      </c>
      <c r="DH321" s="243">
        <v>690</v>
      </c>
      <c r="DI321" s="200">
        <v>692</v>
      </c>
      <c r="DJ321" s="127"/>
      <c r="DK321" s="132" t="s">
        <v>183</v>
      </c>
      <c r="DL321" s="133">
        <f>((DG322+DG328)/DG325)</f>
        <v>0.48378116678770272</v>
      </c>
      <c r="DM321" s="133">
        <f t="shared" ref="DM321:DN321" si="6">((DH322+DH328)/DH325)</f>
        <v>0.49295944156938259</v>
      </c>
      <c r="DN321" s="133">
        <f t="shared" si="6"/>
        <v>0.50376839334848666</v>
      </c>
    </row>
    <row r="322" spans="4:118" ht="14.25" customHeight="1" x14ac:dyDescent="0.35">
      <c r="D322" s="346" t="s">
        <v>183</v>
      </c>
      <c r="E322" s="346"/>
      <c r="F322" s="346"/>
      <c r="G322" s="346"/>
      <c r="H322" s="346"/>
      <c r="I322" s="346"/>
      <c r="J322" s="346"/>
      <c r="K322" s="346"/>
      <c r="L322" s="346"/>
      <c r="M322" s="346"/>
      <c r="N322" s="346"/>
      <c r="O322" s="346"/>
      <c r="P322" s="346"/>
      <c r="Q322" s="346"/>
      <c r="R322" s="346"/>
      <c r="S322" s="346"/>
      <c r="T322" s="346"/>
      <c r="U322" s="346"/>
      <c r="V322" s="346"/>
      <c r="W322" s="611">
        <f>+DL321</f>
        <v>0.48378116678770272</v>
      </c>
      <c r="X322" s="612"/>
      <c r="Y322" s="612"/>
      <c r="Z322" s="612"/>
      <c r="AA322" s="612"/>
      <c r="AB322" s="612"/>
      <c r="AC322" s="612"/>
      <c r="AD322" s="613"/>
      <c r="AE322" s="611">
        <f>DM321</f>
        <v>0.49295944156938259</v>
      </c>
      <c r="AF322" s="612"/>
      <c r="AG322" s="612"/>
      <c r="AH322" s="612"/>
      <c r="AI322" s="612"/>
      <c r="AJ322" s="612"/>
      <c r="AK322" s="612"/>
      <c r="AL322" s="613"/>
      <c r="AM322" s="611">
        <f>DN321</f>
        <v>0.50376839334848666</v>
      </c>
      <c r="AN322" s="612"/>
      <c r="AO322" s="612"/>
      <c r="AP322" s="612"/>
      <c r="AQ322" s="612"/>
      <c r="AR322" s="612"/>
      <c r="AS322" s="612"/>
      <c r="AT322" s="613"/>
      <c r="DE322" s="127"/>
      <c r="DF322" s="134" t="s">
        <v>172</v>
      </c>
      <c r="DG322" s="131">
        <v>2264</v>
      </c>
      <c r="DH322" s="243">
        <v>2282</v>
      </c>
      <c r="DI322" s="200">
        <v>2315</v>
      </c>
      <c r="DJ322" s="127"/>
      <c r="DK322" s="135" t="s">
        <v>184</v>
      </c>
      <c r="DL322" s="133">
        <f>DG322/DG325</f>
        <v>0.27402565964657466</v>
      </c>
      <c r="DM322" s="133">
        <f>DH322/DH325</f>
        <v>0.27464195450716089</v>
      </c>
      <c r="DN322" s="133">
        <f>DI322/DI325</f>
        <v>0.27694700323005145</v>
      </c>
    </row>
    <row r="323" spans="4:118" ht="14.25" customHeight="1" x14ac:dyDescent="0.35">
      <c r="D323" s="346" t="s">
        <v>184</v>
      </c>
      <c r="E323" s="346"/>
      <c r="F323" s="346"/>
      <c r="G323" s="346"/>
      <c r="H323" s="346"/>
      <c r="I323" s="346"/>
      <c r="J323" s="346"/>
      <c r="K323" s="346"/>
      <c r="L323" s="346"/>
      <c r="M323" s="346"/>
      <c r="N323" s="346"/>
      <c r="O323" s="346"/>
      <c r="P323" s="346"/>
      <c r="Q323" s="346"/>
      <c r="R323" s="346"/>
      <c r="S323" s="346"/>
      <c r="T323" s="346"/>
      <c r="U323" s="346"/>
      <c r="V323" s="346"/>
      <c r="W323" s="611">
        <f t="shared" ref="W323:W330" si="7">+DL322</f>
        <v>0.27402565964657466</v>
      </c>
      <c r="X323" s="612"/>
      <c r="Y323" s="612"/>
      <c r="Z323" s="612"/>
      <c r="AA323" s="612"/>
      <c r="AB323" s="612"/>
      <c r="AC323" s="612"/>
      <c r="AD323" s="613"/>
      <c r="AE323" s="611">
        <f t="shared" ref="AE323:AE330" si="8">DM322</f>
        <v>0.27464195450716089</v>
      </c>
      <c r="AF323" s="612"/>
      <c r="AG323" s="612"/>
      <c r="AH323" s="612"/>
      <c r="AI323" s="612"/>
      <c r="AJ323" s="612"/>
      <c r="AK323" s="612"/>
      <c r="AL323" s="613"/>
      <c r="AM323" s="611">
        <f t="shared" ref="AM323:AM330" si="9">DN322</f>
        <v>0.27694700323005145</v>
      </c>
      <c r="AN323" s="612"/>
      <c r="AO323" s="612"/>
      <c r="AP323" s="612"/>
      <c r="AQ323" s="612"/>
      <c r="AR323" s="612"/>
      <c r="AS323" s="612"/>
      <c r="AT323" s="613"/>
      <c r="DE323" s="127"/>
      <c r="DF323" s="134" t="s">
        <v>173</v>
      </c>
      <c r="DG323" s="131">
        <v>740</v>
      </c>
      <c r="DH323" s="243">
        <v>760</v>
      </c>
      <c r="DI323" s="200">
        <v>718</v>
      </c>
      <c r="DJ323" s="127"/>
      <c r="DK323" s="135" t="s">
        <v>185</v>
      </c>
      <c r="DL323" s="133">
        <f>DG328/DG325</f>
        <v>0.20975550714112806</v>
      </c>
      <c r="DM323" s="133">
        <f>DH328/DH325</f>
        <v>0.21831748706222168</v>
      </c>
      <c r="DN323" s="133">
        <f>DI328/DI325</f>
        <v>0.22682139011843522</v>
      </c>
    </row>
    <row r="324" spans="4:118" ht="14.25" customHeight="1" x14ac:dyDescent="0.35">
      <c r="D324" s="346" t="s">
        <v>185</v>
      </c>
      <c r="E324" s="346"/>
      <c r="F324" s="346"/>
      <c r="G324" s="346"/>
      <c r="H324" s="346"/>
      <c r="I324" s="346"/>
      <c r="J324" s="346"/>
      <c r="K324" s="346"/>
      <c r="L324" s="346"/>
      <c r="M324" s="346"/>
      <c r="N324" s="346"/>
      <c r="O324" s="346"/>
      <c r="P324" s="346"/>
      <c r="Q324" s="346"/>
      <c r="R324" s="346"/>
      <c r="S324" s="346"/>
      <c r="T324" s="346"/>
      <c r="U324" s="346"/>
      <c r="V324" s="346"/>
      <c r="W324" s="611">
        <f t="shared" si="7"/>
        <v>0.20975550714112806</v>
      </c>
      <c r="X324" s="612"/>
      <c r="Y324" s="612"/>
      <c r="Z324" s="612"/>
      <c r="AA324" s="612"/>
      <c r="AB324" s="612"/>
      <c r="AC324" s="612"/>
      <c r="AD324" s="613"/>
      <c r="AE324" s="611">
        <f t="shared" si="8"/>
        <v>0.21831748706222168</v>
      </c>
      <c r="AF324" s="612"/>
      <c r="AG324" s="612"/>
      <c r="AH324" s="612"/>
      <c r="AI324" s="612"/>
      <c r="AJ324" s="612"/>
      <c r="AK324" s="612"/>
      <c r="AL324" s="613"/>
      <c r="AM324" s="611">
        <f t="shared" si="9"/>
        <v>0.22682139011843522</v>
      </c>
      <c r="AN324" s="612"/>
      <c r="AO324" s="612"/>
      <c r="AP324" s="612"/>
      <c r="AQ324" s="612"/>
      <c r="AR324" s="612"/>
      <c r="AS324" s="612"/>
      <c r="AT324" s="613"/>
      <c r="DE324" s="127"/>
      <c r="DF324" s="134" t="s">
        <v>174</v>
      </c>
      <c r="DG324" s="131">
        <v>1717</v>
      </c>
      <c r="DH324" s="243">
        <v>1716</v>
      </c>
      <c r="DI324" s="200">
        <v>1714</v>
      </c>
      <c r="DJ324" s="127"/>
      <c r="DK324" s="135" t="s">
        <v>186</v>
      </c>
      <c r="DL324" s="133">
        <f>DG328/DG322</f>
        <v>0.76545936395759717</v>
      </c>
      <c r="DM324" s="133">
        <f t="shared" ref="DM324:DN324" si="10">DH328/DH322</f>
        <v>0.79491673970201582</v>
      </c>
      <c r="DN324" s="133">
        <f t="shared" si="10"/>
        <v>0.81900647948164151</v>
      </c>
    </row>
    <row r="325" spans="4:118" ht="14.25" customHeight="1" x14ac:dyDescent="0.35">
      <c r="D325" s="346" t="s">
        <v>186</v>
      </c>
      <c r="E325" s="346"/>
      <c r="F325" s="346"/>
      <c r="G325" s="346"/>
      <c r="H325" s="346"/>
      <c r="I325" s="346"/>
      <c r="J325" s="346"/>
      <c r="K325" s="346"/>
      <c r="L325" s="346"/>
      <c r="M325" s="346"/>
      <c r="N325" s="346"/>
      <c r="O325" s="346"/>
      <c r="P325" s="346"/>
      <c r="Q325" s="346"/>
      <c r="R325" s="346"/>
      <c r="S325" s="346"/>
      <c r="T325" s="346"/>
      <c r="U325" s="346"/>
      <c r="V325" s="346"/>
      <c r="W325" s="611">
        <f t="shared" si="7"/>
        <v>0.76545936395759717</v>
      </c>
      <c r="X325" s="612"/>
      <c r="Y325" s="612"/>
      <c r="Z325" s="612"/>
      <c r="AA325" s="612"/>
      <c r="AB325" s="612"/>
      <c r="AC325" s="612"/>
      <c r="AD325" s="613"/>
      <c r="AE325" s="611">
        <f t="shared" si="8"/>
        <v>0.79491673970201582</v>
      </c>
      <c r="AF325" s="612"/>
      <c r="AG325" s="612"/>
      <c r="AH325" s="612"/>
      <c r="AI325" s="612"/>
      <c r="AJ325" s="612"/>
      <c r="AK325" s="612"/>
      <c r="AL325" s="613"/>
      <c r="AM325" s="611">
        <f t="shared" si="9"/>
        <v>0.81900647948164151</v>
      </c>
      <c r="AN325" s="612"/>
      <c r="AO325" s="612"/>
      <c r="AP325" s="612"/>
      <c r="AQ325" s="612"/>
      <c r="AR325" s="612"/>
      <c r="AS325" s="612"/>
      <c r="AT325" s="613"/>
      <c r="DE325" s="127"/>
      <c r="DF325" s="134" t="s">
        <v>175</v>
      </c>
      <c r="DG325" s="131">
        <v>8262</v>
      </c>
      <c r="DH325" s="243">
        <v>8309</v>
      </c>
      <c r="DI325" s="200">
        <v>8359</v>
      </c>
      <c r="DJ325" s="127"/>
      <c r="DK325" s="135" t="s">
        <v>187</v>
      </c>
      <c r="DL325" s="133">
        <f>DG327/DG328</f>
        <v>0.38372763993075593</v>
      </c>
      <c r="DM325" s="133">
        <f t="shared" ref="DM325:DN325" si="11">DH327/DH328</f>
        <v>0.38533627342888643</v>
      </c>
      <c r="DN325" s="133">
        <f t="shared" si="11"/>
        <v>0.38607594936708861</v>
      </c>
    </row>
    <row r="326" spans="4:118" ht="14.25" customHeight="1" x14ac:dyDescent="0.35">
      <c r="D326" s="346" t="s">
        <v>187</v>
      </c>
      <c r="E326" s="346"/>
      <c r="F326" s="346"/>
      <c r="G326" s="346"/>
      <c r="H326" s="346"/>
      <c r="I326" s="346"/>
      <c r="J326" s="346"/>
      <c r="K326" s="346"/>
      <c r="L326" s="346"/>
      <c r="M326" s="346"/>
      <c r="N326" s="346"/>
      <c r="O326" s="346"/>
      <c r="P326" s="346"/>
      <c r="Q326" s="346"/>
      <c r="R326" s="346"/>
      <c r="S326" s="346"/>
      <c r="T326" s="346"/>
      <c r="U326" s="346"/>
      <c r="V326" s="346"/>
      <c r="W326" s="611">
        <f t="shared" si="7"/>
        <v>0.38372763993075593</v>
      </c>
      <c r="X326" s="612"/>
      <c r="Y326" s="612"/>
      <c r="Z326" s="612"/>
      <c r="AA326" s="612"/>
      <c r="AB326" s="612"/>
      <c r="AC326" s="612"/>
      <c r="AD326" s="613"/>
      <c r="AE326" s="611">
        <f t="shared" si="8"/>
        <v>0.38533627342888643</v>
      </c>
      <c r="AF326" s="612"/>
      <c r="AG326" s="612"/>
      <c r="AH326" s="612"/>
      <c r="AI326" s="612"/>
      <c r="AJ326" s="612"/>
      <c r="AK326" s="612"/>
      <c r="AL326" s="613"/>
      <c r="AM326" s="611">
        <f t="shared" si="9"/>
        <v>0.38607594936708861</v>
      </c>
      <c r="AN326" s="612"/>
      <c r="AO326" s="612"/>
      <c r="AP326" s="612"/>
      <c r="AQ326" s="612"/>
      <c r="AR326" s="612"/>
      <c r="AS326" s="612"/>
      <c r="AT326" s="613"/>
      <c r="DE326" s="127"/>
      <c r="DF326" s="134" t="s">
        <v>176</v>
      </c>
      <c r="DG326" s="131">
        <v>1664</v>
      </c>
      <c r="DH326" s="243">
        <v>1690</v>
      </c>
      <c r="DI326" s="200">
        <v>1713</v>
      </c>
      <c r="DJ326" s="127"/>
      <c r="DK326" s="135" t="s">
        <v>188</v>
      </c>
      <c r="DL326" s="133">
        <f>DG321/DG329</f>
        <v>0.23367927686642115</v>
      </c>
      <c r="DM326" s="133">
        <f t="shared" ref="DM326:DN326" si="12">DH321/DH329</f>
        <v>0.23015343562374915</v>
      </c>
      <c r="DN326" s="133">
        <f t="shared" si="12"/>
        <v>0.22997673645729477</v>
      </c>
    </row>
    <row r="327" spans="4:118" ht="14.25" customHeight="1" x14ac:dyDescent="0.35">
      <c r="D327" s="346" t="s">
        <v>188</v>
      </c>
      <c r="E327" s="346"/>
      <c r="F327" s="346"/>
      <c r="G327" s="346"/>
      <c r="H327" s="346"/>
      <c r="I327" s="346"/>
      <c r="J327" s="346"/>
      <c r="K327" s="346"/>
      <c r="L327" s="346"/>
      <c r="M327" s="346"/>
      <c r="N327" s="346"/>
      <c r="O327" s="346"/>
      <c r="P327" s="346"/>
      <c r="Q327" s="346"/>
      <c r="R327" s="346"/>
      <c r="S327" s="346"/>
      <c r="T327" s="346"/>
      <c r="U327" s="346"/>
      <c r="V327" s="346"/>
      <c r="W327" s="611">
        <f t="shared" si="7"/>
        <v>0.23367927686642115</v>
      </c>
      <c r="X327" s="612"/>
      <c r="Y327" s="612"/>
      <c r="Z327" s="612"/>
      <c r="AA327" s="612"/>
      <c r="AB327" s="612"/>
      <c r="AC327" s="612"/>
      <c r="AD327" s="613"/>
      <c r="AE327" s="611">
        <f t="shared" si="8"/>
        <v>0.23015343562374915</v>
      </c>
      <c r="AF327" s="612"/>
      <c r="AG327" s="612"/>
      <c r="AH327" s="612"/>
      <c r="AI327" s="612"/>
      <c r="AJ327" s="612"/>
      <c r="AK327" s="612"/>
      <c r="AL327" s="613"/>
      <c r="AM327" s="611">
        <f t="shared" si="9"/>
        <v>0.22997673645729477</v>
      </c>
      <c r="AN327" s="612"/>
      <c r="AO327" s="612"/>
      <c r="AP327" s="612"/>
      <c r="AQ327" s="612"/>
      <c r="AR327" s="612"/>
      <c r="AS327" s="612"/>
      <c r="AT327" s="613"/>
      <c r="DE327" s="127"/>
      <c r="DF327" s="134" t="s">
        <v>177</v>
      </c>
      <c r="DG327" s="131">
        <v>665</v>
      </c>
      <c r="DH327" s="243">
        <v>699</v>
      </c>
      <c r="DI327" s="200">
        <v>732</v>
      </c>
      <c r="DJ327" s="127"/>
      <c r="DK327" s="136" t="s">
        <v>189</v>
      </c>
      <c r="DL327" s="133">
        <f>DG324/DG326</f>
        <v>1.0318509615384615</v>
      </c>
      <c r="DM327" s="133">
        <f>DH324/DH326</f>
        <v>1.0153846153846153</v>
      </c>
      <c r="DN327" s="133">
        <f>DI324/DI326</f>
        <v>1.0005837711617047</v>
      </c>
    </row>
    <row r="328" spans="4:118" ht="14.25" customHeight="1" x14ac:dyDescent="0.35">
      <c r="D328" s="717" t="s">
        <v>189</v>
      </c>
      <c r="E328" s="717"/>
      <c r="F328" s="717"/>
      <c r="G328" s="717"/>
      <c r="H328" s="717"/>
      <c r="I328" s="717"/>
      <c r="J328" s="717"/>
      <c r="K328" s="717"/>
      <c r="L328" s="717"/>
      <c r="M328" s="717"/>
      <c r="N328" s="717"/>
      <c r="O328" s="717"/>
      <c r="P328" s="717"/>
      <c r="Q328" s="717"/>
      <c r="R328" s="717"/>
      <c r="S328" s="717"/>
      <c r="T328" s="717"/>
      <c r="U328" s="717"/>
      <c r="V328" s="717"/>
      <c r="W328" s="611">
        <f t="shared" si="7"/>
        <v>1.0318509615384615</v>
      </c>
      <c r="X328" s="612"/>
      <c r="Y328" s="612"/>
      <c r="Z328" s="612"/>
      <c r="AA328" s="612"/>
      <c r="AB328" s="612"/>
      <c r="AC328" s="612"/>
      <c r="AD328" s="613"/>
      <c r="AE328" s="611">
        <f t="shared" si="8"/>
        <v>1.0153846153846153</v>
      </c>
      <c r="AF328" s="612"/>
      <c r="AG328" s="612"/>
      <c r="AH328" s="612"/>
      <c r="AI328" s="612"/>
      <c r="AJ328" s="612"/>
      <c r="AK328" s="612"/>
      <c r="AL328" s="613"/>
      <c r="AM328" s="611">
        <f t="shared" si="9"/>
        <v>1.0005837711617047</v>
      </c>
      <c r="AN328" s="612"/>
      <c r="AO328" s="612"/>
      <c r="AP328" s="612"/>
      <c r="AQ328" s="612"/>
      <c r="AR328" s="612"/>
      <c r="AS328" s="612"/>
      <c r="AT328" s="613"/>
      <c r="DE328" s="127"/>
      <c r="DF328" s="134" t="s">
        <v>178</v>
      </c>
      <c r="DG328" s="131">
        <v>1733</v>
      </c>
      <c r="DH328" s="243">
        <v>1814</v>
      </c>
      <c r="DI328" s="200">
        <v>1896</v>
      </c>
      <c r="DJ328" s="127"/>
      <c r="DK328" s="135" t="s">
        <v>190</v>
      </c>
      <c r="DL328" s="133">
        <f>DG321/DG323</f>
        <v>0.94324324324324327</v>
      </c>
      <c r="DM328" s="133">
        <f>DH321/DH323</f>
        <v>0.90789473684210531</v>
      </c>
      <c r="DN328" s="133">
        <f>DI321/DI323</f>
        <v>0.96378830083565459</v>
      </c>
    </row>
    <row r="329" spans="4:118" ht="14.25" customHeight="1" x14ac:dyDescent="0.35">
      <c r="D329" s="346" t="s">
        <v>190</v>
      </c>
      <c r="E329" s="346"/>
      <c r="F329" s="346"/>
      <c r="G329" s="346"/>
      <c r="H329" s="346"/>
      <c r="I329" s="346"/>
      <c r="J329" s="346"/>
      <c r="K329" s="346"/>
      <c r="L329" s="346"/>
      <c r="M329" s="346"/>
      <c r="N329" s="346"/>
      <c r="O329" s="346"/>
      <c r="P329" s="346"/>
      <c r="Q329" s="346"/>
      <c r="R329" s="346"/>
      <c r="S329" s="346"/>
      <c r="T329" s="346"/>
      <c r="U329" s="346"/>
      <c r="V329" s="346"/>
      <c r="W329" s="611">
        <f t="shared" si="7"/>
        <v>0.94324324324324327</v>
      </c>
      <c r="X329" s="612"/>
      <c r="Y329" s="612"/>
      <c r="Z329" s="612"/>
      <c r="AA329" s="612"/>
      <c r="AB329" s="612"/>
      <c r="AC329" s="612"/>
      <c r="AD329" s="613"/>
      <c r="AE329" s="611">
        <f t="shared" si="8"/>
        <v>0.90789473684210531</v>
      </c>
      <c r="AF329" s="612"/>
      <c r="AG329" s="612"/>
      <c r="AH329" s="612"/>
      <c r="AI329" s="612"/>
      <c r="AJ329" s="612"/>
      <c r="AK329" s="612"/>
      <c r="AL329" s="613"/>
      <c r="AM329" s="611">
        <f t="shared" si="9"/>
        <v>0.96378830083565459</v>
      </c>
      <c r="AN329" s="612"/>
      <c r="AO329" s="612"/>
      <c r="AP329" s="612"/>
      <c r="AQ329" s="612"/>
      <c r="AR329" s="612"/>
      <c r="AS329" s="612"/>
      <c r="AT329" s="613"/>
      <c r="DE329" s="127"/>
      <c r="DF329" s="134" t="s">
        <v>179</v>
      </c>
      <c r="DG329" s="131">
        <v>2987</v>
      </c>
      <c r="DH329" s="243">
        <v>2998</v>
      </c>
      <c r="DI329" s="200">
        <v>3009</v>
      </c>
      <c r="DJ329" s="127"/>
      <c r="DK329" s="135" t="s">
        <v>191</v>
      </c>
      <c r="DL329" s="133">
        <f>DG330/DG331</f>
        <v>0.97693920335429774</v>
      </c>
      <c r="DM329" s="133">
        <f t="shared" ref="DM329:DN329" si="13">DH330/DH331</f>
        <v>0.97657743785850859</v>
      </c>
      <c r="DN329" s="133">
        <f t="shared" si="13"/>
        <v>1.0228516253620856</v>
      </c>
    </row>
    <row r="330" spans="4:118" ht="14.25" customHeight="1" x14ac:dyDescent="0.35">
      <c r="D330" s="346" t="s">
        <v>191</v>
      </c>
      <c r="E330" s="346"/>
      <c r="F330" s="346"/>
      <c r="G330" s="346"/>
      <c r="H330" s="346"/>
      <c r="I330" s="346"/>
      <c r="J330" s="346"/>
      <c r="K330" s="346"/>
      <c r="L330" s="346"/>
      <c r="M330" s="346"/>
      <c r="N330" s="346"/>
      <c r="O330" s="346"/>
      <c r="P330" s="346"/>
      <c r="Q330" s="346"/>
      <c r="R330" s="346"/>
      <c r="S330" s="346"/>
      <c r="T330" s="346"/>
      <c r="U330" s="346"/>
      <c r="V330" s="346"/>
      <c r="W330" s="611">
        <f t="shared" si="7"/>
        <v>0.97693920335429774</v>
      </c>
      <c r="X330" s="612"/>
      <c r="Y330" s="612"/>
      <c r="Z330" s="612"/>
      <c r="AA330" s="612"/>
      <c r="AB330" s="612"/>
      <c r="AC330" s="612"/>
      <c r="AD330" s="613"/>
      <c r="AE330" s="611">
        <f t="shared" si="8"/>
        <v>0.97657743785850859</v>
      </c>
      <c r="AF330" s="612"/>
      <c r="AG330" s="612"/>
      <c r="AH330" s="612"/>
      <c r="AI330" s="612"/>
      <c r="AJ330" s="612"/>
      <c r="AK330" s="612"/>
      <c r="AL330" s="613"/>
      <c r="AM330" s="611">
        <f t="shared" si="9"/>
        <v>1.0228516253620856</v>
      </c>
      <c r="AN330" s="612"/>
      <c r="AO330" s="612"/>
      <c r="AP330" s="612"/>
      <c r="AQ330" s="612"/>
      <c r="AR330" s="612"/>
      <c r="AS330" s="612"/>
      <c r="AT330" s="613"/>
      <c r="DE330" s="127"/>
      <c r="DF330" s="134" t="s">
        <v>146</v>
      </c>
      <c r="DG330" s="241">
        <v>6058</v>
      </c>
      <c r="DH330" s="243">
        <v>6129</v>
      </c>
      <c r="DI330" s="200">
        <v>6356</v>
      </c>
      <c r="DJ330" s="127"/>
      <c r="DK330" s="127"/>
      <c r="DL330" s="127"/>
      <c r="DM330" s="127"/>
      <c r="DN330" s="127"/>
    </row>
    <row r="331" spans="4:118" ht="14.25" customHeight="1" x14ac:dyDescent="0.35">
      <c r="D331" s="172" t="s">
        <v>901</v>
      </c>
      <c r="E331" s="2"/>
      <c r="F331" s="2"/>
      <c r="G331" s="2"/>
      <c r="H331" s="2"/>
      <c r="I331" s="2"/>
      <c r="J331" s="2"/>
      <c r="K331" s="2"/>
      <c r="L331" s="2"/>
      <c r="M331" s="2"/>
      <c r="N331" s="2"/>
      <c r="O331" s="2"/>
      <c r="P331" s="2"/>
      <c r="Q331" s="2"/>
      <c r="R331" s="2"/>
      <c r="S331" s="2"/>
      <c r="T331" s="2"/>
      <c r="U331" s="2"/>
      <c r="BX331" s="7"/>
      <c r="BY331" s="7"/>
      <c r="BZ331" s="7"/>
      <c r="CA331" s="7"/>
      <c r="CB331" s="7"/>
      <c r="CC331" s="7"/>
      <c r="CD331" s="7"/>
      <c r="CE331" s="7"/>
      <c r="CF331" s="7"/>
      <c r="CG331" s="7"/>
      <c r="CH331" s="7"/>
      <c r="DE331" s="127"/>
      <c r="DF331" s="134" t="s">
        <v>193</v>
      </c>
      <c r="DG331" s="241">
        <v>6201</v>
      </c>
      <c r="DH331" s="243">
        <v>6276</v>
      </c>
      <c r="DI331" s="200">
        <v>6214</v>
      </c>
      <c r="DJ331" s="127"/>
      <c r="DK331" s="127"/>
      <c r="DL331" s="127"/>
      <c r="DM331" s="127"/>
      <c r="DN331" s="127"/>
    </row>
    <row r="332" spans="4:118" ht="14.25" customHeight="1" x14ac:dyDescent="0.35">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2"/>
      <c r="AW332" s="172"/>
      <c r="AX332" s="172"/>
      <c r="AY332" s="172" t="s">
        <v>902</v>
      </c>
      <c r="AZ332" s="172"/>
      <c r="BA332" s="172"/>
      <c r="BB332" s="172"/>
      <c r="BC332" s="172"/>
      <c r="BD332" s="172"/>
      <c r="BE332" s="172"/>
      <c r="BF332" s="172"/>
      <c r="BG332" s="172"/>
      <c r="BH332" s="172"/>
      <c r="BI332" s="172"/>
      <c r="BJ332" s="172"/>
      <c r="BK332" s="172"/>
      <c r="BL332" s="172"/>
      <c r="BM332" s="172"/>
      <c r="BN332" s="172"/>
      <c r="BO332" s="172"/>
      <c r="BP332" s="172"/>
      <c r="BQ332" s="172"/>
      <c r="BR332" s="172"/>
      <c r="BS332" s="172"/>
      <c r="BT332" s="172"/>
      <c r="BU332" s="172"/>
      <c r="BV332" s="172"/>
      <c r="BW332" s="172"/>
      <c r="CI332" s="7"/>
      <c r="CJ332" s="7"/>
      <c r="DE332" s="127"/>
      <c r="DF332" s="137"/>
      <c r="DG332" s="138"/>
      <c r="DH332" s="138"/>
      <c r="DI332" s="138"/>
      <c r="DJ332" s="127"/>
      <c r="DK332" s="127"/>
      <c r="DL332" s="127"/>
      <c r="DM332" s="127"/>
      <c r="DN332" s="127"/>
    </row>
    <row r="333" spans="4:118" ht="14.25" customHeight="1" x14ac:dyDescent="0.35">
      <c r="D333" s="420" t="s">
        <v>1070</v>
      </c>
      <c r="E333" s="420"/>
      <c r="F333" s="420"/>
      <c r="G333" s="420"/>
      <c r="H333" s="420"/>
      <c r="I333" s="420"/>
      <c r="J333" s="420"/>
      <c r="K333" s="420"/>
      <c r="L333" s="420"/>
      <c r="M333" s="420"/>
      <c r="N333" s="420"/>
      <c r="O333" s="420"/>
      <c r="P333" s="420"/>
      <c r="Q333" s="420"/>
      <c r="R333" s="420"/>
      <c r="S333" s="420"/>
      <c r="T333" s="420"/>
      <c r="U333" s="420"/>
      <c r="V333" s="420"/>
      <c r="W333" s="420"/>
      <c r="X333" s="420"/>
      <c r="Y333" s="420"/>
      <c r="Z333" s="420"/>
      <c r="AA333" s="420"/>
      <c r="AB333" s="420"/>
      <c r="AC333" s="420"/>
      <c r="AD333" s="420"/>
      <c r="AE333" s="420"/>
      <c r="AF333" s="420"/>
      <c r="AG333" s="420"/>
      <c r="AH333" s="420"/>
      <c r="AI333" s="87"/>
      <c r="AJ333" s="87"/>
      <c r="AK333" s="87"/>
      <c r="AL333" s="87"/>
      <c r="AM333" s="87"/>
      <c r="AN333" s="87"/>
      <c r="AO333" s="87"/>
      <c r="AP333" s="87"/>
      <c r="AV333" s="420" t="s">
        <v>1072</v>
      </c>
      <c r="AW333" s="420"/>
      <c r="AX333" s="420"/>
      <c r="AY333" s="420"/>
      <c r="AZ333" s="420"/>
      <c r="BA333" s="420"/>
      <c r="BB333" s="420"/>
      <c r="BC333" s="420"/>
      <c r="BD333" s="420"/>
      <c r="BE333" s="420"/>
      <c r="BF333" s="420"/>
      <c r="BG333" s="420"/>
      <c r="BH333" s="420"/>
      <c r="BI333" s="420"/>
      <c r="BJ333" s="420"/>
      <c r="BK333" s="420"/>
      <c r="BL333" s="420"/>
      <c r="BM333" s="420"/>
      <c r="BN333" s="420"/>
      <c r="BO333" s="420"/>
      <c r="BP333" s="420"/>
      <c r="BQ333" s="420"/>
      <c r="BR333" s="420"/>
      <c r="BS333" s="420"/>
      <c r="BT333" s="420"/>
      <c r="BU333" s="420"/>
      <c r="BV333" s="420"/>
      <c r="BW333" s="420"/>
      <c r="BX333" s="420"/>
      <c r="BY333" s="420"/>
      <c r="BZ333" s="420"/>
      <c r="CI333" s="7"/>
      <c r="CJ333" s="7"/>
      <c r="DE333" s="127"/>
      <c r="DF333" s="137"/>
      <c r="DG333" s="138"/>
      <c r="DH333" s="138"/>
      <c r="DI333" s="138"/>
      <c r="DJ333" s="127"/>
      <c r="DK333" s="127"/>
      <c r="DL333" s="127"/>
      <c r="DM333" s="127"/>
      <c r="DN333" s="127"/>
    </row>
    <row r="334" spans="4:118" ht="14.25" customHeight="1" x14ac:dyDescent="0.35">
      <c r="D334" s="420"/>
      <c r="E334" s="420"/>
      <c r="F334" s="420"/>
      <c r="G334" s="420"/>
      <c r="H334" s="420"/>
      <c r="I334" s="420"/>
      <c r="J334" s="420"/>
      <c r="K334" s="420"/>
      <c r="L334" s="420"/>
      <c r="M334" s="420"/>
      <c r="N334" s="420"/>
      <c r="O334" s="420"/>
      <c r="P334" s="420"/>
      <c r="Q334" s="420"/>
      <c r="R334" s="420"/>
      <c r="S334" s="420"/>
      <c r="T334" s="420"/>
      <c r="U334" s="420"/>
      <c r="V334" s="420"/>
      <c r="W334" s="420"/>
      <c r="X334" s="420"/>
      <c r="Y334" s="420"/>
      <c r="Z334" s="420"/>
      <c r="AA334" s="420"/>
      <c r="AB334" s="420"/>
      <c r="AC334" s="420"/>
      <c r="AD334" s="420"/>
      <c r="AE334" s="420"/>
      <c r="AF334" s="420"/>
      <c r="AG334" s="420"/>
      <c r="AH334" s="420"/>
      <c r="AV334" s="420"/>
      <c r="AW334" s="420"/>
      <c r="AX334" s="420"/>
      <c r="AY334" s="420"/>
      <c r="AZ334" s="420"/>
      <c r="BA334" s="420"/>
      <c r="BB334" s="420"/>
      <c r="BC334" s="420"/>
      <c r="BD334" s="420"/>
      <c r="BE334" s="420"/>
      <c r="BF334" s="420"/>
      <c r="BG334" s="420"/>
      <c r="BH334" s="420"/>
      <c r="BI334" s="420"/>
      <c r="BJ334" s="420"/>
      <c r="BK334" s="420"/>
      <c r="BL334" s="420"/>
      <c r="BM334" s="420"/>
      <c r="BN334" s="420"/>
      <c r="BO334" s="420"/>
      <c r="BP334" s="420"/>
      <c r="BQ334" s="420"/>
      <c r="BR334" s="420"/>
      <c r="BS334" s="420"/>
      <c r="BT334" s="420"/>
      <c r="BU334" s="420"/>
      <c r="BV334" s="420"/>
      <c r="BW334" s="420"/>
      <c r="BX334" s="420"/>
      <c r="BY334" s="420"/>
      <c r="BZ334" s="420"/>
      <c r="DE334" s="127"/>
      <c r="DF334" s="127"/>
      <c r="DG334" s="127"/>
      <c r="DH334" s="127"/>
      <c r="DI334" s="127"/>
      <c r="DJ334" s="127"/>
      <c r="DK334" s="127"/>
      <c r="DL334" s="127"/>
      <c r="DM334" s="127"/>
      <c r="DN334" s="127"/>
    </row>
    <row r="335" spans="4:118" ht="14.25" customHeight="1" x14ac:dyDescent="0.35">
      <c r="D335" s="360" t="s">
        <v>194</v>
      </c>
      <c r="E335" s="360"/>
      <c r="F335" s="360"/>
      <c r="G335" s="360"/>
      <c r="H335" s="360"/>
      <c r="I335" s="360"/>
      <c r="J335" s="360"/>
      <c r="K335" s="360"/>
      <c r="L335" s="360"/>
      <c r="M335" s="360"/>
      <c r="N335" s="360"/>
      <c r="O335" s="360"/>
      <c r="P335" s="360"/>
      <c r="Q335" s="360"/>
      <c r="R335" s="360" t="s">
        <v>195</v>
      </c>
      <c r="S335" s="360"/>
      <c r="T335" s="360"/>
      <c r="U335" s="360"/>
      <c r="V335" s="360"/>
      <c r="W335" s="360"/>
      <c r="X335" s="360"/>
      <c r="Y335" s="360"/>
      <c r="Z335" s="360"/>
      <c r="AA335" s="360"/>
      <c r="AB335" s="360"/>
      <c r="AC335" s="360"/>
      <c r="AD335" s="360"/>
      <c r="AE335" s="360"/>
      <c r="AF335" s="360" t="s">
        <v>196</v>
      </c>
      <c r="AG335" s="360"/>
      <c r="AH335" s="360"/>
      <c r="AI335" s="360"/>
      <c r="AJ335" s="360"/>
      <c r="AK335" s="360"/>
      <c r="AL335" s="360"/>
      <c r="AM335" s="360"/>
      <c r="AN335" s="360"/>
      <c r="AO335" s="360"/>
      <c r="AP335" s="360"/>
      <c r="AQ335" s="360"/>
      <c r="AR335" s="360"/>
      <c r="AS335" s="360"/>
      <c r="AT335" s="360"/>
      <c r="AV335" s="295" t="s">
        <v>166</v>
      </c>
      <c r="AW335" s="295"/>
      <c r="AX335" s="295"/>
      <c r="AY335" s="295"/>
      <c r="AZ335" s="295"/>
      <c r="BA335" s="295"/>
      <c r="BB335" s="295"/>
      <c r="BC335" s="295"/>
      <c r="BD335" s="295"/>
      <c r="BE335" s="295"/>
      <c r="BF335" s="295"/>
      <c r="BG335" s="295"/>
      <c r="BH335" s="295"/>
      <c r="BI335" s="295"/>
      <c r="BJ335" s="295"/>
      <c r="BK335" s="295"/>
      <c r="BL335" s="360" t="s">
        <v>167</v>
      </c>
      <c r="BM335" s="360"/>
      <c r="BN335" s="360"/>
      <c r="BO335" s="360"/>
      <c r="BP335" s="360" t="s">
        <v>124</v>
      </c>
      <c r="BQ335" s="360"/>
      <c r="BR335" s="360"/>
      <c r="BS335" s="360"/>
      <c r="BT335" s="360"/>
      <c r="BU335" s="360"/>
      <c r="BV335" s="360"/>
      <c r="BW335" s="360"/>
      <c r="BX335" s="360"/>
      <c r="BY335" s="360"/>
      <c r="BZ335" s="360" t="s">
        <v>167</v>
      </c>
      <c r="CA335" s="360"/>
      <c r="CB335" s="360"/>
      <c r="CC335" s="360"/>
      <c r="CD335" s="360" t="s">
        <v>168</v>
      </c>
      <c r="CE335" s="360"/>
      <c r="CF335" s="360"/>
      <c r="CG335" s="360"/>
      <c r="CH335" s="360"/>
      <c r="CI335" s="360"/>
      <c r="CJ335" s="360"/>
      <c r="CK335" s="360"/>
      <c r="CL335" s="360"/>
      <c r="CM335" s="360"/>
      <c r="CN335" s="360"/>
      <c r="DG335"/>
      <c r="DH335"/>
      <c r="DI335"/>
      <c r="DJ335"/>
      <c r="DK335"/>
      <c r="DL335"/>
    </row>
    <row r="336" spans="4:118" ht="14.25" customHeight="1" x14ac:dyDescent="0.35">
      <c r="D336" s="360"/>
      <c r="E336" s="360"/>
      <c r="F336" s="360"/>
      <c r="G336" s="360"/>
      <c r="H336" s="360"/>
      <c r="I336" s="360"/>
      <c r="J336" s="360"/>
      <c r="K336" s="360"/>
      <c r="L336" s="360"/>
      <c r="M336" s="360"/>
      <c r="N336" s="360"/>
      <c r="O336" s="360"/>
      <c r="P336" s="360"/>
      <c r="Q336" s="360"/>
      <c r="R336" s="360"/>
      <c r="S336" s="360"/>
      <c r="T336" s="360"/>
      <c r="U336" s="360"/>
      <c r="V336" s="360"/>
      <c r="W336" s="360"/>
      <c r="X336" s="360"/>
      <c r="Y336" s="360"/>
      <c r="Z336" s="360"/>
      <c r="AA336" s="360"/>
      <c r="AB336" s="360"/>
      <c r="AC336" s="360"/>
      <c r="AD336" s="360"/>
      <c r="AE336" s="360"/>
      <c r="AF336" s="360"/>
      <c r="AG336" s="360"/>
      <c r="AH336" s="360"/>
      <c r="AI336" s="360"/>
      <c r="AJ336" s="360"/>
      <c r="AK336" s="360"/>
      <c r="AL336" s="360"/>
      <c r="AM336" s="360"/>
      <c r="AN336" s="360"/>
      <c r="AO336" s="360"/>
      <c r="AP336" s="360"/>
      <c r="AQ336" s="360"/>
      <c r="AR336" s="360"/>
      <c r="AS336" s="360"/>
      <c r="AT336" s="360"/>
      <c r="AV336" s="295"/>
      <c r="AW336" s="295"/>
      <c r="AX336" s="295"/>
      <c r="AY336" s="295"/>
      <c r="AZ336" s="295"/>
      <c r="BA336" s="295"/>
      <c r="BB336" s="295"/>
      <c r="BC336" s="295"/>
      <c r="BD336" s="295"/>
      <c r="BE336" s="295"/>
      <c r="BF336" s="295"/>
      <c r="BG336" s="295"/>
      <c r="BH336" s="295"/>
      <c r="BI336" s="295"/>
      <c r="BJ336" s="295"/>
      <c r="BK336" s="295"/>
      <c r="BL336" s="360"/>
      <c r="BM336" s="360"/>
      <c r="BN336" s="360"/>
      <c r="BO336" s="360"/>
      <c r="BP336" s="360"/>
      <c r="BQ336" s="360"/>
      <c r="BR336" s="360"/>
      <c r="BS336" s="360"/>
      <c r="BT336" s="360"/>
      <c r="BU336" s="360"/>
      <c r="BV336" s="360"/>
      <c r="BW336" s="360"/>
      <c r="BX336" s="360"/>
      <c r="BY336" s="360"/>
      <c r="BZ336" s="360"/>
      <c r="CA336" s="360"/>
      <c r="CB336" s="360"/>
      <c r="CC336" s="360"/>
      <c r="CD336" s="360"/>
      <c r="CE336" s="360"/>
      <c r="CF336" s="360"/>
      <c r="CG336" s="360"/>
      <c r="CH336" s="360"/>
      <c r="CI336" s="360"/>
      <c r="CJ336" s="360"/>
      <c r="CK336" s="360"/>
      <c r="CL336" s="360"/>
      <c r="CM336" s="360"/>
      <c r="CN336" s="360"/>
      <c r="DG336"/>
      <c r="DJ336"/>
      <c r="DK336"/>
      <c r="DL336"/>
    </row>
    <row r="337" spans="4:116" ht="14.25" customHeight="1" x14ac:dyDescent="0.35">
      <c r="D337" s="336" t="s">
        <v>538</v>
      </c>
      <c r="E337" s="336"/>
      <c r="F337" s="336"/>
      <c r="G337" s="336"/>
      <c r="H337" s="336"/>
      <c r="I337" s="336"/>
      <c r="J337" s="336"/>
      <c r="K337" s="336"/>
      <c r="L337" s="336"/>
      <c r="M337" s="336"/>
      <c r="N337" s="336"/>
      <c r="O337" s="336"/>
      <c r="P337" s="336"/>
      <c r="Q337" s="336"/>
      <c r="R337" s="336">
        <v>0</v>
      </c>
      <c r="S337" s="336"/>
      <c r="T337" s="336"/>
      <c r="U337" s="336"/>
      <c r="V337" s="336"/>
      <c r="W337" s="336"/>
      <c r="X337" s="336"/>
      <c r="Y337" s="336"/>
      <c r="Z337" s="336"/>
      <c r="AA337" s="336"/>
      <c r="AB337" s="336"/>
      <c r="AC337" s="336"/>
      <c r="AD337" s="336"/>
      <c r="AE337" s="336"/>
      <c r="AF337" s="336">
        <v>0</v>
      </c>
      <c r="AG337" s="336"/>
      <c r="AH337" s="336"/>
      <c r="AI337" s="336"/>
      <c r="AJ337" s="336"/>
      <c r="AK337" s="336"/>
      <c r="AL337" s="336"/>
      <c r="AM337" s="336"/>
      <c r="AN337" s="336"/>
      <c r="AO337" s="336"/>
      <c r="AP337" s="336"/>
      <c r="AQ337" s="336"/>
      <c r="AR337" s="336"/>
      <c r="AS337" s="336"/>
      <c r="AT337" s="336"/>
      <c r="AV337" s="702">
        <v>5685</v>
      </c>
      <c r="AW337" s="702"/>
      <c r="AX337" s="702"/>
      <c r="AY337" s="702"/>
      <c r="AZ337" s="702"/>
      <c r="BA337" s="702"/>
      <c r="BB337" s="702"/>
      <c r="BC337" s="702"/>
      <c r="BD337" s="702"/>
      <c r="BE337" s="702"/>
      <c r="BF337" s="702"/>
      <c r="BG337" s="702"/>
      <c r="BH337" s="702"/>
      <c r="BI337" s="702"/>
      <c r="BJ337" s="702"/>
      <c r="BK337" s="702"/>
      <c r="BL337" s="726">
        <f>(AV337/CD337)</f>
        <v>0.55306936472419499</v>
      </c>
      <c r="BM337" s="726"/>
      <c r="BN337" s="726"/>
      <c r="BO337" s="726"/>
      <c r="BP337" s="702">
        <v>4594</v>
      </c>
      <c r="BQ337" s="702"/>
      <c r="BR337" s="702"/>
      <c r="BS337" s="702"/>
      <c r="BT337" s="702"/>
      <c r="BU337" s="702"/>
      <c r="BV337" s="702"/>
      <c r="BW337" s="702"/>
      <c r="BX337" s="702"/>
      <c r="BY337" s="702"/>
      <c r="BZ337" s="726">
        <v>0.4219</v>
      </c>
      <c r="CA337" s="726"/>
      <c r="CB337" s="726"/>
      <c r="CC337" s="726"/>
      <c r="CD337" s="702">
        <f>SUM(AV337,BP337)</f>
        <v>10279</v>
      </c>
      <c r="CE337" s="702"/>
      <c r="CF337" s="702"/>
      <c r="CG337" s="702"/>
      <c r="CH337" s="702"/>
      <c r="CI337" s="702"/>
      <c r="CJ337" s="702"/>
      <c r="CK337" s="702"/>
      <c r="CL337" s="702"/>
      <c r="CM337" s="702"/>
      <c r="CN337" s="702"/>
      <c r="DG337"/>
      <c r="DH337"/>
      <c r="DI337"/>
      <c r="DJ337"/>
      <c r="DK337"/>
      <c r="DL337"/>
    </row>
    <row r="338" spans="4:116" ht="14.25" customHeight="1" x14ac:dyDescent="0.35">
      <c r="D338" s="336"/>
      <c r="E338" s="336"/>
      <c r="F338" s="336"/>
      <c r="G338" s="336"/>
      <c r="H338" s="336"/>
      <c r="I338" s="336"/>
      <c r="J338" s="336"/>
      <c r="K338" s="336"/>
      <c r="L338" s="336"/>
      <c r="M338" s="336"/>
      <c r="N338" s="336"/>
      <c r="O338" s="336"/>
      <c r="P338" s="336"/>
      <c r="Q338" s="336"/>
      <c r="R338" s="336"/>
      <c r="S338" s="336"/>
      <c r="T338" s="336"/>
      <c r="U338" s="336"/>
      <c r="V338" s="336"/>
      <c r="W338" s="336"/>
      <c r="X338" s="336"/>
      <c r="Y338" s="336"/>
      <c r="Z338" s="336"/>
      <c r="AA338" s="336"/>
      <c r="AB338" s="336"/>
      <c r="AC338" s="336"/>
      <c r="AD338" s="336"/>
      <c r="AE338" s="336"/>
      <c r="AF338" s="336"/>
      <c r="AG338" s="336"/>
      <c r="AH338" s="336"/>
      <c r="AI338" s="336"/>
      <c r="AJ338" s="336"/>
      <c r="AK338" s="336"/>
      <c r="AL338" s="336"/>
      <c r="AM338" s="336"/>
      <c r="AN338" s="336"/>
      <c r="AO338" s="336"/>
      <c r="AP338" s="336"/>
      <c r="AQ338" s="336"/>
      <c r="AR338" s="336"/>
      <c r="AS338" s="336"/>
      <c r="AT338" s="336"/>
      <c r="AV338" s="702"/>
      <c r="AW338" s="702"/>
      <c r="AX338" s="702"/>
      <c r="AY338" s="702"/>
      <c r="AZ338" s="702"/>
      <c r="BA338" s="702"/>
      <c r="BB338" s="702"/>
      <c r="BC338" s="702"/>
      <c r="BD338" s="702"/>
      <c r="BE338" s="702"/>
      <c r="BF338" s="702"/>
      <c r="BG338" s="702"/>
      <c r="BH338" s="702"/>
      <c r="BI338" s="702"/>
      <c r="BJ338" s="702"/>
      <c r="BK338" s="702"/>
      <c r="BL338" s="726"/>
      <c r="BM338" s="726"/>
      <c r="BN338" s="726"/>
      <c r="BO338" s="726"/>
      <c r="BP338" s="702"/>
      <c r="BQ338" s="702"/>
      <c r="BR338" s="702"/>
      <c r="BS338" s="702"/>
      <c r="BT338" s="702"/>
      <c r="BU338" s="702"/>
      <c r="BV338" s="702"/>
      <c r="BW338" s="702"/>
      <c r="BX338" s="702"/>
      <c r="BY338" s="702"/>
      <c r="BZ338" s="726"/>
      <c r="CA338" s="726"/>
      <c r="CB338" s="726"/>
      <c r="CC338" s="726"/>
      <c r="CD338" s="702"/>
      <c r="CE338" s="702"/>
      <c r="CF338" s="702"/>
      <c r="CG338" s="702"/>
      <c r="CH338" s="702"/>
      <c r="CI338" s="702"/>
      <c r="CJ338" s="702"/>
      <c r="CK338" s="702"/>
      <c r="CL338" s="702"/>
      <c r="CM338" s="702"/>
      <c r="CN338" s="702"/>
    </row>
    <row r="339" spans="4:116" ht="14.25" customHeight="1" x14ac:dyDescent="0.35">
      <c r="D339" s="477" t="s">
        <v>883</v>
      </c>
      <c r="E339" s="477"/>
      <c r="F339" s="477"/>
      <c r="G339" s="477"/>
      <c r="H339" s="477"/>
      <c r="I339" s="477"/>
      <c r="J339" s="477"/>
      <c r="K339" s="477"/>
      <c r="L339" s="477"/>
      <c r="M339" s="477"/>
      <c r="N339" s="477"/>
      <c r="O339" s="477"/>
      <c r="P339" s="477"/>
      <c r="Q339" s="477"/>
      <c r="R339" s="477"/>
      <c r="S339" s="477"/>
      <c r="T339" s="477"/>
      <c r="U339" s="477"/>
      <c r="V339" s="477"/>
      <c r="W339" s="477"/>
      <c r="X339" s="477"/>
      <c r="Y339" s="477"/>
      <c r="Z339" s="477"/>
      <c r="AA339" s="477"/>
      <c r="AB339" s="477"/>
      <c r="AC339" s="477"/>
      <c r="AD339" s="477"/>
      <c r="AE339" s="477"/>
      <c r="AF339" s="477"/>
      <c r="AG339" s="477"/>
      <c r="AH339" s="477"/>
      <c r="AI339" s="477"/>
      <c r="AJ339" s="477"/>
      <c r="AK339" s="477"/>
      <c r="AL339" s="477"/>
      <c r="AM339" s="477"/>
      <c r="AN339" s="477"/>
      <c r="AO339" s="477"/>
      <c r="AP339" s="477"/>
      <c r="AQ339" s="477"/>
      <c r="AR339" s="477"/>
      <c r="AS339" s="477"/>
      <c r="AT339" s="477"/>
      <c r="AV339" s="517" t="s">
        <v>897</v>
      </c>
      <c r="AW339" s="517"/>
      <c r="AX339" s="517"/>
      <c r="AY339" s="517"/>
      <c r="AZ339" s="517"/>
      <c r="BA339" s="517"/>
      <c r="BB339" s="517"/>
      <c r="BC339" s="517"/>
      <c r="BD339" s="517"/>
      <c r="BE339" s="517"/>
      <c r="BF339" s="517"/>
      <c r="BG339" s="517"/>
      <c r="BH339" s="517"/>
      <c r="BI339" s="517"/>
      <c r="BJ339" s="517"/>
      <c r="BK339" s="517"/>
      <c r="BL339" s="517"/>
      <c r="BM339" s="517"/>
      <c r="BN339" s="517"/>
      <c r="BO339" s="517"/>
      <c r="BP339" s="517"/>
      <c r="BQ339" s="517"/>
      <c r="BR339" s="517"/>
      <c r="BS339" s="517"/>
      <c r="BT339" s="517"/>
      <c r="BU339" s="517"/>
      <c r="BV339" s="517"/>
      <c r="BW339" s="517"/>
      <c r="BX339" s="517"/>
      <c r="BY339" s="517"/>
      <c r="BZ339" s="517"/>
    </row>
    <row r="340" spans="4:116" ht="14.25" customHeight="1" x14ac:dyDescent="0.35"/>
    <row r="341" spans="4:116" ht="14.25" customHeight="1" x14ac:dyDescent="0.35">
      <c r="D341" s="420" t="s">
        <v>200</v>
      </c>
      <c r="E341" s="420"/>
      <c r="F341" s="420"/>
      <c r="G341" s="420"/>
      <c r="H341" s="420"/>
      <c r="I341" s="420"/>
      <c r="J341" s="420"/>
      <c r="K341" s="420"/>
      <c r="L341" s="420"/>
      <c r="M341" s="420"/>
      <c r="N341" s="420"/>
      <c r="O341" s="420"/>
      <c r="P341" s="420"/>
      <c r="Q341" s="420"/>
      <c r="R341" s="420"/>
      <c r="S341" s="420"/>
      <c r="T341" s="420"/>
      <c r="U341" s="420"/>
      <c r="V341" s="420"/>
      <c r="W341" s="420"/>
      <c r="X341" s="420"/>
      <c r="Y341" s="420"/>
      <c r="Z341" s="420"/>
      <c r="AA341" s="420"/>
      <c r="AB341" s="420"/>
      <c r="AC341" s="420"/>
      <c r="AD341" s="420"/>
      <c r="AE341" s="420"/>
      <c r="AF341" s="420"/>
      <c r="AG341" s="420"/>
      <c r="AH341" s="420"/>
      <c r="AI341" s="420"/>
      <c r="AJ341" s="420"/>
      <c r="AK341" s="420"/>
      <c r="AL341" s="420"/>
      <c r="AM341" s="420"/>
      <c r="AN341" s="420"/>
      <c r="AO341" s="420"/>
      <c r="AP341" s="420"/>
      <c r="AQ341" s="420"/>
      <c r="AR341" s="420"/>
      <c r="AS341" s="420"/>
      <c r="AT341" s="420"/>
    </row>
    <row r="342" spans="4:116" ht="14.25" customHeight="1" x14ac:dyDescent="0.35">
      <c r="D342" s="420"/>
      <c r="E342" s="420"/>
      <c r="F342" s="420"/>
      <c r="G342" s="420"/>
      <c r="H342" s="420"/>
      <c r="I342" s="420"/>
      <c r="J342" s="420"/>
      <c r="K342" s="420"/>
      <c r="L342" s="420"/>
      <c r="M342" s="420"/>
      <c r="N342" s="420"/>
      <c r="O342" s="420"/>
      <c r="P342" s="420"/>
      <c r="Q342" s="420"/>
      <c r="R342" s="420"/>
      <c r="S342" s="420"/>
      <c r="T342" s="420"/>
      <c r="U342" s="420"/>
      <c r="V342" s="420"/>
      <c r="W342" s="420"/>
      <c r="X342" s="420"/>
      <c r="Y342" s="420"/>
      <c r="Z342" s="420"/>
      <c r="AA342" s="420"/>
      <c r="AB342" s="420"/>
      <c r="AC342" s="420"/>
      <c r="AD342" s="420"/>
      <c r="AE342" s="420"/>
      <c r="AF342" s="420"/>
      <c r="AG342" s="420"/>
      <c r="AH342" s="420"/>
      <c r="AI342" s="420"/>
      <c r="AJ342" s="420"/>
      <c r="AK342" s="420"/>
      <c r="AL342" s="420"/>
      <c r="AM342" s="420"/>
      <c r="AN342" s="420"/>
      <c r="AO342" s="420"/>
      <c r="AP342" s="420"/>
      <c r="AQ342" s="420"/>
      <c r="AR342" s="420"/>
      <c r="AS342" s="420"/>
      <c r="AT342" s="420"/>
    </row>
    <row r="343" spans="4:116" ht="14.25" customHeight="1" x14ac:dyDescent="0.35">
      <c r="D343" s="360" t="s">
        <v>119</v>
      </c>
      <c r="E343" s="360"/>
      <c r="F343" s="360"/>
      <c r="G343" s="360"/>
      <c r="H343" s="360"/>
      <c r="I343" s="360"/>
      <c r="J343" s="360"/>
      <c r="K343" s="360"/>
      <c r="L343" s="360"/>
      <c r="M343" s="360"/>
      <c r="N343" s="360"/>
      <c r="O343" s="360"/>
      <c r="P343" s="360"/>
      <c r="Q343" s="360"/>
      <c r="R343" s="360" t="s">
        <v>120</v>
      </c>
      <c r="S343" s="360"/>
      <c r="T343" s="360"/>
      <c r="U343" s="360"/>
      <c r="V343" s="360"/>
      <c r="W343" s="360"/>
      <c r="X343" s="360"/>
      <c r="Y343" s="360"/>
      <c r="Z343" s="360"/>
      <c r="AA343" s="360"/>
      <c r="AB343" s="360"/>
      <c r="AC343" s="360"/>
      <c r="AD343" s="360"/>
      <c r="AE343" s="360"/>
      <c r="AF343" s="360" t="s">
        <v>121</v>
      </c>
      <c r="AG343" s="360"/>
      <c r="AH343" s="360"/>
      <c r="AI343" s="360"/>
      <c r="AJ343" s="360"/>
      <c r="AK343" s="360"/>
      <c r="AL343" s="360"/>
      <c r="AM343" s="360"/>
      <c r="AN343" s="360"/>
      <c r="AO343" s="360"/>
      <c r="AP343" s="360"/>
      <c r="AQ343" s="360"/>
      <c r="AR343" s="360"/>
      <c r="AS343" s="360"/>
      <c r="AT343" s="360"/>
    </row>
    <row r="344" spans="4:116" ht="14.25" customHeight="1" x14ac:dyDescent="0.35">
      <c r="D344" s="705" t="s">
        <v>199</v>
      </c>
      <c r="E344" s="706"/>
      <c r="F344" s="706"/>
      <c r="G344" s="706"/>
      <c r="H344" s="706"/>
      <c r="I344" s="706"/>
      <c r="J344" s="706"/>
      <c r="K344" s="706"/>
      <c r="L344" s="706"/>
      <c r="M344" s="706"/>
      <c r="N344" s="706"/>
      <c r="O344" s="706"/>
      <c r="P344" s="706"/>
      <c r="Q344" s="707"/>
      <c r="R344" s="705" t="s">
        <v>199</v>
      </c>
      <c r="S344" s="706"/>
      <c r="T344" s="706"/>
      <c r="U344" s="706"/>
      <c r="V344" s="706"/>
      <c r="W344" s="706"/>
      <c r="X344" s="706"/>
      <c r="Y344" s="706"/>
      <c r="Z344" s="706"/>
      <c r="AA344" s="706"/>
      <c r="AB344" s="706"/>
      <c r="AC344" s="706"/>
      <c r="AD344" s="706"/>
      <c r="AE344" s="707"/>
      <c r="AF344" s="705" t="s">
        <v>199</v>
      </c>
      <c r="AG344" s="706"/>
      <c r="AH344" s="706"/>
      <c r="AI344" s="706"/>
      <c r="AJ344" s="706"/>
      <c r="AK344" s="706"/>
      <c r="AL344" s="706"/>
      <c r="AM344" s="706"/>
      <c r="AN344" s="706"/>
      <c r="AO344" s="706"/>
      <c r="AP344" s="706"/>
      <c r="AQ344" s="706"/>
      <c r="AR344" s="706"/>
      <c r="AS344" s="706"/>
      <c r="AT344" s="707"/>
    </row>
    <row r="345" spans="4:116" ht="14.25" customHeight="1" x14ac:dyDescent="0.35">
      <c r="D345" s="708"/>
      <c r="E345" s="709"/>
      <c r="F345" s="709"/>
      <c r="G345" s="709"/>
      <c r="H345" s="709"/>
      <c r="I345" s="709"/>
      <c r="J345" s="709"/>
      <c r="K345" s="709"/>
      <c r="L345" s="709"/>
      <c r="M345" s="709"/>
      <c r="N345" s="709"/>
      <c r="O345" s="709"/>
      <c r="P345" s="709"/>
      <c r="Q345" s="710"/>
      <c r="R345" s="708"/>
      <c r="S345" s="709"/>
      <c r="T345" s="709"/>
      <c r="U345" s="709"/>
      <c r="V345" s="709"/>
      <c r="W345" s="709"/>
      <c r="X345" s="709"/>
      <c r="Y345" s="709"/>
      <c r="Z345" s="709"/>
      <c r="AA345" s="709"/>
      <c r="AB345" s="709"/>
      <c r="AC345" s="709"/>
      <c r="AD345" s="709"/>
      <c r="AE345" s="710"/>
      <c r="AF345" s="708"/>
      <c r="AG345" s="709"/>
      <c r="AH345" s="709"/>
      <c r="AI345" s="709"/>
      <c r="AJ345" s="709"/>
      <c r="AK345" s="709"/>
      <c r="AL345" s="709"/>
      <c r="AM345" s="709"/>
      <c r="AN345" s="709"/>
      <c r="AO345" s="709"/>
      <c r="AP345" s="709"/>
      <c r="AQ345" s="709"/>
      <c r="AR345" s="709"/>
      <c r="AS345" s="709"/>
      <c r="AT345" s="710"/>
      <c r="DF345" s="618" t="s">
        <v>209</v>
      </c>
      <c r="DG345" s="618"/>
    </row>
    <row r="346" spans="4:116" ht="14.25" customHeight="1" x14ac:dyDescent="0.35">
      <c r="D346" s="711">
        <v>5.04</v>
      </c>
      <c r="E346" s="712"/>
      <c r="F346" s="712"/>
      <c r="G346" s="712"/>
      <c r="H346" s="712"/>
      <c r="I346" s="712"/>
      <c r="J346" s="712"/>
      <c r="K346" s="712"/>
      <c r="L346" s="712"/>
      <c r="M346" s="712"/>
      <c r="N346" s="712"/>
      <c r="O346" s="712"/>
      <c r="P346" s="712"/>
      <c r="Q346" s="713"/>
      <c r="R346" s="711">
        <v>7.85</v>
      </c>
      <c r="S346" s="712"/>
      <c r="T346" s="712"/>
      <c r="U346" s="712"/>
      <c r="V346" s="712"/>
      <c r="W346" s="712"/>
      <c r="X346" s="712"/>
      <c r="Y346" s="712"/>
      <c r="Z346" s="712"/>
      <c r="AA346" s="712"/>
      <c r="AB346" s="712"/>
      <c r="AC346" s="712"/>
      <c r="AD346" s="712"/>
      <c r="AE346" s="713"/>
      <c r="AF346" s="711">
        <v>6.27</v>
      </c>
      <c r="AG346" s="712"/>
      <c r="AH346" s="712"/>
      <c r="AI346" s="712"/>
      <c r="AJ346" s="712"/>
      <c r="AK346" s="712"/>
      <c r="AL346" s="712"/>
      <c r="AM346" s="712"/>
      <c r="AN346" s="712"/>
      <c r="AO346" s="712"/>
      <c r="AP346" s="712"/>
      <c r="AQ346" s="712"/>
      <c r="AR346" s="712"/>
      <c r="AS346" s="712"/>
      <c r="AT346" s="713"/>
      <c r="DF346" s="166" t="s">
        <v>119</v>
      </c>
      <c r="DG346" s="167">
        <f>+D346</f>
        <v>5.04</v>
      </c>
    </row>
    <row r="347" spans="4:116" ht="14.25" customHeight="1" x14ac:dyDescent="0.35">
      <c r="D347" s="714"/>
      <c r="E347" s="715"/>
      <c r="F347" s="715"/>
      <c r="G347" s="715"/>
      <c r="H347" s="715"/>
      <c r="I347" s="715"/>
      <c r="J347" s="715"/>
      <c r="K347" s="715"/>
      <c r="L347" s="715"/>
      <c r="M347" s="715"/>
      <c r="N347" s="715"/>
      <c r="O347" s="715"/>
      <c r="P347" s="715"/>
      <c r="Q347" s="716"/>
      <c r="R347" s="714"/>
      <c r="S347" s="715"/>
      <c r="T347" s="715"/>
      <c r="U347" s="715"/>
      <c r="V347" s="715"/>
      <c r="W347" s="715"/>
      <c r="X347" s="715"/>
      <c r="Y347" s="715"/>
      <c r="Z347" s="715"/>
      <c r="AA347" s="715"/>
      <c r="AB347" s="715"/>
      <c r="AC347" s="715"/>
      <c r="AD347" s="715"/>
      <c r="AE347" s="716"/>
      <c r="AF347" s="714"/>
      <c r="AG347" s="715"/>
      <c r="AH347" s="715"/>
      <c r="AI347" s="715"/>
      <c r="AJ347" s="715"/>
      <c r="AK347" s="715"/>
      <c r="AL347" s="715"/>
      <c r="AM347" s="715"/>
      <c r="AN347" s="715"/>
      <c r="AO347" s="715"/>
      <c r="AP347" s="715"/>
      <c r="AQ347" s="715"/>
      <c r="AR347" s="715"/>
      <c r="AS347" s="715"/>
      <c r="AT347" s="716"/>
      <c r="DF347" s="166" t="s">
        <v>120</v>
      </c>
      <c r="DG347" s="167">
        <f>+R346</f>
        <v>7.85</v>
      </c>
    </row>
    <row r="348" spans="4:116" ht="14.25" customHeight="1" x14ac:dyDescent="0.35">
      <c r="D348" s="477" t="s">
        <v>898</v>
      </c>
      <c r="E348" s="477"/>
      <c r="F348" s="477"/>
      <c r="G348" s="477"/>
      <c r="H348" s="477"/>
      <c r="I348" s="477"/>
      <c r="J348" s="477"/>
      <c r="K348" s="477"/>
      <c r="L348" s="477"/>
      <c r="M348" s="477"/>
      <c r="N348" s="477"/>
      <c r="O348" s="477"/>
      <c r="P348" s="477"/>
      <c r="Q348" s="477"/>
      <c r="R348" s="477"/>
      <c r="S348" s="477"/>
      <c r="T348" s="477"/>
      <c r="U348" s="477"/>
      <c r="V348" s="477"/>
      <c r="W348" s="477"/>
      <c r="X348" s="477"/>
      <c r="Y348" s="477"/>
      <c r="Z348" s="477"/>
      <c r="AA348" s="477"/>
      <c r="AB348" s="477"/>
      <c r="AC348" s="477"/>
      <c r="AD348" s="477"/>
      <c r="AE348" s="477"/>
      <c r="AF348" s="477"/>
      <c r="AG348" s="477"/>
      <c r="AH348" s="477"/>
      <c r="AI348" s="477"/>
      <c r="AJ348" s="477"/>
      <c r="AK348" s="477"/>
      <c r="AL348" s="477"/>
      <c r="AM348" s="477"/>
      <c r="AN348" s="477"/>
      <c r="AO348" s="477"/>
      <c r="AP348" s="477"/>
      <c r="AQ348" s="477"/>
      <c r="AR348" s="477"/>
      <c r="AS348" s="477"/>
      <c r="AT348" s="477"/>
      <c r="DF348" s="166" t="s">
        <v>121</v>
      </c>
      <c r="DG348" s="167">
        <v>6.27</v>
      </c>
    </row>
    <row r="349" spans="4:116" ht="14.25" customHeight="1" x14ac:dyDescent="0.35">
      <c r="D349" s="621"/>
      <c r="E349" s="621"/>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1"/>
      <c r="AF349" s="621"/>
      <c r="AG349" s="621"/>
      <c r="AH349" s="621"/>
      <c r="AI349" s="621"/>
      <c r="AJ349" s="621"/>
      <c r="AK349" s="621"/>
      <c r="AL349" s="621"/>
      <c r="AM349" s="621"/>
      <c r="AN349" s="621"/>
      <c r="AO349" s="621"/>
      <c r="AP349" s="621"/>
      <c r="AQ349" s="621"/>
      <c r="AR349" s="621"/>
      <c r="AS349" s="621"/>
      <c r="AT349" s="621"/>
    </row>
    <row r="350" spans="4:116" ht="14.25" customHeight="1" x14ac:dyDescent="0.35">
      <c r="D350" s="420" t="s">
        <v>201</v>
      </c>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420"/>
      <c r="AE350" s="420"/>
      <c r="AF350" s="420"/>
      <c r="AG350" s="420"/>
      <c r="AH350" s="420"/>
      <c r="AI350" s="420"/>
      <c r="AJ350" s="420"/>
      <c r="AK350" s="420"/>
      <c r="AL350" s="420"/>
      <c r="AM350" s="420"/>
      <c r="AN350" s="420"/>
      <c r="AO350" s="420"/>
      <c r="AP350" s="420"/>
      <c r="AQ350" s="420"/>
      <c r="AR350" s="420"/>
      <c r="AS350" s="420"/>
      <c r="AT350" s="420"/>
    </row>
    <row r="351" spans="4:116" ht="14.25" customHeight="1" x14ac:dyDescent="0.35">
      <c r="D351" s="420"/>
      <c r="E351" s="420"/>
      <c r="F351" s="420"/>
      <c r="G351" s="420"/>
      <c r="H351" s="420"/>
      <c r="I351" s="420"/>
      <c r="J351" s="420"/>
      <c r="K351" s="420"/>
      <c r="L351" s="420"/>
      <c r="M351" s="420"/>
      <c r="N351" s="420"/>
      <c r="O351" s="420"/>
      <c r="P351" s="420"/>
      <c r="Q351" s="420"/>
      <c r="R351" s="420"/>
      <c r="S351" s="420"/>
      <c r="T351" s="420"/>
      <c r="U351" s="420"/>
      <c r="V351" s="420"/>
      <c r="W351" s="420"/>
      <c r="X351" s="420"/>
      <c r="Y351" s="420"/>
      <c r="Z351" s="420"/>
      <c r="AA351" s="420"/>
      <c r="AB351" s="420"/>
      <c r="AC351" s="420"/>
      <c r="AD351" s="420"/>
      <c r="AE351" s="420"/>
      <c r="AF351" s="420"/>
      <c r="AG351" s="420"/>
      <c r="AH351" s="420"/>
      <c r="AI351" s="420"/>
      <c r="AJ351" s="420"/>
      <c r="AK351" s="420"/>
      <c r="AL351" s="420"/>
      <c r="AM351" s="420"/>
      <c r="AN351" s="420"/>
      <c r="AO351" s="420"/>
      <c r="AP351" s="420"/>
      <c r="AQ351" s="420"/>
      <c r="AR351" s="420"/>
      <c r="AS351" s="420"/>
      <c r="AT351" s="420"/>
    </row>
    <row r="352" spans="4:116" ht="14.25" customHeight="1" x14ac:dyDescent="0.35">
      <c r="D352" s="295" t="s">
        <v>202</v>
      </c>
      <c r="E352" s="295"/>
      <c r="F352" s="295"/>
      <c r="G352" s="295"/>
      <c r="H352" s="295"/>
      <c r="I352" s="295"/>
      <c r="J352" s="295"/>
      <c r="K352" s="295"/>
      <c r="L352" s="295"/>
      <c r="M352" s="295"/>
      <c r="N352" s="295"/>
      <c r="O352" s="295"/>
      <c r="P352" s="295"/>
      <c r="Q352" s="295"/>
      <c r="R352" s="295"/>
      <c r="S352" s="295"/>
      <c r="T352" s="295"/>
      <c r="U352" s="295"/>
      <c r="V352" s="295"/>
      <c r="W352" s="295" t="s">
        <v>119</v>
      </c>
      <c r="X352" s="295"/>
      <c r="Y352" s="295"/>
      <c r="Z352" s="295"/>
      <c r="AA352" s="295"/>
      <c r="AB352" s="295"/>
      <c r="AC352" s="295"/>
      <c r="AD352" s="295"/>
      <c r="AE352" s="295" t="s">
        <v>120</v>
      </c>
      <c r="AF352" s="295"/>
      <c r="AG352" s="295"/>
      <c r="AH352" s="295"/>
      <c r="AI352" s="295"/>
      <c r="AJ352" s="295"/>
      <c r="AK352" s="295"/>
      <c r="AL352" s="295"/>
      <c r="AM352" s="295" t="s">
        <v>121</v>
      </c>
      <c r="AN352" s="295"/>
      <c r="AO352" s="295"/>
      <c r="AP352" s="295"/>
      <c r="AQ352" s="295"/>
      <c r="AR352" s="295"/>
      <c r="AS352" s="295"/>
      <c r="AT352" s="295"/>
    </row>
    <row r="353" spans="4:93" ht="14.25" customHeight="1" x14ac:dyDescent="0.35">
      <c r="D353" s="295"/>
      <c r="E353" s="295"/>
      <c r="F353" s="295"/>
      <c r="G353" s="295"/>
      <c r="H353" s="295"/>
      <c r="I353" s="295"/>
      <c r="J353" s="295"/>
      <c r="K353" s="295"/>
      <c r="L353" s="295"/>
      <c r="M353" s="295"/>
      <c r="N353" s="295"/>
      <c r="O353" s="295"/>
      <c r="P353" s="295"/>
      <c r="Q353" s="295"/>
      <c r="R353" s="295"/>
      <c r="S353" s="295"/>
      <c r="T353" s="295"/>
      <c r="U353" s="295"/>
      <c r="V353" s="295"/>
      <c r="W353" s="295"/>
      <c r="X353" s="295"/>
      <c r="Y353" s="295"/>
      <c r="Z353" s="295"/>
      <c r="AA353" s="295"/>
      <c r="AB353" s="295"/>
      <c r="AC353" s="295"/>
      <c r="AD353" s="295"/>
      <c r="AE353" s="295"/>
      <c r="AF353" s="295"/>
      <c r="AG353" s="295"/>
      <c r="AH353" s="295"/>
      <c r="AI353" s="295"/>
      <c r="AJ353" s="295"/>
      <c r="AK353" s="295"/>
      <c r="AL353" s="295"/>
      <c r="AM353" s="295"/>
      <c r="AN353" s="295"/>
      <c r="AO353" s="295"/>
      <c r="AP353" s="295"/>
      <c r="AQ353" s="295"/>
      <c r="AR353" s="295"/>
      <c r="AS353" s="295"/>
      <c r="AT353" s="295"/>
    </row>
    <row r="354" spans="4:93" ht="14.25" customHeight="1" x14ac:dyDescent="0.35">
      <c r="D354" s="619" t="s">
        <v>203</v>
      </c>
      <c r="E354" s="619"/>
      <c r="F354" s="619"/>
      <c r="G354" s="619"/>
      <c r="H354" s="619"/>
      <c r="I354" s="619"/>
      <c r="J354" s="619"/>
      <c r="K354" s="619"/>
      <c r="L354" s="619"/>
      <c r="M354" s="619"/>
      <c r="N354" s="619"/>
      <c r="O354" s="619"/>
      <c r="P354" s="619"/>
      <c r="Q354" s="619"/>
      <c r="R354" s="619"/>
      <c r="S354" s="619"/>
      <c r="T354" s="619"/>
      <c r="U354" s="619"/>
      <c r="V354" s="619"/>
      <c r="W354" s="614">
        <v>0.32</v>
      </c>
      <c r="X354" s="614"/>
      <c r="Y354" s="614"/>
      <c r="Z354" s="614"/>
      <c r="AA354" s="614"/>
      <c r="AB354" s="614"/>
      <c r="AC354" s="614"/>
      <c r="AD354" s="614"/>
      <c r="AE354" s="614">
        <v>0.55000000000000004</v>
      </c>
      <c r="AF354" s="614"/>
      <c r="AG354" s="614"/>
      <c r="AH354" s="614"/>
      <c r="AI354" s="614"/>
      <c r="AJ354" s="614"/>
      <c r="AK354" s="614"/>
      <c r="AL354" s="614"/>
      <c r="AM354" s="615">
        <f>AE354+W354</f>
        <v>0.87000000000000011</v>
      </c>
      <c r="AN354" s="616"/>
      <c r="AO354" s="616"/>
      <c r="AP354" s="616"/>
      <c r="AQ354" s="616"/>
      <c r="AR354" s="616"/>
      <c r="AS354" s="616"/>
      <c r="AT354" s="617"/>
    </row>
    <row r="355" spans="4:93" ht="14.25" customHeight="1" x14ac:dyDescent="0.35">
      <c r="D355" s="619" t="s">
        <v>204</v>
      </c>
      <c r="E355" s="619"/>
      <c r="F355" s="619"/>
      <c r="G355" s="619"/>
      <c r="H355" s="619"/>
      <c r="I355" s="619"/>
      <c r="J355" s="619"/>
      <c r="K355" s="619"/>
      <c r="L355" s="619"/>
      <c r="M355" s="619"/>
      <c r="N355" s="619"/>
      <c r="O355" s="619"/>
      <c r="P355" s="619"/>
      <c r="Q355" s="619"/>
      <c r="R355" s="619"/>
      <c r="S355" s="619"/>
      <c r="T355" s="619"/>
      <c r="U355" s="619"/>
      <c r="V355" s="619"/>
      <c r="W355" s="614">
        <v>0.32</v>
      </c>
      <c r="X355" s="614"/>
      <c r="Y355" s="614"/>
      <c r="Z355" s="614"/>
      <c r="AA355" s="614"/>
      <c r="AB355" s="614"/>
      <c r="AC355" s="614"/>
      <c r="AD355" s="614"/>
      <c r="AE355" s="614">
        <v>0.77</v>
      </c>
      <c r="AF355" s="614"/>
      <c r="AG355" s="614"/>
      <c r="AH355" s="614"/>
      <c r="AI355" s="614"/>
      <c r="AJ355" s="614"/>
      <c r="AK355" s="614"/>
      <c r="AL355" s="614"/>
      <c r="AM355" s="615">
        <f t="shared" ref="AM355:AM359" si="14">SUM(W355:AL355)</f>
        <v>1.0900000000000001</v>
      </c>
      <c r="AN355" s="616"/>
      <c r="AO355" s="616"/>
      <c r="AP355" s="616"/>
      <c r="AQ355" s="616"/>
      <c r="AR355" s="616"/>
      <c r="AS355" s="616"/>
      <c r="AT355" s="617"/>
    </row>
    <row r="356" spans="4:93" ht="14.25" customHeight="1" x14ac:dyDescent="0.35">
      <c r="D356" s="619" t="s">
        <v>205</v>
      </c>
      <c r="E356" s="619"/>
      <c r="F356" s="619"/>
      <c r="G356" s="619"/>
      <c r="H356" s="619"/>
      <c r="I356" s="619"/>
      <c r="J356" s="619"/>
      <c r="K356" s="619"/>
      <c r="L356" s="619"/>
      <c r="M356" s="619"/>
      <c r="N356" s="619"/>
      <c r="O356" s="619"/>
      <c r="P356" s="619"/>
      <c r="Q356" s="619"/>
      <c r="R356" s="619"/>
      <c r="S356" s="619"/>
      <c r="T356" s="619"/>
      <c r="U356" s="619"/>
      <c r="V356" s="619"/>
      <c r="W356" s="614">
        <v>0.17</v>
      </c>
      <c r="X356" s="614"/>
      <c r="Y356" s="614"/>
      <c r="Z356" s="614"/>
      <c r="AA356" s="614"/>
      <c r="AB356" s="614"/>
      <c r="AC356" s="614"/>
      <c r="AD356" s="614"/>
      <c r="AE356" s="614">
        <v>7.0000000000000007E-2</v>
      </c>
      <c r="AF356" s="614"/>
      <c r="AG356" s="614"/>
      <c r="AH356" s="614"/>
      <c r="AI356" s="614"/>
      <c r="AJ356" s="614"/>
      <c r="AK356" s="614"/>
      <c r="AL356" s="614"/>
      <c r="AM356" s="615">
        <f t="shared" si="14"/>
        <v>0.24000000000000002</v>
      </c>
      <c r="AN356" s="616"/>
      <c r="AO356" s="616"/>
      <c r="AP356" s="616"/>
      <c r="AQ356" s="616"/>
      <c r="AR356" s="616"/>
      <c r="AS356" s="616"/>
      <c r="AT356" s="617"/>
    </row>
    <row r="357" spans="4:93" ht="14.25" customHeight="1" x14ac:dyDescent="0.35">
      <c r="D357" s="619" t="s">
        <v>206</v>
      </c>
      <c r="E357" s="619"/>
      <c r="F357" s="619"/>
      <c r="G357" s="619"/>
      <c r="H357" s="619"/>
      <c r="I357" s="619"/>
      <c r="J357" s="619"/>
      <c r="K357" s="619"/>
      <c r="L357" s="619"/>
      <c r="M357" s="619"/>
      <c r="N357" s="619"/>
      <c r="O357" s="619"/>
      <c r="P357" s="619"/>
      <c r="Q357" s="619"/>
      <c r="R357" s="619"/>
      <c r="S357" s="619"/>
      <c r="T357" s="619"/>
      <c r="U357" s="619"/>
      <c r="V357" s="619"/>
      <c r="W357" s="614">
        <v>0.95</v>
      </c>
      <c r="X357" s="614"/>
      <c r="Y357" s="614"/>
      <c r="Z357" s="614"/>
      <c r="AA357" s="614"/>
      <c r="AB357" s="614"/>
      <c r="AC357" s="614"/>
      <c r="AD357" s="614"/>
      <c r="AE357" s="614">
        <v>1.94</v>
      </c>
      <c r="AF357" s="614"/>
      <c r="AG357" s="614"/>
      <c r="AH357" s="614"/>
      <c r="AI357" s="614"/>
      <c r="AJ357" s="614"/>
      <c r="AK357" s="614"/>
      <c r="AL357" s="614"/>
      <c r="AM357" s="615">
        <f t="shared" si="14"/>
        <v>2.8899999999999997</v>
      </c>
      <c r="AN357" s="616"/>
      <c r="AO357" s="616"/>
      <c r="AP357" s="616"/>
      <c r="AQ357" s="616"/>
      <c r="AR357" s="616"/>
      <c r="AS357" s="616"/>
      <c r="AT357" s="617"/>
      <c r="AV357" s="2"/>
    </row>
    <row r="358" spans="4:93" ht="14.25" customHeight="1" x14ac:dyDescent="0.35">
      <c r="D358" s="619" t="s">
        <v>207</v>
      </c>
      <c r="E358" s="619"/>
      <c r="F358" s="619"/>
      <c r="G358" s="619"/>
      <c r="H358" s="619"/>
      <c r="I358" s="619"/>
      <c r="J358" s="619"/>
      <c r="K358" s="619"/>
      <c r="L358" s="619"/>
      <c r="M358" s="619"/>
      <c r="N358" s="619"/>
      <c r="O358" s="619"/>
      <c r="P358" s="619"/>
      <c r="Q358" s="619"/>
      <c r="R358" s="619"/>
      <c r="S358" s="619"/>
      <c r="T358" s="619"/>
      <c r="U358" s="619"/>
      <c r="V358" s="619"/>
      <c r="W358" s="614">
        <v>0.47</v>
      </c>
      <c r="X358" s="614"/>
      <c r="Y358" s="614"/>
      <c r="Z358" s="614"/>
      <c r="AA358" s="614"/>
      <c r="AB358" s="614"/>
      <c r="AC358" s="614"/>
      <c r="AD358" s="614"/>
      <c r="AE358" s="614">
        <v>0.56999999999999995</v>
      </c>
      <c r="AF358" s="614"/>
      <c r="AG358" s="614"/>
      <c r="AH358" s="614"/>
      <c r="AI358" s="614"/>
      <c r="AJ358" s="614"/>
      <c r="AK358" s="614"/>
      <c r="AL358" s="614"/>
      <c r="AM358" s="615">
        <f t="shared" si="14"/>
        <v>1.04</v>
      </c>
      <c r="AN358" s="616"/>
      <c r="AO358" s="616"/>
      <c r="AP358" s="616"/>
      <c r="AQ358" s="616"/>
      <c r="AR358" s="616"/>
      <c r="AS358" s="616"/>
      <c r="AT358" s="617"/>
    </row>
    <row r="359" spans="4:93" ht="14.25" customHeight="1" x14ac:dyDescent="0.35">
      <c r="D359" s="619" t="s">
        <v>208</v>
      </c>
      <c r="E359" s="619"/>
      <c r="F359" s="619"/>
      <c r="G359" s="619"/>
      <c r="H359" s="619"/>
      <c r="I359" s="619"/>
      <c r="J359" s="619"/>
      <c r="K359" s="619"/>
      <c r="L359" s="619"/>
      <c r="M359" s="619"/>
      <c r="N359" s="619"/>
      <c r="O359" s="619"/>
      <c r="P359" s="619"/>
      <c r="Q359" s="619"/>
      <c r="R359" s="619"/>
      <c r="S359" s="619"/>
      <c r="T359" s="619"/>
      <c r="U359" s="619"/>
      <c r="V359" s="619"/>
      <c r="W359" s="614">
        <v>3.34</v>
      </c>
      <c r="X359" s="614"/>
      <c r="Y359" s="614"/>
      <c r="Z359" s="614"/>
      <c r="AA359" s="614"/>
      <c r="AB359" s="614"/>
      <c r="AC359" s="614"/>
      <c r="AD359" s="614"/>
      <c r="AE359" s="614">
        <v>5.44</v>
      </c>
      <c r="AF359" s="614"/>
      <c r="AG359" s="614"/>
      <c r="AH359" s="614"/>
      <c r="AI359" s="614"/>
      <c r="AJ359" s="614"/>
      <c r="AK359" s="614"/>
      <c r="AL359" s="614"/>
      <c r="AM359" s="615">
        <f t="shared" si="14"/>
        <v>8.7800000000000011</v>
      </c>
      <c r="AN359" s="616"/>
      <c r="AO359" s="616"/>
      <c r="AP359" s="616"/>
      <c r="AQ359" s="616"/>
      <c r="AR359" s="616"/>
      <c r="AS359" s="616"/>
      <c r="AT359" s="617"/>
    </row>
    <row r="360" spans="4:93" ht="14.25" customHeight="1" x14ac:dyDescent="0.35">
      <c r="D360" s="477" t="s">
        <v>899</v>
      </c>
      <c r="E360" s="477"/>
      <c r="F360" s="477"/>
      <c r="G360" s="477"/>
      <c r="H360" s="477"/>
      <c r="I360" s="477"/>
      <c r="J360" s="477"/>
      <c r="K360" s="477"/>
      <c r="L360" s="477"/>
      <c r="M360" s="477"/>
      <c r="N360" s="477"/>
      <c r="O360" s="477"/>
      <c r="P360" s="477"/>
      <c r="Q360" s="477"/>
      <c r="R360" s="477"/>
      <c r="S360" s="477"/>
      <c r="T360" s="477"/>
      <c r="U360" s="477"/>
      <c r="V360" s="477"/>
      <c r="W360" s="477"/>
      <c r="X360" s="477"/>
      <c r="Y360" s="477"/>
      <c r="Z360" s="477"/>
      <c r="AA360" s="477"/>
      <c r="AB360" s="477"/>
      <c r="AC360" s="477"/>
      <c r="AD360" s="477"/>
      <c r="AE360" s="477"/>
      <c r="AF360" s="477"/>
      <c r="AG360" s="477"/>
      <c r="AH360" s="477"/>
      <c r="AI360" s="477"/>
      <c r="AJ360" s="477"/>
      <c r="AK360" s="477"/>
      <c r="AL360" s="477"/>
      <c r="AM360" s="477"/>
      <c r="AN360" s="477"/>
      <c r="AO360" s="477"/>
      <c r="AP360" s="477"/>
      <c r="AQ360" s="477"/>
      <c r="AR360" s="477"/>
      <c r="AS360" s="477"/>
      <c r="AT360" s="477"/>
      <c r="AV360" s="621" t="s">
        <v>898</v>
      </c>
      <c r="AW360" s="621"/>
      <c r="AX360" s="621"/>
      <c r="AY360" s="621"/>
      <c r="AZ360" s="621"/>
      <c r="BA360" s="621"/>
      <c r="BB360" s="621"/>
      <c r="BC360" s="621"/>
      <c r="BD360" s="621"/>
      <c r="BE360" s="621"/>
      <c r="BF360" s="621"/>
      <c r="BG360" s="621"/>
      <c r="BH360" s="621"/>
      <c r="BI360" s="621"/>
      <c r="BJ360" s="621"/>
      <c r="BK360" s="621"/>
      <c r="BL360" s="621"/>
      <c r="BM360" s="621"/>
      <c r="BN360" s="621"/>
      <c r="BO360" s="621"/>
      <c r="BP360" s="621"/>
      <c r="BQ360" s="621"/>
      <c r="BR360" s="621"/>
      <c r="BS360" s="621"/>
      <c r="BT360" s="621"/>
      <c r="BU360" s="621"/>
      <c r="BV360" s="621"/>
      <c r="BW360" s="621"/>
      <c r="BX360" s="621"/>
      <c r="BY360" s="621"/>
      <c r="BZ360" s="621"/>
      <c r="CA360" s="621"/>
      <c r="CB360" s="621"/>
      <c r="CC360" s="621"/>
      <c r="CD360" s="621"/>
      <c r="CE360" s="621"/>
      <c r="CF360" s="621"/>
      <c r="CG360" s="621"/>
      <c r="CH360" s="621"/>
      <c r="CI360" s="621"/>
      <c r="CJ360" s="621"/>
      <c r="CK360" s="621"/>
      <c r="CL360" s="621"/>
      <c r="CM360" s="621"/>
      <c r="CN360" s="621"/>
      <c r="CO360" s="621"/>
    </row>
    <row r="361" spans="4:93" ht="14.25" customHeight="1" x14ac:dyDescent="0.35">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1"/>
      <c r="AL361" s="621"/>
      <c r="AM361" s="621"/>
      <c r="AN361" s="621"/>
      <c r="AO361" s="621"/>
      <c r="AP361" s="621"/>
      <c r="AQ361" s="621"/>
      <c r="AR361" s="621"/>
      <c r="AS361" s="621"/>
      <c r="AT361" s="621"/>
      <c r="AV361" s="621"/>
      <c r="AW361" s="621"/>
      <c r="AX361" s="621"/>
      <c r="AY361" s="621"/>
      <c r="AZ361" s="621"/>
      <c r="BA361" s="621"/>
      <c r="BB361" s="621"/>
      <c r="BC361" s="621"/>
      <c r="BD361" s="621"/>
      <c r="BE361" s="621"/>
      <c r="BF361" s="621"/>
      <c r="BG361" s="621"/>
      <c r="BH361" s="621"/>
      <c r="BI361" s="621"/>
      <c r="BJ361" s="621"/>
      <c r="BK361" s="621"/>
      <c r="BL361" s="621"/>
      <c r="BM361" s="621"/>
      <c r="BN361" s="621"/>
      <c r="BO361" s="621"/>
      <c r="BP361" s="621"/>
      <c r="BQ361" s="621"/>
      <c r="BR361" s="621"/>
      <c r="BS361" s="621"/>
      <c r="BT361" s="621"/>
      <c r="BU361" s="621"/>
      <c r="BV361" s="621"/>
      <c r="BW361" s="621"/>
      <c r="BX361" s="621"/>
      <c r="BY361" s="621"/>
      <c r="BZ361" s="621"/>
      <c r="CA361" s="621"/>
      <c r="CB361" s="621"/>
      <c r="CC361" s="621"/>
      <c r="CD361" s="621"/>
      <c r="CE361" s="621"/>
      <c r="CF361" s="621"/>
      <c r="CG361" s="621"/>
      <c r="CH361" s="621"/>
      <c r="CI361" s="621"/>
      <c r="CJ361" s="621"/>
      <c r="CK361" s="621"/>
      <c r="CL361" s="621"/>
      <c r="CM361" s="621"/>
      <c r="CN361" s="621"/>
      <c r="CO361" s="621"/>
    </row>
    <row r="362" spans="4:93" ht="14.25" customHeight="1" x14ac:dyDescent="0.35">
      <c r="D362" s="284" t="s">
        <v>957</v>
      </c>
      <c r="E362" s="284"/>
      <c r="F362" s="284"/>
      <c r="G362" s="284"/>
      <c r="H362" s="284"/>
      <c r="I362" s="284"/>
      <c r="J362" s="284"/>
      <c r="K362" s="284"/>
      <c r="L362" s="284"/>
      <c r="M362" s="284"/>
      <c r="N362" s="284"/>
      <c r="O362" s="284"/>
      <c r="P362" s="284"/>
      <c r="Q362" s="284"/>
      <c r="R362" s="284"/>
      <c r="S362" s="284"/>
      <c r="T362" s="284"/>
      <c r="U362" s="284"/>
      <c r="V362" s="284"/>
      <c r="W362" s="284"/>
      <c r="X362" s="284"/>
      <c r="Y362" s="284"/>
      <c r="Z362" s="284"/>
      <c r="AA362" s="284"/>
      <c r="AB362" s="284"/>
      <c r="AC362" s="284"/>
      <c r="AD362" s="284"/>
      <c r="AE362" s="284"/>
      <c r="AF362" s="284"/>
      <c r="AG362" s="284"/>
      <c r="AH362" s="284"/>
      <c r="AI362" s="284"/>
      <c r="AJ362" s="284"/>
      <c r="AK362" s="284"/>
      <c r="AL362" s="284"/>
      <c r="AM362" s="284"/>
      <c r="AN362" s="284"/>
      <c r="AO362" s="284"/>
      <c r="AP362" s="284"/>
      <c r="AQ362" s="284"/>
      <c r="AR362" s="284"/>
      <c r="AS362" s="284"/>
      <c r="AT362" s="284"/>
      <c r="AU362" s="284"/>
      <c r="AV362" s="284"/>
      <c r="AW362" s="284"/>
      <c r="AX362" s="284"/>
      <c r="AY362" s="284"/>
      <c r="AZ362" s="284"/>
      <c r="BA362" s="284"/>
      <c r="BB362" s="284"/>
      <c r="BC362" s="284"/>
      <c r="BD362" s="284"/>
      <c r="BE362" s="284"/>
      <c r="BF362" s="284"/>
      <c r="BG362" s="284"/>
      <c r="BH362" s="284"/>
      <c r="BI362" s="284"/>
      <c r="BJ362" s="284"/>
      <c r="BK362" s="284"/>
      <c r="BL362" s="284"/>
      <c r="BM362" s="284"/>
      <c r="BN362" s="284"/>
      <c r="BO362" s="284"/>
      <c r="BP362" s="284"/>
      <c r="BQ362" s="284"/>
      <c r="BR362" s="284"/>
      <c r="BS362" s="284"/>
      <c r="BT362" s="284"/>
      <c r="BU362" s="284"/>
      <c r="BV362" s="284"/>
      <c r="BW362" s="284"/>
      <c r="BX362" s="284"/>
      <c r="BY362" s="284"/>
      <c r="BZ362" s="284"/>
      <c r="CA362" s="284"/>
      <c r="CB362" s="284"/>
      <c r="CC362" s="284"/>
      <c r="CD362" s="284"/>
      <c r="CE362" s="284"/>
      <c r="CF362" s="284"/>
      <c r="CG362" s="284"/>
      <c r="CH362" s="284"/>
      <c r="CI362" s="284"/>
      <c r="CJ362" s="284"/>
      <c r="CK362" s="284"/>
      <c r="CL362" s="284"/>
      <c r="CM362" s="284"/>
      <c r="CN362" s="284"/>
    </row>
    <row r="363" spans="4:93" ht="14.25" customHeight="1" x14ac:dyDescent="0.35">
      <c r="D363" s="284"/>
      <c r="E363" s="284"/>
      <c r="F363" s="284"/>
      <c r="G363" s="284"/>
      <c r="H363" s="284"/>
      <c r="I363" s="284"/>
      <c r="J363" s="284"/>
      <c r="K363" s="284"/>
      <c r="L363" s="284"/>
      <c r="M363" s="284"/>
      <c r="N363" s="284"/>
      <c r="O363" s="284"/>
      <c r="P363" s="284"/>
      <c r="Q363" s="284"/>
      <c r="R363" s="284"/>
      <c r="S363" s="284"/>
      <c r="T363" s="284"/>
      <c r="U363" s="284"/>
      <c r="V363" s="284"/>
      <c r="W363" s="284"/>
      <c r="X363" s="284"/>
      <c r="Y363" s="284"/>
      <c r="Z363" s="284"/>
      <c r="AA363" s="284"/>
      <c r="AB363" s="284"/>
      <c r="AC363" s="284"/>
      <c r="AD363" s="284"/>
      <c r="AE363" s="284"/>
      <c r="AF363" s="284"/>
      <c r="AG363" s="284"/>
      <c r="AH363" s="284"/>
      <c r="AI363" s="284"/>
      <c r="AJ363" s="284"/>
      <c r="AK363" s="284"/>
      <c r="AL363" s="284"/>
      <c r="AM363" s="284"/>
      <c r="AN363" s="284"/>
      <c r="AO363" s="284"/>
      <c r="AP363" s="284"/>
      <c r="AQ363" s="284"/>
      <c r="AR363" s="284"/>
      <c r="AS363" s="284"/>
      <c r="AT363" s="284"/>
      <c r="AU363" s="284"/>
      <c r="AV363" s="284"/>
      <c r="AW363" s="284"/>
      <c r="AX363" s="284"/>
      <c r="AY363" s="284"/>
      <c r="AZ363" s="284"/>
      <c r="BA363" s="284"/>
      <c r="BB363" s="284"/>
      <c r="BC363" s="284"/>
      <c r="BD363" s="284"/>
      <c r="BE363" s="284"/>
      <c r="BF363" s="284"/>
      <c r="BG363" s="284"/>
      <c r="BH363" s="284"/>
      <c r="BI363" s="284"/>
      <c r="BJ363" s="284"/>
      <c r="BK363" s="284"/>
      <c r="BL363" s="284"/>
      <c r="BM363" s="284"/>
      <c r="BN363" s="284"/>
      <c r="BO363" s="284"/>
      <c r="BP363" s="284"/>
      <c r="BQ363" s="284"/>
      <c r="BR363" s="284"/>
      <c r="BS363" s="284"/>
      <c r="BT363" s="284"/>
      <c r="BU363" s="284"/>
      <c r="BV363" s="284"/>
      <c r="BW363" s="284"/>
      <c r="BX363" s="284"/>
      <c r="BY363" s="284"/>
      <c r="BZ363" s="284"/>
      <c r="CA363" s="284"/>
      <c r="CB363" s="284"/>
      <c r="CC363" s="284"/>
      <c r="CD363" s="284"/>
      <c r="CE363" s="284"/>
      <c r="CF363" s="284"/>
      <c r="CG363" s="284"/>
      <c r="CH363" s="284"/>
      <c r="CI363" s="284"/>
      <c r="CJ363" s="284"/>
      <c r="CK363" s="284"/>
      <c r="CL363" s="284"/>
      <c r="CM363" s="284"/>
      <c r="CN363" s="284"/>
    </row>
    <row r="364" spans="4:93" ht="14.25" customHeight="1" x14ac:dyDescent="0.35"/>
    <row r="365" spans="4:93" ht="14.25" customHeight="1" x14ac:dyDescent="0.35">
      <c r="D365" s="620" t="s">
        <v>197</v>
      </c>
      <c r="E365" s="620"/>
      <c r="F365" s="620"/>
      <c r="G365" s="620"/>
      <c r="H365" s="620"/>
      <c r="I365" s="620"/>
      <c r="J365" s="620"/>
      <c r="K365" s="620"/>
      <c r="L365" s="620"/>
      <c r="M365" s="620"/>
      <c r="N365" s="620"/>
      <c r="O365" s="620"/>
      <c r="P365" s="620"/>
      <c r="Q365" s="620"/>
      <c r="R365" s="620"/>
      <c r="S365" s="620"/>
      <c r="T365" s="620"/>
      <c r="U365" s="360" t="s">
        <v>108</v>
      </c>
      <c r="V365" s="360"/>
      <c r="W365" s="360"/>
      <c r="X365" s="360"/>
      <c r="Y365" s="360"/>
      <c r="Z365" s="360"/>
      <c r="AA365" s="360"/>
      <c r="AB365" s="360"/>
      <c r="AC365" s="360"/>
      <c r="AD365" s="360"/>
      <c r="AE365" s="360"/>
      <c r="AF365" s="360"/>
      <c r="AG365" s="360"/>
      <c r="AH365" s="360"/>
      <c r="AI365" s="360"/>
      <c r="AJ365" s="360"/>
      <c r="AK365" s="360"/>
      <c r="AL365" s="360"/>
      <c r="AM365" s="360" t="s">
        <v>1117</v>
      </c>
      <c r="AN365" s="360"/>
      <c r="AO365" s="360"/>
      <c r="AP365" s="360"/>
      <c r="AQ365" s="360"/>
      <c r="AR365" s="360"/>
      <c r="AS365" s="360"/>
      <c r="AT365" s="360"/>
      <c r="AU365" s="360"/>
      <c r="AV365" s="360"/>
      <c r="AW365" s="360"/>
      <c r="AX365" s="360"/>
      <c r="AY365" s="360"/>
      <c r="AZ365" s="360"/>
      <c r="BA365" s="360"/>
      <c r="BB365" s="360"/>
      <c r="BC365" s="360"/>
      <c r="BD365" s="360"/>
      <c r="BE365" s="360" t="s">
        <v>1118</v>
      </c>
      <c r="BF365" s="360"/>
      <c r="BG365" s="360"/>
      <c r="BH365" s="360"/>
      <c r="BI365" s="360"/>
      <c r="BJ365" s="360"/>
      <c r="BK365" s="360"/>
      <c r="BL365" s="360"/>
      <c r="BM365" s="360"/>
      <c r="BN365" s="360"/>
      <c r="BO365" s="360"/>
      <c r="BP365" s="360"/>
      <c r="BQ365" s="360"/>
      <c r="BR365" s="360"/>
      <c r="BS365" s="360"/>
      <c r="BT365" s="360"/>
      <c r="BU365" s="360"/>
      <c r="BV365" s="360"/>
      <c r="BW365" s="360" t="s">
        <v>1119</v>
      </c>
      <c r="BX365" s="360"/>
      <c r="BY365" s="360"/>
      <c r="BZ365" s="360"/>
      <c r="CA365" s="360"/>
      <c r="CB365" s="360"/>
      <c r="CC365" s="360"/>
      <c r="CD365" s="360"/>
      <c r="CE365" s="360"/>
      <c r="CF365" s="360"/>
      <c r="CG365" s="360"/>
      <c r="CH365" s="360"/>
      <c r="CI365" s="360"/>
      <c r="CJ365" s="360"/>
      <c r="CK365" s="360"/>
      <c r="CL365" s="360"/>
      <c r="CM365" s="360"/>
      <c r="CN365" s="360"/>
    </row>
    <row r="366" spans="4:93" ht="14.25" customHeight="1" x14ac:dyDescent="0.35">
      <c r="D366" s="620"/>
      <c r="E366" s="620"/>
      <c r="F366" s="620"/>
      <c r="G366" s="620"/>
      <c r="H366" s="620"/>
      <c r="I366" s="620"/>
      <c r="J366" s="620"/>
      <c r="K366" s="620"/>
      <c r="L366" s="620"/>
      <c r="M366" s="620"/>
      <c r="N366" s="620"/>
      <c r="O366" s="620"/>
      <c r="P366" s="620"/>
      <c r="Q366" s="620"/>
      <c r="R366" s="620"/>
      <c r="S366" s="620"/>
      <c r="T366" s="620"/>
      <c r="U366" s="286" t="s">
        <v>1115</v>
      </c>
      <c r="V366" s="287"/>
      <c r="W366" s="287"/>
      <c r="X366" s="287"/>
      <c r="Y366" s="287"/>
      <c r="Z366" s="288"/>
      <c r="AA366" s="289" t="s">
        <v>1116</v>
      </c>
      <c r="AB366" s="290"/>
      <c r="AC366" s="290"/>
      <c r="AD366" s="290"/>
      <c r="AE366" s="290"/>
      <c r="AF366" s="291"/>
      <c r="AG366" s="289" t="s">
        <v>121</v>
      </c>
      <c r="AH366" s="290"/>
      <c r="AI366" s="290"/>
      <c r="AJ366" s="290"/>
      <c r="AK366" s="290"/>
      <c r="AL366" s="291"/>
      <c r="AM366" s="286" t="s">
        <v>1115</v>
      </c>
      <c r="AN366" s="287"/>
      <c r="AO366" s="287"/>
      <c r="AP366" s="287"/>
      <c r="AQ366" s="287"/>
      <c r="AR366" s="288"/>
      <c r="AS366" s="360" t="s">
        <v>1116</v>
      </c>
      <c r="AT366" s="360"/>
      <c r="AU366" s="360"/>
      <c r="AV366" s="360"/>
      <c r="AW366" s="360"/>
      <c r="AX366" s="360"/>
      <c r="AY366" s="360" t="s">
        <v>121</v>
      </c>
      <c r="AZ366" s="360"/>
      <c r="BA366" s="360"/>
      <c r="BB366" s="360"/>
      <c r="BC366" s="360"/>
      <c r="BD366" s="360"/>
      <c r="BE366" s="360" t="s">
        <v>1115</v>
      </c>
      <c r="BF366" s="360"/>
      <c r="BG366" s="360"/>
      <c r="BH366" s="360"/>
      <c r="BI366" s="360"/>
      <c r="BJ366" s="360"/>
      <c r="BK366" s="360" t="s">
        <v>1116</v>
      </c>
      <c r="BL366" s="360"/>
      <c r="BM366" s="360"/>
      <c r="BN366" s="360"/>
      <c r="BO366" s="360"/>
      <c r="BP366" s="360"/>
      <c r="BQ366" s="360" t="s">
        <v>121</v>
      </c>
      <c r="BR366" s="360"/>
      <c r="BS366" s="360"/>
      <c r="BT366" s="360"/>
      <c r="BU366" s="360"/>
      <c r="BV366" s="360"/>
      <c r="BW366" s="360" t="s">
        <v>1115</v>
      </c>
      <c r="BX366" s="360"/>
      <c r="BY366" s="360"/>
      <c r="BZ366" s="360"/>
      <c r="CA366" s="360"/>
      <c r="CB366" s="360"/>
      <c r="CC366" s="360" t="s">
        <v>1116</v>
      </c>
      <c r="CD366" s="360"/>
      <c r="CE366" s="360"/>
      <c r="CF366" s="360"/>
      <c r="CG366" s="360"/>
      <c r="CH366" s="360"/>
      <c r="CI366" s="360" t="s">
        <v>121</v>
      </c>
      <c r="CJ366" s="360"/>
      <c r="CK366" s="360"/>
      <c r="CL366" s="360"/>
      <c r="CM366" s="360"/>
      <c r="CN366" s="360"/>
    </row>
    <row r="367" spans="4:93" ht="14.25" customHeight="1" x14ac:dyDescent="0.35">
      <c r="D367" s="460" t="s">
        <v>1106</v>
      </c>
      <c r="E367" s="461"/>
      <c r="F367" s="461"/>
      <c r="G367" s="461"/>
      <c r="H367" s="461"/>
      <c r="I367" s="461"/>
      <c r="J367" s="461"/>
      <c r="K367" s="461"/>
      <c r="L367" s="461"/>
      <c r="M367" s="461"/>
      <c r="N367" s="461"/>
      <c r="O367" s="461"/>
      <c r="P367" s="461"/>
      <c r="Q367" s="461"/>
      <c r="R367" s="461"/>
      <c r="S367" s="461"/>
      <c r="T367" s="462"/>
      <c r="U367" s="720">
        <v>0</v>
      </c>
      <c r="V367" s="721"/>
      <c r="W367" s="721"/>
      <c r="X367" s="721"/>
      <c r="Y367" s="721"/>
      <c r="Z367" s="722"/>
      <c r="AA367" s="720">
        <v>0</v>
      </c>
      <c r="AB367" s="721"/>
      <c r="AC367" s="721"/>
      <c r="AD367" s="721"/>
      <c r="AE367" s="721"/>
      <c r="AF367" s="722"/>
      <c r="AG367" s="720">
        <f>SUM(U367:AF368)</f>
        <v>0</v>
      </c>
      <c r="AH367" s="721"/>
      <c r="AI367" s="721"/>
      <c r="AJ367" s="721"/>
      <c r="AK367" s="721"/>
      <c r="AL367" s="722"/>
      <c r="AM367" s="720">
        <v>0</v>
      </c>
      <c r="AN367" s="721"/>
      <c r="AO367" s="721"/>
      <c r="AP367" s="721"/>
      <c r="AQ367" s="721"/>
      <c r="AR367" s="722"/>
      <c r="AS367" s="720">
        <v>3</v>
      </c>
      <c r="AT367" s="721"/>
      <c r="AU367" s="721"/>
      <c r="AV367" s="721"/>
      <c r="AW367" s="721"/>
      <c r="AX367" s="722"/>
      <c r="AY367" s="720">
        <f>SUM(AM367:AX368)</f>
        <v>3</v>
      </c>
      <c r="AZ367" s="721"/>
      <c r="BA367" s="721"/>
      <c r="BB367" s="721"/>
      <c r="BC367" s="721"/>
      <c r="BD367" s="722"/>
      <c r="BE367" s="720">
        <v>2</v>
      </c>
      <c r="BF367" s="721"/>
      <c r="BG367" s="721"/>
      <c r="BH367" s="721"/>
      <c r="BI367" s="721"/>
      <c r="BJ367" s="722"/>
      <c r="BK367" s="720">
        <v>0</v>
      </c>
      <c r="BL367" s="721"/>
      <c r="BM367" s="721"/>
      <c r="BN367" s="721"/>
      <c r="BO367" s="721"/>
      <c r="BP367" s="722"/>
      <c r="BQ367" s="720">
        <f>SUM(BE367:BP368)</f>
        <v>2</v>
      </c>
      <c r="BR367" s="721"/>
      <c r="BS367" s="721"/>
      <c r="BT367" s="721"/>
      <c r="BU367" s="721"/>
      <c r="BV367" s="722"/>
      <c r="BW367" s="720">
        <f>SUM(BE367,AM367,U367)</f>
        <v>2</v>
      </c>
      <c r="BX367" s="721"/>
      <c r="BY367" s="721"/>
      <c r="BZ367" s="721"/>
      <c r="CA367" s="721"/>
      <c r="CB367" s="722"/>
      <c r="CC367" s="720">
        <f>SUM(BK367,AS367,AA367)</f>
        <v>3</v>
      </c>
      <c r="CD367" s="721"/>
      <c r="CE367" s="721"/>
      <c r="CF367" s="721"/>
      <c r="CG367" s="721"/>
      <c r="CH367" s="722"/>
      <c r="CI367" s="720">
        <f>SUM(BQ367,AY367,AG367)</f>
        <v>5</v>
      </c>
      <c r="CJ367" s="721"/>
      <c r="CK367" s="721"/>
      <c r="CL367" s="721"/>
      <c r="CM367" s="721"/>
      <c r="CN367" s="722"/>
    </row>
    <row r="368" spans="4:93" ht="14.25" customHeight="1" x14ac:dyDescent="0.35">
      <c r="D368" s="831"/>
      <c r="E368" s="832"/>
      <c r="F368" s="832"/>
      <c r="G368" s="832"/>
      <c r="H368" s="832"/>
      <c r="I368" s="832"/>
      <c r="J368" s="832"/>
      <c r="K368" s="832"/>
      <c r="L368" s="832"/>
      <c r="M368" s="832"/>
      <c r="N368" s="832"/>
      <c r="O368" s="832"/>
      <c r="P368" s="832"/>
      <c r="Q368" s="832"/>
      <c r="R368" s="832"/>
      <c r="S368" s="832"/>
      <c r="T368" s="833"/>
      <c r="U368" s="723"/>
      <c r="V368" s="724"/>
      <c r="W368" s="724"/>
      <c r="X368" s="724"/>
      <c r="Y368" s="724"/>
      <c r="Z368" s="725"/>
      <c r="AA368" s="723"/>
      <c r="AB368" s="724"/>
      <c r="AC368" s="724"/>
      <c r="AD368" s="724"/>
      <c r="AE368" s="724"/>
      <c r="AF368" s="725"/>
      <c r="AG368" s="723"/>
      <c r="AH368" s="724"/>
      <c r="AI368" s="724"/>
      <c r="AJ368" s="724"/>
      <c r="AK368" s="724"/>
      <c r="AL368" s="725"/>
      <c r="AM368" s="723"/>
      <c r="AN368" s="724"/>
      <c r="AO368" s="724"/>
      <c r="AP368" s="724"/>
      <c r="AQ368" s="724"/>
      <c r="AR368" s="725"/>
      <c r="AS368" s="723"/>
      <c r="AT368" s="724"/>
      <c r="AU368" s="724"/>
      <c r="AV368" s="724"/>
      <c r="AW368" s="724"/>
      <c r="AX368" s="725"/>
      <c r="AY368" s="723"/>
      <c r="AZ368" s="724"/>
      <c r="BA368" s="724"/>
      <c r="BB368" s="724"/>
      <c r="BC368" s="724"/>
      <c r="BD368" s="725"/>
      <c r="BE368" s="723"/>
      <c r="BF368" s="724"/>
      <c r="BG368" s="724"/>
      <c r="BH368" s="724"/>
      <c r="BI368" s="724"/>
      <c r="BJ368" s="725"/>
      <c r="BK368" s="723"/>
      <c r="BL368" s="724"/>
      <c r="BM368" s="724"/>
      <c r="BN368" s="724"/>
      <c r="BO368" s="724"/>
      <c r="BP368" s="725"/>
      <c r="BQ368" s="723"/>
      <c r="BR368" s="724"/>
      <c r="BS368" s="724"/>
      <c r="BT368" s="724"/>
      <c r="BU368" s="724"/>
      <c r="BV368" s="725"/>
      <c r="BW368" s="723"/>
      <c r="BX368" s="724"/>
      <c r="BY368" s="724"/>
      <c r="BZ368" s="724"/>
      <c r="CA368" s="724"/>
      <c r="CB368" s="725"/>
      <c r="CC368" s="723"/>
      <c r="CD368" s="724"/>
      <c r="CE368" s="724"/>
      <c r="CF368" s="724"/>
      <c r="CG368" s="724"/>
      <c r="CH368" s="725"/>
      <c r="CI368" s="723"/>
      <c r="CJ368" s="724"/>
      <c r="CK368" s="724"/>
      <c r="CL368" s="724"/>
      <c r="CM368" s="724"/>
      <c r="CN368" s="725"/>
    </row>
    <row r="369" spans="4:92" ht="14.25" customHeight="1" x14ac:dyDescent="0.35">
      <c r="D369" s="460" t="s">
        <v>1107</v>
      </c>
      <c r="E369" s="461"/>
      <c r="F369" s="461"/>
      <c r="G369" s="461"/>
      <c r="H369" s="461"/>
      <c r="I369" s="461"/>
      <c r="J369" s="461"/>
      <c r="K369" s="461"/>
      <c r="L369" s="461"/>
      <c r="M369" s="461"/>
      <c r="N369" s="461"/>
      <c r="O369" s="461"/>
      <c r="P369" s="461"/>
      <c r="Q369" s="461"/>
      <c r="R369" s="461"/>
      <c r="S369" s="461"/>
      <c r="T369" s="462"/>
      <c r="U369" s="720">
        <v>0</v>
      </c>
      <c r="V369" s="721"/>
      <c r="W369" s="721"/>
      <c r="X369" s="721"/>
      <c r="Y369" s="721"/>
      <c r="Z369" s="722"/>
      <c r="AA369" s="720">
        <v>0</v>
      </c>
      <c r="AB369" s="721"/>
      <c r="AC369" s="721"/>
      <c r="AD369" s="721"/>
      <c r="AE369" s="721"/>
      <c r="AF369" s="722"/>
      <c r="AG369" s="720">
        <f t="shared" ref="AG369" si="15">SUM(U369:AF370)</f>
        <v>0</v>
      </c>
      <c r="AH369" s="721"/>
      <c r="AI369" s="721"/>
      <c r="AJ369" s="721"/>
      <c r="AK369" s="721"/>
      <c r="AL369" s="722"/>
      <c r="AM369" s="720">
        <v>4</v>
      </c>
      <c r="AN369" s="721"/>
      <c r="AO369" s="721"/>
      <c r="AP369" s="721"/>
      <c r="AQ369" s="721"/>
      <c r="AR369" s="722"/>
      <c r="AS369" s="720">
        <v>1</v>
      </c>
      <c r="AT369" s="721"/>
      <c r="AU369" s="721"/>
      <c r="AV369" s="721"/>
      <c r="AW369" s="721"/>
      <c r="AX369" s="722"/>
      <c r="AY369" s="720">
        <f t="shared" ref="AY369" si="16">SUM(AM369:AX370)</f>
        <v>5</v>
      </c>
      <c r="AZ369" s="721"/>
      <c r="BA369" s="721"/>
      <c r="BB369" s="721"/>
      <c r="BC369" s="721"/>
      <c r="BD369" s="722"/>
      <c r="BE369" s="720">
        <v>1</v>
      </c>
      <c r="BF369" s="721"/>
      <c r="BG369" s="721"/>
      <c r="BH369" s="721"/>
      <c r="BI369" s="721"/>
      <c r="BJ369" s="722"/>
      <c r="BK369" s="720">
        <v>6</v>
      </c>
      <c r="BL369" s="721"/>
      <c r="BM369" s="721"/>
      <c r="BN369" s="721"/>
      <c r="BO369" s="721"/>
      <c r="BP369" s="722"/>
      <c r="BQ369" s="720">
        <f t="shared" ref="BQ369" si="17">SUM(BE369:BP370)</f>
        <v>7</v>
      </c>
      <c r="BR369" s="721"/>
      <c r="BS369" s="721"/>
      <c r="BT369" s="721"/>
      <c r="BU369" s="721"/>
      <c r="BV369" s="722"/>
      <c r="BW369" s="720">
        <f t="shared" ref="BW369" si="18">SUM(BE369,AM369,U369)</f>
        <v>5</v>
      </c>
      <c r="BX369" s="721"/>
      <c r="BY369" s="721"/>
      <c r="BZ369" s="721"/>
      <c r="CA369" s="721"/>
      <c r="CB369" s="722"/>
      <c r="CC369" s="720">
        <f t="shared" ref="CC369" si="19">SUM(BK369,AS369,AA369)</f>
        <v>7</v>
      </c>
      <c r="CD369" s="721"/>
      <c r="CE369" s="721"/>
      <c r="CF369" s="721"/>
      <c r="CG369" s="721"/>
      <c r="CH369" s="722"/>
      <c r="CI369" s="720">
        <f t="shared" ref="CI369" si="20">SUM(BQ369,AY369,AG369)</f>
        <v>12</v>
      </c>
      <c r="CJ369" s="721"/>
      <c r="CK369" s="721"/>
      <c r="CL369" s="721"/>
      <c r="CM369" s="721"/>
      <c r="CN369" s="722"/>
    </row>
    <row r="370" spans="4:92" ht="14.25" customHeight="1" x14ac:dyDescent="0.35">
      <c r="D370" s="831"/>
      <c r="E370" s="832"/>
      <c r="F370" s="832"/>
      <c r="G370" s="832"/>
      <c r="H370" s="832"/>
      <c r="I370" s="832"/>
      <c r="J370" s="832"/>
      <c r="K370" s="832"/>
      <c r="L370" s="832"/>
      <c r="M370" s="832"/>
      <c r="N370" s="832"/>
      <c r="O370" s="832"/>
      <c r="P370" s="832"/>
      <c r="Q370" s="832"/>
      <c r="R370" s="832"/>
      <c r="S370" s="832"/>
      <c r="T370" s="833"/>
      <c r="U370" s="723"/>
      <c r="V370" s="724"/>
      <c r="W370" s="724"/>
      <c r="X370" s="724"/>
      <c r="Y370" s="724"/>
      <c r="Z370" s="725"/>
      <c r="AA370" s="723"/>
      <c r="AB370" s="724"/>
      <c r="AC370" s="724"/>
      <c r="AD370" s="724"/>
      <c r="AE370" s="724"/>
      <c r="AF370" s="725"/>
      <c r="AG370" s="723"/>
      <c r="AH370" s="724"/>
      <c r="AI370" s="724"/>
      <c r="AJ370" s="724"/>
      <c r="AK370" s="724"/>
      <c r="AL370" s="725"/>
      <c r="AM370" s="723"/>
      <c r="AN370" s="724"/>
      <c r="AO370" s="724"/>
      <c r="AP370" s="724"/>
      <c r="AQ370" s="724"/>
      <c r="AR370" s="725"/>
      <c r="AS370" s="723"/>
      <c r="AT370" s="724"/>
      <c r="AU370" s="724"/>
      <c r="AV370" s="724"/>
      <c r="AW370" s="724"/>
      <c r="AX370" s="725"/>
      <c r="AY370" s="723"/>
      <c r="AZ370" s="724"/>
      <c r="BA370" s="724"/>
      <c r="BB370" s="724"/>
      <c r="BC370" s="724"/>
      <c r="BD370" s="725"/>
      <c r="BE370" s="723"/>
      <c r="BF370" s="724"/>
      <c r="BG370" s="724"/>
      <c r="BH370" s="724"/>
      <c r="BI370" s="724"/>
      <c r="BJ370" s="725"/>
      <c r="BK370" s="723"/>
      <c r="BL370" s="724"/>
      <c r="BM370" s="724"/>
      <c r="BN370" s="724"/>
      <c r="BO370" s="724"/>
      <c r="BP370" s="725"/>
      <c r="BQ370" s="723"/>
      <c r="BR370" s="724"/>
      <c r="BS370" s="724"/>
      <c r="BT370" s="724"/>
      <c r="BU370" s="724"/>
      <c r="BV370" s="725"/>
      <c r="BW370" s="723"/>
      <c r="BX370" s="724"/>
      <c r="BY370" s="724"/>
      <c r="BZ370" s="724"/>
      <c r="CA370" s="724"/>
      <c r="CB370" s="725"/>
      <c r="CC370" s="723"/>
      <c r="CD370" s="724"/>
      <c r="CE370" s="724"/>
      <c r="CF370" s="724"/>
      <c r="CG370" s="724"/>
      <c r="CH370" s="725"/>
      <c r="CI370" s="723"/>
      <c r="CJ370" s="724"/>
      <c r="CK370" s="724"/>
      <c r="CL370" s="724"/>
      <c r="CM370" s="724"/>
      <c r="CN370" s="725"/>
    </row>
    <row r="371" spans="4:92" ht="14.25" customHeight="1" x14ac:dyDescent="0.35">
      <c r="D371" s="460" t="s">
        <v>659</v>
      </c>
      <c r="E371" s="461"/>
      <c r="F371" s="461"/>
      <c r="G371" s="461"/>
      <c r="H371" s="461"/>
      <c r="I371" s="461"/>
      <c r="J371" s="461"/>
      <c r="K371" s="461"/>
      <c r="L371" s="461"/>
      <c r="M371" s="461"/>
      <c r="N371" s="461"/>
      <c r="O371" s="461"/>
      <c r="P371" s="461"/>
      <c r="Q371" s="461"/>
      <c r="R371" s="461"/>
      <c r="S371" s="461"/>
      <c r="T371" s="462"/>
      <c r="U371" s="720">
        <v>1</v>
      </c>
      <c r="V371" s="721"/>
      <c r="W371" s="721"/>
      <c r="X371" s="721"/>
      <c r="Y371" s="721"/>
      <c r="Z371" s="722"/>
      <c r="AA371" s="720">
        <v>0</v>
      </c>
      <c r="AB371" s="721"/>
      <c r="AC371" s="721"/>
      <c r="AD371" s="721"/>
      <c r="AE371" s="721"/>
      <c r="AF371" s="722"/>
      <c r="AG371" s="720">
        <f t="shared" ref="AG371" si="21">SUM(U371:AF372)</f>
        <v>1</v>
      </c>
      <c r="AH371" s="721"/>
      <c r="AI371" s="721"/>
      <c r="AJ371" s="721"/>
      <c r="AK371" s="721"/>
      <c r="AL371" s="722"/>
      <c r="AM371" s="720">
        <v>4</v>
      </c>
      <c r="AN371" s="721"/>
      <c r="AO371" s="721"/>
      <c r="AP371" s="721"/>
      <c r="AQ371" s="721"/>
      <c r="AR371" s="722"/>
      <c r="AS371" s="720">
        <v>11</v>
      </c>
      <c r="AT371" s="721"/>
      <c r="AU371" s="721"/>
      <c r="AV371" s="721"/>
      <c r="AW371" s="721"/>
      <c r="AX371" s="722"/>
      <c r="AY371" s="720">
        <f t="shared" ref="AY371" si="22">SUM(AM371:AX372)</f>
        <v>15</v>
      </c>
      <c r="AZ371" s="721"/>
      <c r="BA371" s="721"/>
      <c r="BB371" s="721"/>
      <c r="BC371" s="721"/>
      <c r="BD371" s="722"/>
      <c r="BE371" s="720">
        <v>4</v>
      </c>
      <c r="BF371" s="721"/>
      <c r="BG371" s="721"/>
      <c r="BH371" s="721"/>
      <c r="BI371" s="721"/>
      <c r="BJ371" s="722"/>
      <c r="BK371" s="720">
        <v>5</v>
      </c>
      <c r="BL371" s="721"/>
      <c r="BM371" s="721"/>
      <c r="BN371" s="721"/>
      <c r="BO371" s="721"/>
      <c r="BP371" s="722"/>
      <c r="BQ371" s="720">
        <f t="shared" ref="BQ371" si="23">SUM(BE371:BP372)</f>
        <v>9</v>
      </c>
      <c r="BR371" s="721"/>
      <c r="BS371" s="721"/>
      <c r="BT371" s="721"/>
      <c r="BU371" s="721"/>
      <c r="BV371" s="722"/>
      <c r="BW371" s="720">
        <f t="shared" ref="BW371" si="24">SUM(BE371,AM371,U371)</f>
        <v>9</v>
      </c>
      <c r="BX371" s="721"/>
      <c r="BY371" s="721"/>
      <c r="BZ371" s="721"/>
      <c r="CA371" s="721"/>
      <c r="CB371" s="722"/>
      <c r="CC371" s="720">
        <f t="shared" ref="CC371" si="25">SUM(BK371,AS371,AA371)</f>
        <v>16</v>
      </c>
      <c r="CD371" s="721"/>
      <c r="CE371" s="721"/>
      <c r="CF371" s="721"/>
      <c r="CG371" s="721"/>
      <c r="CH371" s="722"/>
      <c r="CI371" s="720">
        <f t="shared" ref="CI371" si="26">SUM(BQ371,AY371,AG371)</f>
        <v>25</v>
      </c>
      <c r="CJ371" s="721"/>
      <c r="CK371" s="721"/>
      <c r="CL371" s="721"/>
      <c r="CM371" s="721"/>
      <c r="CN371" s="722"/>
    </row>
    <row r="372" spans="4:92" ht="14.25" customHeight="1" x14ac:dyDescent="0.35">
      <c r="D372" s="831"/>
      <c r="E372" s="832"/>
      <c r="F372" s="832"/>
      <c r="G372" s="832"/>
      <c r="H372" s="832"/>
      <c r="I372" s="832"/>
      <c r="J372" s="832"/>
      <c r="K372" s="832"/>
      <c r="L372" s="832"/>
      <c r="M372" s="832"/>
      <c r="N372" s="832"/>
      <c r="O372" s="832"/>
      <c r="P372" s="832"/>
      <c r="Q372" s="832"/>
      <c r="R372" s="832"/>
      <c r="S372" s="832"/>
      <c r="T372" s="833"/>
      <c r="U372" s="723"/>
      <c r="V372" s="724"/>
      <c r="W372" s="724"/>
      <c r="X372" s="724"/>
      <c r="Y372" s="724"/>
      <c r="Z372" s="725"/>
      <c r="AA372" s="723"/>
      <c r="AB372" s="724"/>
      <c r="AC372" s="724"/>
      <c r="AD372" s="724"/>
      <c r="AE372" s="724"/>
      <c r="AF372" s="725"/>
      <c r="AG372" s="723"/>
      <c r="AH372" s="724"/>
      <c r="AI372" s="724"/>
      <c r="AJ372" s="724"/>
      <c r="AK372" s="724"/>
      <c r="AL372" s="725"/>
      <c r="AM372" s="723"/>
      <c r="AN372" s="724"/>
      <c r="AO372" s="724"/>
      <c r="AP372" s="724"/>
      <c r="AQ372" s="724"/>
      <c r="AR372" s="725"/>
      <c r="AS372" s="723"/>
      <c r="AT372" s="724"/>
      <c r="AU372" s="724"/>
      <c r="AV372" s="724"/>
      <c r="AW372" s="724"/>
      <c r="AX372" s="725"/>
      <c r="AY372" s="723"/>
      <c r="AZ372" s="724"/>
      <c r="BA372" s="724"/>
      <c r="BB372" s="724"/>
      <c r="BC372" s="724"/>
      <c r="BD372" s="725"/>
      <c r="BE372" s="723"/>
      <c r="BF372" s="724"/>
      <c r="BG372" s="724"/>
      <c r="BH372" s="724"/>
      <c r="BI372" s="724"/>
      <c r="BJ372" s="725"/>
      <c r="BK372" s="723"/>
      <c r="BL372" s="724"/>
      <c r="BM372" s="724"/>
      <c r="BN372" s="724"/>
      <c r="BO372" s="724"/>
      <c r="BP372" s="725"/>
      <c r="BQ372" s="723"/>
      <c r="BR372" s="724"/>
      <c r="BS372" s="724"/>
      <c r="BT372" s="724"/>
      <c r="BU372" s="724"/>
      <c r="BV372" s="725"/>
      <c r="BW372" s="723"/>
      <c r="BX372" s="724"/>
      <c r="BY372" s="724"/>
      <c r="BZ372" s="724"/>
      <c r="CA372" s="724"/>
      <c r="CB372" s="725"/>
      <c r="CC372" s="723"/>
      <c r="CD372" s="724"/>
      <c r="CE372" s="724"/>
      <c r="CF372" s="724"/>
      <c r="CG372" s="724"/>
      <c r="CH372" s="725"/>
      <c r="CI372" s="723"/>
      <c r="CJ372" s="724"/>
      <c r="CK372" s="724"/>
      <c r="CL372" s="724"/>
      <c r="CM372" s="724"/>
      <c r="CN372" s="725"/>
    </row>
    <row r="373" spans="4:92" ht="14.25" customHeight="1" x14ac:dyDescent="0.35">
      <c r="D373" s="460" t="s">
        <v>1108</v>
      </c>
      <c r="E373" s="461"/>
      <c r="F373" s="461"/>
      <c r="G373" s="461"/>
      <c r="H373" s="461"/>
      <c r="I373" s="461"/>
      <c r="J373" s="461"/>
      <c r="K373" s="461"/>
      <c r="L373" s="461"/>
      <c r="M373" s="461"/>
      <c r="N373" s="461"/>
      <c r="O373" s="461"/>
      <c r="P373" s="461"/>
      <c r="Q373" s="461"/>
      <c r="R373" s="461"/>
      <c r="S373" s="461"/>
      <c r="T373" s="462"/>
      <c r="U373" s="720">
        <v>0</v>
      </c>
      <c r="V373" s="721"/>
      <c r="W373" s="721"/>
      <c r="X373" s="721"/>
      <c r="Y373" s="721"/>
      <c r="Z373" s="722"/>
      <c r="AA373" s="720">
        <v>0</v>
      </c>
      <c r="AB373" s="721"/>
      <c r="AC373" s="721"/>
      <c r="AD373" s="721"/>
      <c r="AE373" s="721"/>
      <c r="AF373" s="722"/>
      <c r="AG373" s="720">
        <f t="shared" ref="AG373" si="27">SUM(U373:AF374)</f>
        <v>0</v>
      </c>
      <c r="AH373" s="721"/>
      <c r="AI373" s="721"/>
      <c r="AJ373" s="721"/>
      <c r="AK373" s="721"/>
      <c r="AL373" s="722"/>
      <c r="AM373" s="720">
        <v>4</v>
      </c>
      <c r="AN373" s="721"/>
      <c r="AO373" s="721"/>
      <c r="AP373" s="721"/>
      <c r="AQ373" s="721"/>
      <c r="AR373" s="722"/>
      <c r="AS373" s="720">
        <v>5</v>
      </c>
      <c r="AT373" s="721"/>
      <c r="AU373" s="721"/>
      <c r="AV373" s="721"/>
      <c r="AW373" s="721"/>
      <c r="AX373" s="722"/>
      <c r="AY373" s="720">
        <f t="shared" ref="AY373" si="28">SUM(AM373:AX374)</f>
        <v>9</v>
      </c>
      <c r="AZ373" s="721"/>
      <c r="BA373" s="721"/>
      <c r="BB373" s="721"/>
      <c r="BC373" s="721"/>
      <c r="BD373" s="722"/>
      <c r="BE373" s="720">
        <v>3</v>
      </c>
      <c r="BF373" s="721"/>
      <c r="BG373" s="721"/>
      <c r="BH373" s="721"/>
      <c r="BI373" s="721"/>
      <c r="BJ373" s="722"/>
      <c r="BK373" s="720">
        <v>8</v>
      </c>
      <c r="BL373" s="721"/>
      <c r="BM373" s="721"/>
      <c r="BN373" s="721"/>
      <c r="BO373" s="721"/>
      <c r="BP373" s="722"/>
      <c r="BQ373" s="720">
        <f t="shared" ref="BQ373" si="29">SUM(BE373:BP374)</f>
        <v>11</v>
      </c>
      <c r="BR373" s="721"/>
      <c r="BS373" s="721"/>
      <c r="BT373" s="721"/>
      <c r="BU373" s="721"/>
      <c r="BV373" s="722"/>
      <c r="BW373" s="720">
        <f>SUM(BE373,AM373,U373)</f>
        <v>7</v>
      </c>
      <c r="BX373" s="721"/>
      <c r="BY373" s="721"/>
      <c r="BZ373" s="721"/>
      <c r="CA373" s="721"/>
      <c r="CB373" s="722"/>
      <c r="CC373" s="720">
        <f t="shared" ref="CC373" si="30">SUM(BK373,AS373,AA373)</f>
        <v>13</v>
      </c>
      <c r="CD373" s="721"/>
      <c r="CE373" s="721"/>
      <c r="CF373" s="721"/>
      <c r="CG373" s="721"/>
      <c r="CH373" s="722"/>
      <c r="CI373" s="720">
        <f t="shared" ref="CI373" si="31">SUM(BQ373,AY373,AG373)</f>
        <v>20</v>
      </c>
      <c r="CJ373" s="721"/>
      <c r="CK373" s="721"/>
      <c r="CL373" s="721"/>
      <c r="CM373" s="721"/>
      <c r="CN373" s="722"/>
    </row>
    <row r="374" spans="4:92" ht="14.25" customHeight="1" x14ac:dyDescent="0.35">
      <c r="D374" s="831"/>
      <c r="E374" s="832"/>
      <c r="F374" s="832"/>
      <c r="G374" s="832"/>
      <c r="H374" s="832"/>
      <c r="I374" s="832"/>
      <c r="J374" s="832"/>
      <c r="K374" s="832"/>
      <c r="L374" s="832"/>
      <c r="M374" s="832"/>
      <c r="N374" s="832"/>
      <c r="O374" s="832"/>
      <c r="P374" s="832"/>
      <c r="Q374" s="832"/>
      <c r="R374" s="832"/>
      <c r="S374" s="832"/>
      <c r="T374" s="833"/>
      <c r="U374" s="723"/>
      <c r="V374" s="724"/>
      <c r="W374" s="724"/>
      <c r="X374" s="724"/>
      <c r="Y374" s="724"/>
      <c r="Z374" s="725"/>
      <c r="AA374" s="723"/>
      <c r="AB374" s="724"/>
      <c r="AC374" s="724"/>
      <c r="AD374" s="724"/>
      <c r="AE374" s="724"/>
      <c r="AF374" s="725"/>
      <c r="AG374" s="723"/>
      <c r="AH374" s="724"/>
      <c r="AI374" s="724"/>
      <c r="AJ374" s="724"/>
      <c r="AK374" s="724"/>
      <c r="AL374" s="725"/>
      <c r="AM374" s="723"/>
      <c r="AN374" s="724"/>
      <c r="AO374" s="724"/>
      <c r="AP374" s="724"/>
      <c r="AQ374" s="724"/>
      <c r="AR374" s="725"/>
      <c r="AS374" s="723"/>
      <c r="AT374" s="724"/>
      <c r="AU374" s="724"/>
      <c r="AV374" s="724"/>
      <c r="AW374" s="724"/>
      <c r="AX374" s="725"/>
      <c r="AY374" s="723"/>
      <c r="AZ374" s="724"/>
      <c r="BA374" s="724"/>
      <c r="BB374" s="724"/>
      <c r="BC374" s="724"/>
      <c r="BD374" s="725"/>
      <c r="BE374" s="723"/>
      <c r="BF374" s="724"/>
      <c r="BG374" s="724"/>
      <c r="BH374" s="724"/>
      <c r="BI374" s="724"/>
      <c r="BJ374" s="725"/>
      <c r="BK374" s="723"/>
      <c r="BL374" s="724"/>
      <c r="BM374" s="724"/>
      <c r="BN374" s="724"/>
      <c r="BO374" s="724"/>
      <c r="BP374" s="725"/>
      <c r="BQ374" s="723"/>
      <c r="BR374" s="724"/>
      <c r="BS374" s="724"/>
      <c r="BT374" s="724"/>
      <c r="BU374" s="724"/>
      <c r="BV374" s="725"/>
      <c r="BW374" s="723"/>
      <c r="BX374" s="724"/>
      <c r="BY374" s="724"/>
      <c r="BZ374" s="724"/>
      <c r="CA374" s="724"/>
      <c r="CB374" s="725"/>
      <c r="CC374" s="723"/>
      <c r="CD374" s="724"/>
      <c r="CE374" s="724"/>
      <c r="CF374" s="724"/>
      <c r="CG374" s="724"/>
      <c r="CH374" s="725"/>
      <c r="CI374" s="723"/>
      <c r="CJ374" s="724"/>
      <c r="CK374" s="724"/>
      <c r="CL374" s="724"/>
      <c r="CM374" s="724"/>
      <c r="CN374" s="725"/>
    </row>
    <row r="375" spans="4:92" ht="14.25" customHeight="1" x14ac:dyDescent="0.35">
      <c r="D375" s="460" t="s">
        <v>1109</v>
      </c>
      <c r="E375" s="461"/>
      <c r="F375" s="461"/>
      <c r="G375" s="461"/>
      <c r="H375" s="461"/>
      <c r="I375" s="461"/>
      <c r="J375" s="461"/>
      <c r="K375" s="461"/>
      <c r="L375" s="461"/>
      <c r="M375" s="461"/>
      <c r="N375" s="461"/>
      <c r="O375" s="461"/>
      <c r="P375" s="461"/>
      <c r="Q375" s="461"/>
      <c r="R375" s="461"/>
      <c r="S375" s="461"/>
      <c r="T375" s="462"/>
      <c r="U375" s="720">
        <v>1</v>
      </c>
      <c r="V375" s="721"/>
      <c r="W375" s="721"/>
      <c r="X375" s="721"/>
      <c r="Y375" s="721"/>
      <c r="Z375" s="722"/>
      <c r="AA375" s="720">
        <v>1</v>
      </c>
      <c r="AB375" s="721"/>
      <c r="AC375" s="721"/>
      <c r="AD375" s="721"/>
      <c r="AE375" s="721"/>
      <c r="AF375" s="722"/>
      <c r="AG375" s="720">
        <f>SUM(U375:AF377)</f>
        <v>2</v>
      </c>
      <c r="AH375" s="721"/>
      <c r="AI375" s="721"/>
      <c r="AJ375" s="721"/>
      <c r="AK375" s="721"/>
      <c r="AL375" s="722"/>
      <c r="AM375" s="720">
        <v>11</v>
      </c>
      <c r="AN375" s="721"/>
      <c r="AO375" s="721"/>
      <c r="AP375" s="721"/>
      <c r="AQ375" s="721"/>
      <c r="AR375" s="722"/>
      <c r="AS375" s="720">
        <v>7</v>
      </c>
      <c r="AT375" s="721"/>
      <c r="AU375" s="721"/>
      <c r="AV375" s="721"/>
      <c r="AW375" s="721"/>
      <c r="AX375" s="722"/>
      <c r="AY375" s="720">
        <f>SUM(AM375:AX377)</f>
        <v>18</v>
      </c>
      <c r="AZ375" s="721"/>
      <c r="BA375" s="721"/>
      <c r="BB375" s="721"/>
      <c r="BC375" s="721"/>
      <c r="BD375" s="722"/>
      <c r="BE375" s="720">
        <v>35</v>
      </c>
      <c r="BF375" s="721"/>
      <c r="BG375" s="721"/>
      <c r="BH375" s="721"/>
      <c r="BI375" s="721"/>
      <c r="BJ375" s="722"/>
      <c r="BK375" s="720">
        <v>36</v>
      </c>
      <c r="BL375" s="721"/>
      <c r="BM375" s="721"/>
      <c r="BN375" s="721"/>
      <c r="BO375" s="721"/>
      <c r="BP375" s="722"/>
      <c r="BQ375" s="720">
        <f>SUM(BE375:BP377)</f>
        <v>71</v>
      </c>
      <c r="BR375" s="721"/>
      <c r="BS375" s="721"/>
      <c r="BT375" s="721"/>
      <c r="BU375" s="721"/>
      <c r="BV375" s="722"/>
      <c r="BW375" s="720">
        <f>SUM(BE375,AM375,U375)</f>
        <v>47</v>
      </c>
      <c r="BX375" s="721"/>
      <c r="BY375" s="721"/>
      <c r="BZ375" s="721"/>
      <c r="CA375" s="721"/>
      <c r="CB375" s="722"/>
      <c r="CC375" s="720">
        <f>SUM(BK375,AS375,AA375)</f>
        <v>44</v>
      </c>
      <c r="CD375" s="721"/>
      <c r="CE375" s="721"/>
      <c r="CF375" s="721"/>
      <c r="CG375" s="721"/>
      <c r="CH375" s="722"/>
      <c r="CI375" s="720">
        <f>SUM(BW375:CH377)</f>
        <v>91</v>
      </c>
      <c r="CJ375" s="721"/>
      <c r="CK375" s="721"/>
      <c r="CL375" s="721"/>
      <c r="CM375" s="721"/>
      <c r="CN375" s="722"/>
    </row>
    <row r="376" spans="4:92" ht="14.25" customHeight="1" x14ac:dyDescent="0.35">
      <c r="D376" s="834"/>
      <c r="E376" s="537"/>
      <c r="F376" s="537"/>
      <c r="G376" s="537"/>
      <c r="H376" s="537"/>
      <c r="I376" s="537"/>
      <c r="J376" s="537"/>
      <c r="K376" s="537"/>
      <c r="L376" s="537"/>
      <c r="M376" s="537"/>
      <c r="N376" s="537"/>
      <c r="O376" s="537"/>
      <c r="P376" s="537"/>
      <c r="Q376" s="537"/>
      <c r="R376" s="537"/>
      <c r="S376" s="537"/>
      <c r="T376" s="835"/>
      <c r="U376" s="751"/>
      <c r="V376" s="752"/>
      <c r="W376" s="752"/>
      <c r="X376" s="752"/>
      <c r="Y376" s="752"/>
      <c r="Z376" s="753"/>
      <c r="AA376" s="751"/>
      <c r="AB376" s="752"/>
      <c r="AC376" s="752"/>
      <c r="AD376" s="752"/>
      <c r="AE376" s="752"/>
      <c r="AF376" s="753"/>
      <c r="AG376" s="751"/>
      <c r="AH376" s="752"/>
      <c r="AI376" s="752"/>
      <c r="AJ376" s="752"/>
      <c r="AK376" s="752"/>
      <c r="AL376" s="753"/>
      <c r="AM376" s="751"/>
      <c r="AN376" s="752"/>
      <c r="AO376" s="752"/>
      <c r="AP376" s="752"/>
      <c r="AQ376" s="752"/>
      <c r="AR376" s="753"/>
      <c r="AS376" s="751"/>
      <c r="AT376" s="752"/>
      <c r="AU376" s="752"/>
      <c r="AV376" s="752"/>
      <c r="AW376" s="752"/>
      <c r="AX376" s="753"/>
      <c r="AY376" s="751"/>
      <c r="AZ376" s="752"/>
      <c r="BA376" s="752"/>
      <c r="BB376" s="752"/>
      <c r="BC376" s="752"/>
      <c r="BD376" s="753"/>
      <c r="BE376" s="751"/>
      <c r="BF376" s="752"/>
      <c r="BG376" s="752"/>
      <c r="BH376" s="752"/>
      <c r="BI376" s="752"/>
      <c r="BJ376" s="753"/>
      <c r="BK376" s="751"/>
      <c r="BL376" s="752"/>
      <c r="BM376" s="752"/>
      <c r="BN376" s="752"/>
      <c r="BO376" s="752"/>
      <c r="BP376" s="753"/>
      <c r="BQ376" s="751"/>
      <c r="BR376" s="752"/>
      <c r="BS376" s="752"/>
      <c r="BT376" s="752"/>
      <c r="BU376" s="752"/>
      <c r="BV376" s="753"/>
      <c r="BW376" s="751"/>
      <c r="BX376" s="752"/>
      <c r="BY376" s="752"/>
      <c r="BZ376" s="752"/>
      <c r="CA376" s="752"/>
      <c r="CB376" s="753"/>
      <c r="CC376" s="751"/>
      <c r="CD376" s="752"/>
      <c r="CE376" s="752"/>
      <c r="CF376" s="752"/>
      <c r="CG376" s="752"/>
      <c r="CH376" s="753"/>
      <c r="CI376" s="751"/>
      <c r="CJ376" s="752"/>
      <c r="CK376" s="752"/>
      <c r="CL376" s="752"/>
      <c r="CM376" s="752"/>
      <c r="CN376" s="753"/>
    </row>
    <row r="377" spans="4:92" ht="14.25" customHeight="1" x14ac:dyDescent="0.35">
      <c r="D377" s="831"/>
      <c r="E377" s="832"/>
      <c r="F377" s="832"/>
      <c r="G377" s="832"/>
      <c r="H377" s="832"/>
      <c r="I377" s="832"/>
      <c r="J377" s="832"/>
      <c r="K377" s="832"/>
      <c r="L377" s="832"/>
      <c r="M377" s="832"/>
      <c r="N377" s="832"/>
      <c r="O377" s="832"/>
      <c r="P377" s="832"/>
      <c r="Q377" s="832"/>
      <c r="R377" s="832"/>
      <c r="S377" s="832"/>
      <c r="T377" s="833"/>
      <c r="U377" s="723"/>
      <c r="V377" s="724"/>
      <c r="W377" s="724"/>
      <c r="X377" s="724"/>
      <c r="Y377" s="724"/>
      <c r="Z377" s="725"/>
      <c r="AA377" s="723"/>
      <c r="AB377" s="724"/>
      <c r="AC377" s="724"/>
      <c r="AD377" s="724"/>
      <c r="AE377" s="724"/>
      <c r="AF377" s="725"/>
      <c r="AG377" s="723"/>
      <c r="AH377" s="724"/>
      <c r="AI377" s="724"/>
      <c r="AJ377" s="724"/>
      <c r="AK377" s="724"/>
      <c r="AL377" s="725"/>
      <c r="AM377" s="723"/>
      <c r="AN377" s="724"/>
      <c r="AO377" s="724"/>
      <c r="AP377" s="724"/>
      <c r="AQ377" s="724"/>
      <c r="AR377" s="725"/>
      <c r="AS377" s="723"/>
      <c r="AT377" s="724"/>
      <c r="AU377" s="724"/>
      <c r="AV377" s="724"/>
      <c r="AW377" s="724"/>
      <c r="AX377" s="725"/>
      <c r="AY377" s="723"/>
      <c r="AZ377" s="724"/>
      <c r="BA377" s="724"/>
      <c r="BB377" s="724"/>
      <c r="BC377" s="724"/>
      <c r="BD377" s="725"/>
      <c r="BE377" s="723"/>
      <c r="BF377" s="724"/>
      <c r="BG377" s="724"/>
      <c r="BH377" s="724"/>
      <c r="BI377" s="724"/>
      <c r="BJ377" s="725"/>
      <c r="BK377" s="723"/>
      <c r="BL377" s="724"/>
      <c r="BM377" s="724"/>
      <c r="BN377" s="724"/>
      <c r="BO377" s="724"/>
      <c r="BP377" s="725"/>
      <c r="BQ377" s="723"/>
      <c r="BR377" s="724"/>
      <c r="BS377" s="724"/>
      <c r="BT377" s="724"/>
      <c r="BU377" s="724"/>
      <c r="BV377" s="725"/>
      <c r="BW377" s="723"/>
      <c r="BX377" s="724"/>
      <c r="BY377" s="724"/>
      <c r="BZ377" s="724"/>
      <c r="CA377" s="724"/>
      <c r="CB377" s="725"/>
      <c r="CC377" s="723"/>
      <c r="CD377" s="724"/>
      <c r="CE377" s="724"/>
      <c r="CF377" s="724"/>
      <c r="CG377" s="724"/>
      <c r="CH377" s="725"/>
      <c r="CI377" s="723"/>
      <c r="CJ377" s="724"/>
      <c r="CK377" s="724"/>
      <c r="CL377" s="724"/>
      <c r="CM377" s="724"/>
      <c r="CN377" s="725"/>
    </row>
    <row r="378" spans="4:92" ht="14.25" customHeight="1" x14ac:dyDescent="0.35">
      <c r="D378" s="312" t="s">
        <v>1110</v>
      </c>
      <c r="E378" s="312"/>
      <c r="F378" s="312"/>
      <c r="G378" s="312"/>
      <c r="H378" s="312"/>
      <c r="I378" s="312"/>
      <c r="J378" s="312"/>
      <c r="K378" s="312"/>
      <c r="L378" s="312"/>
      <c r="M378" s="312"/>
      <c r="N378" s="312"/>
      <c r="O378" s="312"/>
      <c r="P378" s="312"/>
      <c r="Q378" s="312"/>
      <c r="R378" s="312"/>
      <c r="S378" s="312"/>
      <c r="T378" s="312"/>
      <c r="U378" s="720">
        <v>2</v>
      </c>
      <c r="V378" s="721"/>
      <c r="W378" s="721"/>
      <c r="X378" s="721"/>
      <c r="Y378" s="721"/>
      <c r="Z378" s="722"/>
      <c r="AA378" s="720">
        <v>2</v>
      </c>
      <c r="AB378" s="721"/>
      <c r="AC378" s="721"/>
      <c r="AD378" s="721"/>
      <c r="AE378" s="721"/>
      <c r="AF378" s="722"/>
      <c r="AG378" s="720">
        <f t="shared" ref="AG378" si="32">SUM(U378:AF379)</f>
        <v>4</v>
      </c>
      <c r="AH378" s="721"/>
      <c r="AI378" s="721"/>
      <c r="AJ378" s="721"/>
      <c r="AK378" s="721"/>
      <c r="AL378" s="722"/>
      <c r="AM378" s="720">
        <v>11</v>
      </c>
      <c r="AN378" s="721"/>
      <c r="AO378" s="721"/>
      <c r="AP378" s="721"/>
      <c r="AQ378" s="721"/>
      <c r="AR378" s="722"/>
      <c r="AS378" s="720">
        <v>23</v>
      </c>
      <c r="AT378" s="721"/>
      <c r="AU378" s="721"/>
      <c r="AV378" s="721"/>
      <c r="AW378" s="721"/>
      <c r="AX378" s="722"/>
      <c r="AY378" s="720">
        <f>SUM(AM378:AX379)</f>
        <v>34</v>
      </c>
      <c r="AZ378" s="721"/>
      <c r="BA378" s="721"/>
      <c r="BB378" s="721"/>
      <c r="BC378" s="721"/>
      <c r="BD378" s="722"/>
      <c r="BE378" s="720">
        <v>49</v>
      </c>
      <c r="BF378" s="721"/>
      <c r="BG378" s="721"/>
      <c r="BH378" s="721"/>
      <c r="BI378" s="721"/>
      <c r="BJ378" s="722"/>
      <c r="BK378" s="720">
        <v>44</v>
      </c>
      <c r="BL378" s="721"/>
      <c r="BM378" s="721"/>
      <c r="BN378" s="721"/>
      <c r="BO378" s="721"/>
      <c r="BP378" s="722"/>
      <c r="BQ378" s="720">
        <f t="shared" ref="BQ378" si="33">SUM(BE378:BP379)</f>
        <v>93</v>
      </c>
      <c r="BR378" s="721"/>
      <c r="BS378" s="721"/>
      <c r="BT378" s="721"/>
      <c r="BU378" s="721"/>
      <c r="BV378" s="722"/>
      <c r="BW378" s="720">
        <f t="shared" ref="BW378" si="34">SUM(BE378,AM378,U378)</f>
        <v>62</v>
      </c>
      <c r="BX378" s="721"/>
      <c r="BY378" s="721"/>
      <c r="BZ378" s="721"/>
      <c r="CA378" s="721"/>
      <c r="CB378" s="722"/>
      <c r="CC378" s="720">
        <f t="shared" ref="CC378" si="35">SUM(BK378,AS378,AA378)</f>
        <v>69</v>
      </c>
      <c r="CD378" s="721"/>
      <c r="CE378" s="721"/>
      <c r="CF378" s="721"/>
      <c r="CG378" s="721"/>
      <c r="CH378" s="722"/>
      <c r="CI378" s="720">
        <f t="shared" ref="CI378" si="36">SUM(BQ378,AY378,AG378)</f>
        <v>131</v>
      </c>
      <c r="CJ378" s="721"/>
      <c r="CK378" s="721"/>
      <c r="CL378" s="721"/>
      <c r="CM378" s="721"/>
      <c r="CN378" s="722"/>
    </row>
    <row r="379" spans="4:92" ht="14.25" customHeight="1" x14ac:dyDescent="0.35">
      <c r="D379" s="312"/>
      <c r="E379" s="312"/>
      <c r="F379" s="312"/>
      <c r="G379" s="312"/>
      <c r="H379" s="312"/>
      <c r="I379" s="312"/>
      <c r="J379" s="312"/>
      <c r="K379" s="312"/>
      <c r="L379" s="312"/>
      <c r="M379" s="312"/>
      <c r="N379" s="312"/>
      <c r="O379" s="312"/>
      <c r="P379" s="312"/>
      <c r="Q379" s="312"/>
      <c r="R379" s="312"/>
      <c r="S379" s="312"/>
      <c r="T379" s="312"/>
      <c r="U379" s="723"/>
      <c r="V379" s="724"/>
      <c r="W379" s="724"/>
      <c r="X379" s="724"/>
      <c r="Y379" s="724"/>
      <c r="Z379" s="725"/>
      <c r="AA379" s="723"/>
      <c r="AB379" s="724"/>
      <c r="AC379" s="724"/>
      <c r="AD379" s="724"/>
      <c r="AE379" s="724"/>
      <c r="AF379" s="725"/>
      <c r="AG379" s="723"/>
      <c r="AH379" s="724"/>
      <c r="AI379" s="724"/>
      <c r="AJ379" s="724"/>
      <c r="AK379" s="724"/>
      <c r="AL379" s="725"/>
      <c r="AM379" s="723"/>
      <c r="AN379" s="724"/>
      <c r="AO379" s="724"/>
      <c r="AP379" s="724"/>
      <c r="AQ379" s="724"/>
      <c r="AR379" s="725"/>
      <c r="AS379" s="723"/>
      <c r="AT379" s="724"/>
      <c r="AU379" s="724"/>
      <c r="AV379" s="724"/>
      <c r="AW379" s="724"/>
      <c r="AX379" s="725"/>
      <c r="AY379" s="723"/>
      <c r="AZ379" s="724"/>
      <c r="BA379" s="724"/>
      <c r="BB379" s="724"/>
      <c r="BC379" s="724"/>
      <c r="BD379" s="725"/>
      <c r="BE379" s="723"/>
      <c r="BF379" s="724"/>
      <c r="BG379" s="724"/>
      <c r="BH379" s="724"/>
      <c r="BI379" s="724"/>
      <c r="BJ379" s="725"/>
      <c r="BK379" s="723"/>
      <c r="BL379" s="724"/>
      <c r="BM379" s="724"/>
      <c r="BN379" s="724"/>
      <c r="BO379" s="724"/>
      <c r="BP379" s="725"/>
      <c r="BQ379" s="723"/>
      <c r="BR379" s="724"/>
      <c r="BS379" s="724"/>
      <c r="BT379" s="724"/>
      <c r="BU379" s="724"/>
      <c r="BV379" s="725"/>
      <c r="BW379" s="723"/>
      <c r="BX379" s="724"/>
      <c r="BY379" s="724"/>
      <c r="BZ379" s="724"/>
      <c r="CA379" s="724"/>
      <c r="CB379" s="725"/>
      <c r="CC379" s="723"/>
      <c r="CD379" s="724"/>
      <c r="CE379" s="724"/>
      <c r="CF379" s="724"/>
      <c r="CG379" s="724"/>
      <c r="CH379" s="725"/>
      <c r="CI379" s="723"/>
      <c r="CJ379" s="724"/>
      <c r="CK379" s="724"/>
      <c r="CL379" s="724"/>
      <c r="CM379" s="724"/>
      <c r="CN379" s="725"/>
    </row>
    <row r="380" spans="4:92" ht="14.25" customHeight="1" x14ac:dyDescent="0.35">
      <c r="D380" s="312" t="s">
        <v>1112</v>
      </c>
      <c r="E380" s="312"/>
      <c r="F380" s="312"/>
      <c r="G380" s="312"/>
      <c r="H380" s="312"/>
      <c r="I380" s="312"/>
      <c r="J380" s="312"/>
      <c r="K380" s="312"/>
      <c r="L380" s="312"/>
      <c r="M380" s="312"/>
      <c r="N380" s="312"/>
      <c r="O380" s="312"/>
      <c r="P380" s="312"/>
      <c r="Q380" s="312"/>
      <c r="R380" s="312"/>
      <c r="S380" s="312"/>
      <c r="T380" s="312"/>
      <c r="U380" s="720">
        <v>4</v>
      </c>
      <c r="V380" s="721"/>
      <c r="W380" s="721"/>
      <c r="X380" s="721"/>
      <c r="Y380" s="721"/>
      <c r="Z380" s="722"/>
      <c r="AA380" s="720">
        <v>1</v>
      </c>
      <c r="AB380" s="721"/>
      <c r="AC380" s="721"/>
      <c r="AD380" s="721"/>
      <c r="AE380" s="721"/>
      <c r="AF380" s="722"/>
      <c r="AG380" s="720">
        <f t="shared" ref="AG380" si="37">SUM(U380:AF381)</f>
        <v>5</v>
      </c>
      <c r="AH380" s="721"/>
      <c r="AI380" s="721"/>
      <c r="AJ380" s="721"/>
      <c r="AK380" s="721"/>
      <c r="AL380" s="722"/>
      <c r="AM380" s="720">
        <v>12</v>
      </c>
      <c r="AN380" s="721"/>
      <c r="AO380" s="721"/>
      <c r="AP380" s="721"/>
      <c r="AQ380" s="721"/>
      <c r="AR380" s="722"/>
      <c r="AS380" s="720">
        <v>16</v>
      </c>
      <c r="AT380" s="721"/>
      <c r="AU380" s="721"/>
      <c r="AV380" s="721"/>
      <c r="AW380" s="721"/>
      <c r="AX380" s="722"/>
      <c r="AY380" s="720">
        <f t="shared" ref="AY380" si="38">SUM(AM380:AX381)</f>
        <v>28</v>
      </c>
      <c r="AZ380" s="721"/>
      <c r="BA380" s="721"/>
      <c r="BB380" s="721"/>
      <c r="BC380" s="721"/>
      <c r="BD380" s="722"/>
      <c r="BE380" s="720">
        <v>57</v>
      </c>
      <c r="BF380" s="721"/>
      <c r="BG380" s="721"/>
      <c r="BH380" s="721"/>
      <c r="BI380" s="721"/>
      <c r="BJ380" s="722"/>
      <c r="BK380" s="720">
        <v>41</v>
      </c>
      <c r="BL380" s="721"/>
      <c r="BM380" s="721"/>
      <c r="BN380" s="721"/>
      <c r="BO380" s="721"/>
      <c r="BP380" s="722"/>
      <c r="BQ380" s="720">
        <f t="shared" ref="BQ380" si="39">SUM(BE380:BP381)</f>
        <v>98</v>
      </c>
      <c r="BR380" s="721"/>
      <c r="BS380" s="721"/>
      <c r="BT380" s="721"/>
      <c r="BU380" s="721"/>
      <c r="BV380" s="722"/>
      <c r="BW380" s="720">
        <f t="shared" ref="BW380" si="40">SUM(BE380,AM380,U380)</f>
        <v>73</v>
      </c>
      <c r="BX380" s="721"/>
      <c r="BY380" s="721"/>
      <c r="BZ380" s="721"/>
      <c r="CA380" s="721"/>
      <c r="CB380" s="722"/>
      <c r="CC380" s="720">
        <f t="shared" ref="CC380" si="41">SUM(BK380,AS380,AA380)</f>
        <v>58</v>
      </c>
      <c r="CD380" s="721"/>
      <c r="CE380" s="721"/>
      <c r="CF380" s="721"/>
      <c r="CG380" s="721"/>
      <c r="CH380" s="722"/>
      <c r="CI380" s="720">
        <f t="shared" ref="CI380" si="42">SUM(BQ380,AY380,AG380)</f>
        <v>131</v>
      </c>
      <c r="CJ380" s="721"/>
      <c r="CK380" s="721"/>
      <c r="CL380" s="721"/>
      <c r="CM380" s="721"/>
      <c r="CN380" s="722"/>
    </row>
    <row r="381" spans="4:92" ht="14.25" customHeight="1" x14ac:dyDescent="0.35">
      <c r="D381" s="312"/>
      <c r="E381" s="312"/>
      <c r="F381" s="312"/>
      <c r="G381" s="312"/>
      <c r="H381" s="312"/>
      <c r="I381" s="312"/>
      <c r="J381" s="312"/>
      <c r="K381" s="312"/>
      <c r="L381" s="312"/>
      <c r="M381" s="312"/>
      <c r="N381" s="312"/>
      <c r="O381" s="312"/>
      <c r="P381" s="312"/>
      <c r="Q381" s="312"/>
      <c r="R381" s="312"/>
      <c r="S381" s="312"/>
      <c r="T381" s="312"/>
      <c r="U381" s="723"/>
      <c r="V381" s="724"/>
      <c r="W381" s="724"/>
      <c r="X381" s="724"/>
      <c r="Y381" s="724"/>
      <c r="Z381" s="725"/>
      <c r="AA381" s="723"/>
      <c r="AB381" s="724"/>
      <c r="AC381" s="724"/>
      <c r="AD381" s="724"/>
      <c r="AE381" s="724"/>
      <c r="AF381" s="725"/>
      <c r="AG381" s="723"/>
      <c r="AH381" s="724"/>
      <c r="AI381" s="724"/>
      <c r="AJ381" s="724"/>
      <c r="AK381" s="724"/>
      <c r="AL381" s="725"/>
      <c r="AM381" s="723"/>
      <c r="AN381" s="724"/>
      <c r="AO381" s="724"/>
      <c r="AP381" s="724"/>
      <c r="AQ381" s="724"/>
      <c r="AR381" s="725"/>
      <c r="AS381" s="723"/>
      <c r="AT381" s="724"/>
      <c r="AU381" s="724"/>
      <c r="AV381" s="724"/>
      <c r="AW381" s="724"/>
      <c r="AX381" s="725"/>
      <c r="AY381" s="723"/>
      <c r="AZ381" s="724"/>
      <c r="BA381" s="724"/>
      <c r="BB381" s="724"/>
      <c r="BC381" s="724"/>
      <c r="BD381" s="725"/>
      <c r="BE381" s="723"/>
      <c r="BF381" s="724"/>
      <c r="BG381" s="724"/>
      <c r="BH381" s="724"/>
      <c r="BI381" s="724"/>
      <c r="BJ381" s="725"/>
      <c r="BK381" s="723"/>
      <c r="BL381" s="724"/>
      <c r="BM381" s="724"/>
      <c r="BN381" s="724"/>
      <c r="BO381" s="724"/>
      <c r="BP381" s="725"/>
      <c r="BQ381" s="723"/>
      <c r="BR381" s="724"/>
      <c r="BS381" s="724"/>
      <c r="BT381" s="724"/>
      <c r="BU381" s="724"/>
      <c r="BV381" s="725"/>
      <c r="BW381" s="723"/>
      <c r="BX381" s="724"/>
      <c r="BY381" s="724"/>
      <c r="BZ381" s="724"/>
      <c r="CA381" s="724"/>
      <c r="CB381" s="725"/>
      <c r="CC381" s="723"/>
      <c r="CD381" s="724"/>
      <c r="CE381" s="724"/>
      <c r="CF381" s="724"/>
      <c r="CG381" s="724"/>
      <c r="CH381" s="725"/>
      <c r="CI381" s="723"/>
      <c r="CJ381" s="724"/>
      <c r="CK381" s="724"/>
      <c r="CL381" s="724"/>
      <c r="CM381" s="724"/>
      <c r="CN381" s="725"/>
    </row>
    <row r="382" spans="4:92" ht="14.25" customHeight="1" x14ac:dyDescent="0.35">
      <c r="D382" s="312" t="s">
        <v>1113</v>
      </c>
      <c r="E382" s="312"/>
      <c r="F382" s="312"/>
      <c r="G382" s="312"/>
      <c r="H382" s="312"/>
      <c r="I382" s="312"/>
      <c r="J382" s="312"/>
      <c r="K382" s="312"/>
      <c r="L382" s="312"/>
      <c r="M382" s="312"/>
      <c r="N382" s="312"/>
      <c r="O382" s="312"/>
      <c r="P382" s="312"/>
      <c r="Q382" s="312"/>
      <c r="R382" s="312"/>
      <c r="S382" s="312"/>
      <c r="T382" s="312"/>
      <c r="U382" s="720">
        <v>9</v>
      </c>
      <c r="V382" s="721"/>
      <c r="W382" s="721"/>
      <c r="X382" s="721"/>
      <c r="Y382" s="721"/>
      <c r="Z382" s="722"/>
      <c r="AA382" s="720">
        <v>12</v>
      </c>
      <c r="AB382" s="721"/>
      <c r="AC382" s="721"/>
      <c r="AD382" s="721"/>
      <c r="AE382" s="721"/>
      <c r="AF382" s="722"/>
      <c r="AG382" s="720">
        <f t="shared" ref="AG382" si="43">SUM(U382:AF383)</f>
        <v>21</v>
      </c>
      <c r="AH382" s="721"/>
      <c r="AI382" s="721"/>
      <c r="AJ382" s="721"/>
      <c r="AK382" s="721"/>
      <c r="AL382" s="722"/>
      <c r="AM382" s="720">
        <v>39</v>
      </c>
      <c r="AN382" s="721"/>
      <c r="AO382" s="721"/>
      <c r="AP382" s="721"/>
      <c r="AQ382" s="721"/>
      <c r="AR382" s="722"/>
      <c r="AS382" s="720">
        <v>49</v>
      </c>
      <c r="AT382" s="721"/>
      <c r="AU382" s="721"/>
      <c r="AV382" s="721"/>
      <c r="AW382" s="721"/>
      <c r="AX382" s="722"/>
      <c r="AY382" s="720">
        <f t="shared" ref="AY382" si="44">SUM(AM382:AX383)</f>
        <v>88</v>
      </c>
      <c r="AZ382" s="721"/>
      <c r="BA382" s="721"/>
      <c r="BB382" s="721"/>
      <c r="BC382" s="721"/>
      <c r="BD382" s="722"/>
      <c r="BE382" s="720">
        <v>156</v>
      </c>
      <c r="BF382" s="721"/>
      <c r="BG382" s="721"/>
      <c r="BH382" s="721"/>
      <c r="BI382" s="721"/>
      <c r="BJ382" s="722"/>
      <c r="BK382" s="720">
        <v>156</v>
      </c>
      <c r="BL382" s="721"/>
      <c r="BM382" s="721"/>
      <c r="BN382" s="721"/>
      <c r="BO382" s="721"/>
      <c r="BP382" s="722"/>
      <c r="BQ382" s="720">
        <f t="shared" ref="BQ382" si="45">SUM(BE382:BP383)</f>
        <v>312</v>
      </c>
      <c r="BR382" s="721"/>
      <c r="BS382" s="721"/>
      <c r="BT382" s="721"/>
      <c r="BU382" s="721"/>
      <c r="BV382" s="722"/>
      <c r="BW382" s="720">
        <f t="shared" ref="BW382" si="46">SUM(BE382,AM382,U382)</f>
        <v>204</v>
      </c>
      <c r="BX382" s="721"/>
      <c r="BY382" s="721"/>
      <c r="BZ382" s="721"/>
      <c r="CA382" s="721"/>
      <c r="CB382" s="722"/>
      <c r="CC382" s="720">
        <f t="shared" ref="CC382" si="47">SUM(BK382,AS382,AA382)</f>
        <v>217</v>
      </c>
      <c r="CD382" s="721"/>
      <c r="CE382" s="721"/>
      <c r="CF382" s="721"/>
      <c r="CG382" s="721"/>
      <c r="CH382" s="722"/>
      <c r="CI382" s="720">
        <f t="shared" ref="CI382" si="48">SUM(BQ382,AY382,AG382)</f>
        <v>421</v>
      </c>
      <c r="CJ382" s="721"/>
      <c r="CK382" s="721"/>
      <c r="CL382" s="721"/>
      <c r="CM382" s="721"/>
      <c r="CN382" s="722"/>
    </row>
    <row r="383" spans="4:92" ht="14.25" customHeight="1" x14ac:dyDescent="0.35">
      <c r="D383" s="312"/>
      <c r="E383" s="312"/>
      <c r="F383" s="312"/>
      <c r="G383" s="312"/>
      <c r="H383" s="312"/>
      <c r="I383" s="312"/>
      <c r="J383" s="312"/>
      <c r="K383" s="312"/>
      <c r="L383" s="312"/>
      <c r="M383" s="312"/>
      <c r="N383" s="312"/>
      <c r="O383" s="312"/>
      <c r="P383" s="312"/>
      <c r="Q383" s="312"/>
      <c r="R383" s="312"/>
      <c r="S383" s="312"/>
      <c r="T383" s="312"/>
      <c r="U383" s="723"/>
      <c r="V383" s="724"/>
      <c r="W383" s="724"/>
      <c r="X383" s="724"/>
      <c r="Y383" s="724"/>
      <c r="Z383" s="725"/>
      <c r="AA383" s="723"/>
      <c r="AB383" s="724"/>
      <c r="AC383" s="724"/>
      <c r="AD383" s="724"/>
      <c r="AE383" s="724"/>
      <c r="AF383" s="725"/>
      <c r="AG383" s="723"/>
      <c r="AH383" s="724"/>
      <c r="AI383" s="724"/>
      <c r="AJ383" s="724"/>
      <c r="AK383" s="724"/>
      <c r="AL383" s="725"/>
      <c r="AM383" s="723"/>
      <c r="AN383" s="724"/>
      <c r="AO383" s="724"/>
      <c r="AP383" s="724"/>
      <c r="AQ383" s="724"/>
      <c r="AR383" s="725"/>
      <c r="AS383" s="723"/>
      <c r="AT383" s="724"/>
      <c r="AU383" s="724"/>
      <c r="AV383" s="724"/>
      <c r="AW383" s="724"/>
      <c r="AX383" s="725"/>
      <c r="AY383" s="723"/>
      <c r="AZ383" s="724"/>
      <c r="BA383" s="724"/>
      <c r="BB383" s="724"/>
      <c r="BC383" s="724"/>
      <c r="BD383" s="725"/>
      <c r="BE383" s="723"/>
      <c r="BF383" s="724"/>
      <c r="BG383" s="724"/>
      <c r="BH383" s="724"/>
      <c r="BI383" s="724"/>
      <c r="BJ383" s="725"/>
      <c r="BK383" s="723"/>
      <c r="BL383" s="724"/>
      <c r="BM383" s="724"/>
      <c r="BN383" s="724"/>
      <c r="BO383" s="724"/>
      <c r="BP383" s="725"/>
      <c r="BQ383" s="723"/>
      <c r="BR383" s="724"/>
      <c r="BS383" s="724"/>
      <c r="BT383" s="724"/>
      <c r="BU383" s="724"/>
      <c r="BV383" s="725"/>
      <c r="BW383" s="723"/>
      <c r="BX383" s="724"/>
      <c r="BY383" s="724"/>
      <c r="BZ383" s="724"/>
      <c r="CA383" s="724"/>
      <c r="CB383" s="725"/>
      <c r="CC383" s="723"/>
      <c r="CD383" s="724"/>
      <c r="CE383" s="724"/>
      <c r="CF383" s="724"/>
      <c r="CG383" s="724"/>
      <c r="CH383" s="725"/>
      <c r="CI383" s="723"/>
      <c r="CJ383" s="724"/>
      <c r="CK383" s="724"/>
      <c r="CL383" s="724"/>
      <c r="CM383" s="724"/>
      <c r="CN383" s="725"/>
    </row>
    <row r="384" spans="4:92" ht="14.25" customHeight="1" x14ac:dyDescent="0.35">
      <c r="D384" s="460" t="s">
        <v>1111</v>
      </c>
      <c r="E384" s="461"/>
      <c r="F384" s="461"/>
      <c r="G384" s="461"/>
      <c r="H384" s="461"/>
      <c r="I384" s="461"/>
      <c r="J384" s="461"/>
      <c r="K384" s="461"/>
      <c r="L384" s="461"/>
      <c r="M384" s="461"/>
      <c r="N384" s="461"/>
      <c r="O384" s="461"/>
      <c r="P384" s="461"/>
      <c r="Q384" s="461"/>
      <c r="R384" s="461"/>
      <c r="S384" s="461"/>
      <c r="T384" s="462"/>
      <c r="U384" s="720">
        <v>0</v>
      </c>
      <c r="V384" s="721"/>
      <c r="W384" s="721"/>
      <c r="X384" s="721"/>
      <c r="Y384" s="721"/>
      <c r="Z384" s="722"/>
      <c r="AA384" s="720">
        <v>0</v>
      </c>
      <c r="AB384" s="721"/>
      <c r="AC384" s="721"/>
      <c r="AD384" s="721"/>
      <c r="AE384" s="721"/>
      <c r="AF384" s="722"/>
      <c r="AG384" s="720">
        <f t="shared" ref="AG384" si="49">SUM(U384:AF385)</f>
        <v>0</v>
      </c>
      <c r="AH384" s="721"/>
      <c r="AI384" s="721"/>
      <c r="AJ384" s="721"/>
      <c r="AK384" s="721"/>
      <c r="AL384" s="722"/>
      <c r="AM384" s="720">
        <v>0</v>
      </c>
      <c r="AN384" s="721"/>
      <c r="AO384" s="721"/>
      <c r="AP384" s="721"/>
      <c r="AQ384" s="721"/>
      <c r="AR384" s="722"/>
      <c r="AS384" s="720">
        <v>0</v>
      </c>
      <c r="AT384" s="721"/>
      <c r="AU384" s="721"/>
      <c r="AV384" s="721"/>
      <c r="AW384" s="721"/>
      <c r="AX384" s="722"/>
      <c r="AY384" s="720">
        <f t="shared" ref="AY384" si="50">SUM(AM384:AX385)</f>
        <v>0</v>
      </c>
      <c r="AZ384" s="721"/>
      <c r="BA384" s="721"/>
      <c r="BB384" s="721"/>
      <c r="BC384" s="721"/>
      <c r="BD384" s="722"/>
      <c r="BE384" s="720">
        <v>0</v>
      </c>
      <c r="BF384" s="721"/>
      <c r="BG384" s="721"/>
      <c r="BH384" s="721"/>
      <c r="BI384" s="721"/>
      <c r="BJ384" s="722"/>
      <c r="BK384" s="720">
        <v>5</v>
      </c>
      <c r="BL384" s="721"/>
      <c r="BM384" s="721"/>
      <c r="BN384" s="721"/>
      <c r="BO384" s="721"/>
      <c r="BP384" s="722"/>
      <c r="BQ384" s="720">
        <f t="shared" ref="BQ384" si="51">SUM(BE384:BP385)</f>
        <v>5</v>
      </c>
      <c r="BR384" s="721"/>
      <c r="BS384" s="721"/>
      <c r="BT384" s="721"/>
      <c r="BU384" s="721"/>
      <c r="BV384" s="722"/>
      <c r="BW384" s="720">
        <f t="shared" ref="BW384" si="52">SUM(BE384,AM384,U384)</f>
        <v>0</v>
      </c>
      <c r="BX384" s="721"/>
      <c r="BY384" s="721"/>
      <c r="BZ384" s="721"/>
      <c r="CA384" s="721"/>
      <c r="CB384" s="722"/>
      <c r="CC384" s="720">
        <f t="shared" ref="CC384" si="53">SUM(BK384,AS384,AA384)</f>
        <v>5</v>
      </c>
      <c r="CD384" s="721"/>
      <c r="CE384" s="721"/>
      <c r="CF384" s="721"/>
      <c r="CG384" s="721"/>
      <c r="CH384" s="722"/>
      <c r="CI384" s="720">
        <f t="shared" ref="CI384" si="54">SUM(BQ384,AY384,AG384)</f>
        <v>5</v>
      </c>
      <c r="CJ384" s="721"/>
      <c r="CK384" s="721"/>
      <c r="CL384" s="721"/>
      <c r="CM384" s="721"/>
      <c r="CN384" s="722"/>
    </row>
    <row r="385" spans="4:92" ht="14.25" customHeight="1" x14ac:dyDescent="0.35">
      <c r="D385" s="831"/>
      <c r="E385" s="832"/>
      <c r="F385" s="832"/>
      <c r="G385" s="832"/>
      <c r="H385" s="832"/>
      <c r="I385" s="832"/>
      <c r="J385" s="832"/>
      <c r="K385" s="832"/>
      <c r="L385" s="832"/>
      <c r="M385" s="832"/>
      <c r="N385" s="832"/>
      <c r="O385" s="832"/>
      <c r="P385" s="832"/>
      <c r="Q385" s="832"/>
      <c r="R385" s="832"/>
      <c r="S385" s="832"/>
      <c r="T385" s="833"/>
      <c r="U385" s="723"/>
      <c r="V385" s="724"/>
      <c r="W385" s="724"/>
      <c r="X385" s="724"/>
      <c r="Y385" s="724"/>
      <c r="Z385" s="725"/>
      <c r="AA385" s="723"/>
      <c r="AB385" s="724"/>
      <c r="AC385" s="724"/>
      <c r="AD385" s="724"/>
      <c r="AE385" s="724"/>
      <c r="AF385" s="725"/>
      <c r="AG385" s="723"/>
      <c r="AH385" s="724"/>
      <c r="AI385" s="724"/>
      <c r="AJ385" s="724"/>
      <c r="AK385" s="724"/>
      <c r="AL385" s="725"/>
      <c r="AM385" s="723"/>
      <c r="AN385" s="724"/>
      <c r="AO385" s="724"/>
      <c r="AP385" s="724"/>
      <c r="AQ385" s="724"/>
      <c r="AR385" s="725"/>
      <c r="AS385" s="723"/>
      <c r="AT385" s="724"/>
      <c r="AU385" s="724"/>
      <c r="AV385" s="724"/>
      <c r="AW385" s="724"/>
      <c r="AX385" s="725"/>
      <c r="AY385" s="723"/>
      <c r="AZ385" s="724"/>
      <c r="BA385" s="724"/>
      <c r="BB385" s="724"/>
      <c r="BC385" s="724"/>
      <c r="BD385" s="725"/>
      <c r="BE385" s="723"/>
      <c r="BF385" s="724"/>
      <c r="BG385" s="724"/>
      <c r="BH385" s="724"/>
      <c r="BI385" s="724"/>
      <c r="BJ385" s="725"/>
      <c r="BK385" s="723"/>
      <c r="BL385" s="724"/>
      <c r="BM385" s="724"/>
      <c r="BN385" s="724"/>
      <c r="BO385" s="724"/>
      <c r="BP385" s="725"/>
      <c r="BQ385" s="723"/>
      <c r="BR385" s="724"/>
      <c r="BS385" s="724"/>
      <c r="BT385" s="724"/>
      <c r="BU385" s="724"/>
      <c r="BV385" s="725"/>
      <c r="BW385" s="723"/>
      <c r="BX385" s="724"/>
      <c r="BY385" s="724"/>
      <c r="BZ385" s="724"/>
      <c r="CA385" s="724"/>
      <c r="CB385" s="725"/>
      <c r="CC385" s="723"/>
      <c r="CD385" s="724"/>
      <c r="CE385" s="724"/>
      <c r="CF385" s="724"/>
      <c r="CG385" s="724"/>
      <c r="CH385" s="725"/>
      <c r="CI385" s="723"/>
      <c r="CJ385" s="724"/>
      <c r="CK385" s="724"/>
      <c r="CL385" s="724"/>
      <c r="CM385" s="724"/>
      <c r="CN385" s="725"/>
    </row>
    <row r="386" spans="4:92" ht="14.25" customHeight="1" x14ac:dyDescent="0.35">
      <c r="D386" s="719" t="s">
        <v>1114</v>
      </c>
      <c r="E386" s="719"/>
      <c r="F386" s="719"/>
      <c r="G386" s="719"/>
      <c r="H386" s="719"/>
      <c r="I386" s="719"/>
      <c r="J386" s="719"/>
      <c r="K386" s="719"/>
      <c r="L386" s="719"/>
      <c r="M386" s="719"/>
      <c r="N386" s="719"/>
      <c r="O386" s="719"/>
      <c r="P386" s="719"/>
      <c r="Q386" s="719"/>
      <c r="R386" s="719"/>
      <c r="S386" s="719"/>
      <c r="T386" s="719"/>
      <c r="U386" s="719"/>
      <c r="V386" s="719"/>
      <c r="W386" s="719"/>
      <c r="X386" s="719"/>
      <c r="Y386" s="719"/>
      <c r="Z386" s="719"/>
      <c r="AA386" s="719"/>
      <c r="AB386" s="719"/>
      <c r="AC386" s="719"/>
      <c r="AD386" s="719"/>
      <c r="AE386" s="719"/>
      <c r="AF386" s="719"/>
      <c r="AG386" s="719"/>
      <c r="AH386" s="719"/>
      <c r="AI386" s="719"/>
      <c r="AJ386" s="719"/>
      <c r="AK386" s="719"/>
      <c r="AL386" s="719"/>
      <c r="AM386" s="719"/>
      <c r="AN386" s="719"/>
      <c r="AO386" s="719"/>
      <c r="AP386" s="719"/>
      <c r="AQ386" s="719"/>
      <c r="AR386" s="719"/>
      <c r="AS386" s="719"/>
      <c r="AT386" s="719"/>
      <c r="AU386" s="719"/>
      <c r="AV386" s="719"/>
      <c r="AW386" s="719"/>
      <c r="AX386" s="719"/>
      <c r="AY386" s="719"/>
      <c r="AZ386" s="719"/>
      <c r="BA386" s="719"/>
      <c r="BB386" s="719"/>
      <c r="BC386" s="719"/>
      <c r="BD386" s="719"/>
      <c r="BE386" s="719"/>
      <c r="BF386" s="719"/>
      <c r="BG386" s="719"/>
      <c r="BH386" s="719"/>
      <c r="BI386" s="719"/>
      <c r="BJ386" s="719"/>
      <c r="BK386" s="719"/>
      <c r="BL386" s="719"/>
      <c r="BM386" s="719"/>
      <c r="BN386" s="719"/>
      <c r="BO386" s="719"/>
      <c r="BP386" s="719"/>
      <c r="BQ386" s="719"/>
      <c r="BR386" s="719"/>
      <c r="BS386" s="719"/>
      <c r="BT386" s="719"/>
      <c r="BU386" s="719"/>
      <c r="BV386" s="719"/>
      <c r="BW386" s="719"/>
      <c r="BX386" s="719"/>
      <c r="BY386" s="719"/>
      <c r="BZ386" s="719"/>
      <c r="CA386" s="719"/>
      <c r="CB386" s="719"/>
      <c r="CC386" s="516"/>
      <c r="CD386" s="516"/>
      <c r="CE386" s="516"/>
      <c r="CF386" s="516"/>
      <c r="CG386" s="516"/>
      <c r="CH386" s="516"/>
      <c r="CI386" s="516"/>
      <c r="CJ386" s="516"/>
      <c r="CK386" s="516"/>
      <c r="CL386" s="516"/>
      <c r="CM386" s="516"/>
      <c r="CN386" s="516"/>
    </row>
    <row r="387" spans="4:92" ht="14.25" customHeight="1" x14ac:dyDescent="0.35">
      <c r="D387" s="517"/>
      <c r="E387" s="517"/>
      <c r="F387" s="517"/>
      <c r="G387" s="517"/>
      <c r="H387" s="517"/>
      <c r="I387" s="517"/>
      <c r="J387" s="517"/>
      <c r="K387" s="517"/>
      <c r="L387" s="517"/>
      <c r="M387" s="517"/>
      <c r="N387" s="517"/>
      <c r="O387" s="517"/>
      <c r="P387" s="517"/>
      <c r="Q387" s="517"/>
      <c r="R387" s="517"/>
      <c r="S387" s="517"/>
      <c r="T387" s="517"/>
      <c r="U387" s="517"/>
      <c r="V387" s="517"/>
      <c r="W387" s="517"/>
      <c r="X387" s="517"/>
      <c r="Y387" s="517"/>
      <c r="Z387" s="517"/>
      <c r="AA387" s="517"/>
      <c r="AB387" s="517"/>
      <c r="AC387" s="517"/>
      <c r="AD387" s="517"/>
      <c r="AE387" s="517"/>
      <c r="AF387" s="517"/>
      <c r="AG387" s="517"/>
      <c r="AH387" s="517"/>
      <c r="AI387" s="517"/>
      <c r="AJ387" s="517"/>
      <c r="AK387" s="517"/>
      <c r="AL387" s="517"/>
      <c r="AM387" s="517"/>
      <c r="AN387" s="517"/>
      <c r="AO387" s="517"/>
      <c r="AP387" s="517"/>
      <c r="AQ387" s="517"/>
      <c r="AR387" s="517"/>
      <c r="AS387" s="517"/>
      <c r="AT387" s="517"/>
      <c r="AU387" s="517"/>
      <c r="AV387" s="517"/>
      <c r="AW387" s="517"/>
      <c r="AX387" s="517"/>
      <c r="AY387" s="517"/>
      <c r="AZ387" s="517"/>
      <c r="BA387" s="517"/>
      <c r="BB387" s="517"/>
      <c r="BC387" s="517"/>
      <c r="BD387" s="517"/>
      <c r="BE387" s="517"/>
      <c r="BF387" s="517"/>
      <c r="BG387" s="517"/>
      <c r="BH387" s="517"/>
      <c r="BI387" s="517"/>
      <c r="BJ387" s="517"/>
      <c r="BK387" s="517"/>
      <c r="BL387" s="517"/>
      <c r="BM387" s="517"/>
      <c r="BN387" s="517"/>
      <c r="BO387" s="517"/>
      <c r="BP387" s="517"/>
      <c r="BQ387" s="517"/>
      <c r="BR387" s="517"/>
      <c r="BS387" s="517"/>
      <c r="BT387" s="517"/>
      <c r="BU387" s="517"/>
      <c r="BV387" s="517"/>
      <c r="BW387" s="517"/>
      <c r="BX387" s="517"/>
      <c r="BY387" s="517"/>
      <c r="BZ387" s="517"/>
      <c r="CA387" s="517"/>
      <c r="CB387" s="517"/>
      <c r="CC387" s="517"/>
      <c r="CD387" s="517"/>
      <c r="CE387" s="517"/>
      <c r="CF387" s="517"/>
      <c r="CG387" s="517"/>
      <c r="CH387" s="517"/>
      <c r="CI387" s="517"/>
      <c r="CJ387" s="517"/>
      <c r="CK387" s="517"/>
      <c r="CL387" s="517"/>
      <c r="CM387" s="517"/>
      <c r="CN387" s="517"/>
    </row>
    <row r="388" spans="4:92" ht="14.25" customHeight="1" x14ac:dyDescent="0.35">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BI388" s="8"/>
      <c r="BJ388" s="8"/>
      <c r="BK388" s="8"/>
      <c r="BL388" s="8"/>
      <c r="BM388" s="8"/>
      <c r="BN388" s="8"/>
      <c r="BO388" s="8"/>
      <c r="BP388" s="8"/>
      <c r="BQ388" s="8"/>
      <c r="BR388" s="8"/>
      <c r="BS388" s="8"/>
      <c r="BT388" s="8"/>
      <c r="BU388" s="8"/>
      <c r="BV388" s="8"/>
      <c r="BW388" s="8"/>
    </row>
    <row r="389" spans="4:92" ht="14.25" customHeight="1" x14ac:dyDescent="0.35">
      <c r="D389" s="284" t="s">
        <v>216</v>
      </c>
      <c r="E389" s="284"/>
      <c r="F389" s="284"/>
      <c r="G389" s="284"/>
      <c r="H389" s="284"/>
      <c r="I389" s="284"/>
      <c r="J389" s="284"/>
      <c r="K389" s="284"/>
      <c r="L389" s="284"/>
      <c r="M389" s="284"/>
      <c r="N389" s="284"/>
      <c r="O389" s="284"/>
      <c r="P389" s="284"/>
      <c r="Q389" s="284"/>
      <c r="R389" s="284"/>
      <c r="S389" s="284"/>
      <c r="T389" s="284"/>
      <c r="U389" s="284"/>
      <c r="V389" s="284"/>
      <c r="W389" s="284"/>
      <c r="X389" s="284"/>
      <c r="Y389" s="284"/>
      <c r="Z389" s="284"/>
      <c r="AA389" s="284"/>
      <c r="AB389" s="284"/>
      <c r="AC389" s="284"/>
      <c r="AD389" s="284"/>
      <c r="AE389" s="284"/>
      <c r="AF389" s="284"/>
      <c r="AG389" s="284"/>
      <c r="AH389" s="284"/>
      <c r="AI389" s="284"/>
      <c r="AJ389" s="284"/>
      <c r="AK389" s="284"/>
      <c r="AL389" s="284"/>
      <c r="AM389" s="284"/>
      <c r="AN389" s="284"/>
      <c r="AO389" s="284"/>
      <c r="AP389" s="284"/>
      <c r="AQ389" s="284"/>
      <c r="AR389" s="284"/>
      <c r="AS389" s="284"/>
      <c r="AT389" s="284"/>
      <c r="AU389" s="6"/>
      <c r="AV389" s="420" t="s">
        <v>260</v>
      </c>
      <c r="AW389" s="420"/>
      <c r="AX389" s="420"/>
      <c r="AY389" s="420"/>
      <c r="AZ389" s="420"/>
      <c r="BA389" s="420"/>
      <c r="BB389" s="420"/>
      <c r="BC389" s="420"/>
      <c r="BD389" s="420"/>
      <c r="BE389" s="420"/>
      <c r="BF389" s="420"/>
      <c r="BG389" s="420"/>
      <c r="BH389" s="420"/>
      <c r="BI389" s="420"/>
      <c r="BJ389" s="420"/>
      <c r="BK389" s="420"/>
      <c r="BL389" s="420"/>
      <c r="BM389" s="420"/>
      <c r="BN389" s="420"/>
      <c r="BO389" s="420"/>
      <c r="BP389" s="420"/>
      <c r="BQ389" s="420"/>
      <c r="BR389" s="420"/>
      <c r="BS389" s="420"/>
      <c r="BT389" s="420"/>
      <c r="BU389" s="420"/>
      <c r="BV389" s="420"/>
      <c r="BW389" s="420"/>
      <c r="BX389" s="420"/>
      <c r="BY389" s="420"/>
      <c r="BZ389" s="420"/>
      <c r="CA389" s="420"/>
      <c r="CB389" s="420"/>
      <c r="CC389" s="420"/>
      <c r="CD389" s="420"/>
      <c r="CE389" s="420"/>
      <c r="CF389" s="420"/>
      <c r="CG389" s="420"/>
      <c r="CH389" s="420"/>
      <c r="CI389" s="420"/>
      <c r="CJ389" s="420"/>
      <c r="CK389" s="420"/>
      <c r="CL389" s="420"/>
      <c r="CM389" s="420"/>
      <c r="CN389" s="420"/>
    </row>
    <row r="390" spans="4:92" ht="14.25" customHeight="1" x14ac:dyDescent="0.35">
      <c r="D390" s="284"/>
      <c r="E390" s="284"/>
      <c r="F390" s="284"/>
      <c r="G390" s="284"/>
      <c r="H390" s="284"/>
      <c r="I390" s="284"/>
      <c r="J390" s="284"/>
      <c r="K390" s="284"/>
      <c r="L390" s="284"/>
      <c r="M390" s="284"/>
      <c r="N390" s="284"/>
      <c r="O390" s="284"/>
      <c r="P390" s="284"/>
      <c r="Q390" s="284"/>
      <c r="R390" s="284"/>
      <c r="S390" s="284"/>
      <c r="T390" s="284"/>
      <c r="U390" s="284"/>
      <c r="V390" s="284"/>
      <c r="W390" s="284"/>
      <c r="X390" s="284"/>
      <c r="Y390" s="284"/>
      <c r="Z390" s="284"/>
      <c r="AA390" s="284"/>
      <c r="AB390" s="284"/>
      <c r="AC390" s="284"/>
      <c r="AD390" s="284"/>
      <c r="AE390" s="284"/>
      <c r="AF390" s="284"/>
      <c r="AG390" s="284"/>
      <c r="AH390" s="284"/>
      <c r="AI390" s="284"/>
      <c r="AJ390" s="284"/>
      <c r="AK390" s="284"/>
      <c r="AL390" s="284"/>
      <c r="AM390" s="284"/>
      <c r="AN390" s="284"/>
      <c r="AO390" s="284"/>
      <c r="AP390" s="284"/>
      <c r="AQ390" s="284"/>
      <c r="AR390" s="284"/>
      <c r="AS390" s="284"/>
      <c r="AT390" s="284"/>
      <c r="AU390" s="6"/>
      <c r="AV390" s="420"/>
      <c r="AW390" s="420"/>
      <c r="AX390" s="420"/>
      <c r="AY390" s="420"/>
      <c r="AZ390" s="420"/>
      <c r="BA390" s="420"/>
      <c r="BB390" s="420"/>
      <c r="BC390" s="420"/>
      <c r="BD390" s="420"/>
      <c r="BE390" s="420"/>
      <c r="BF390" s="420"/>
      <c r="BG390" s="420"/>
      <c r="BH390" s="420"/>
      <c r="BI390" s="420"/>
      <c r="BJ390" s="420"/>
      <c r="BK390" s="420"/>
      <c r="BL390" s="420"/>
      <c r="BM390" s="420"/>
      <c r="BN390" s="420"/>
      <c r="BO390" s="420"/>
      <c r="BP390" s="420"/>
      <c r="BQ390" s="420"/>
      <c r="BR390" s="420"/>
      <c r="BS390" s="420"/>
      <c r="BT390" s="420"/>
      <c r="BU390" s="420"/>
      <c r="BV390" s="420"/>
      <c r="BW390" s="420"/>
      <c r="BX390" s="420"/>
      <c r="BY390" s="420"/>
      <c r="BZ390" s="420"/>
      <c r="CA390" s="420"/>
      <c r="CB390" s="420"/>
      <c r="CC390" s="420"/>
      <c r="CD390" s="420"/>
      <c r="CE390" s="420"/>
      <c r="CF390" s="420"/>
      <c r="CG390" s="420"/>
      <c r="CH390" s="420"/>
      <c r="CI390" s="420"/>
      <c r="CJ390" s="420"/>
      <c r="CK390" s="420"/>
      <c r="CL390" s="420"/>
      <c r="CM390" s="420"/>
      <c r="CN390" s="420"/>
    </row>
    <row r="391" spans="4:92" ht="14.25" customHeight="1" x14ac:dyDescent="0.35">
      <c r="D391" s="360" t="s">
        <v>217</v>
      </c>
      <c r="E391" s="360"/>
      <c r="F391" s="360"/>
      <c r="G391" s="360"/>
      <c r="H391" s="360"/>
      <c r="I391" s="360"/>
      <c r="J391" s="360"/>
      <c r="K391" s="360"/>
      <c r="L391" s="360"/>
      <c r="M391" s="360"/>
      <c r="N391" s="360"/>
      <c r="O391" s="360">
        <v>2010</v>
      </c>
      <c r="P391" s="360"/>
      <c r="Q391" s="360"/>
      <c r="R391" s="360"/>
      <c r="S391" s="360"/>
      <c r="T391" s="360">
        <v>2011</v>
      </c>
      <c r="U391" s="360"/>
      <c r="V391" s="360"/>
      <c r="W391" s="360"/>
      <c r="X391" s="360"/>
      <c r="Y391" s="360">
        <v>2012</v>
      </c>
      <c r="Z391" s="360"/>
      <c r="AA391" s="360"/>
      <c r="AB391" s="360"/>
      <c r="AC391" s="360">
        <v>2013</v>
      </c>
      <c r="AD391" s="360"/>
      <c r="AE391" s="360"/>
      <c r="AF391" s="360"/>
      <c r="AG391" s="360">
        <v>2014</v>
      </c>
      <c r="AH391" s="360"/>
      <c r="AI391" s="360"/>
      <c r="AJ391" s="360"/>
      <c r="AK391" s="360">
        <v>2015</v>
      </c>
      <c r="AL391" s="360"/>
      <c r="AM391" s="360"/>
      <c r="AN391" s="360"/>
      <c r="AO391" s="360"/>
      <c r="AP391" s="360">
        <v>2016</v>
      </c>
      <c r="AQ391" s="360"/>
      <c r="AR391" s="360"/>
      <c r="AS391" s="360"/>
      <c r="AT391" s="360"/>
      <c r="AU391" s="8"/>
      <c r="AV391" s="360" t="s">
        <v>262</v>
      </c>
      <c r="AW391" s="360"/>
      <c r="AX391" s="360"/>
      <c r="AY391" s="360"/>
      <c r="AZ391" s="360"/>
      <c r="BA391" s="360"/>
      <c r="BB391" s="360"/>
      <c r="BC391" s="360"/>
      <c r="BD391" s="360"/>
      <c r="BE391" s="360"/>
      <c r="BF391" s="360"/>
      <c r="BG391" s="360"/>
      <c r="BH391" s="360"/>
      <c r="BI391" s="360"/>
      <c r="BJ391" s="360"/>
      <c r="BK391" s="360"/>
      <c r="BL391" s="360"/>
      <c r="BM391" s="360" t="s">
        <v>121</v>
      </c>
      <c r="BN391" s="360"/>
      <c r="BO391" s="360"/>
      <c r="BP391" s="360"/>
      <c r="BQ391" s="360"/>
      <c r="BR391" s="360"/>
      <c r="BS391" s="360" t="s">
        <v>167</v>
      </c>
      <c r="BT391" s="360"/>
      <c r="BU391" s="360"/>
      <c r="BV391" s="360" t="s">
        <v>119</v>
      </c>
      <c r="BW391" s="360"/>
      <c r="BX391" s="360"/>
      <c r="BY391" s="360"/>
      <c r="BZ391" s="360"/>
      <c r="CA391" s="360"/>
      <c r="CB391" s="360" t="s">
        <v>167</v>
      </c>
      <c r="CC391" s="360"/>
      <c r="CD391" s="360"/>
      <c r="CE391" s="360"/>
      <c r="CF391" s="360" t="s">
        <v>120</v>
      </c>
      <c r="CG391" s="360"/>
      <c r="CH391" s="360"/>
      <c r="CI391" s="360"/>
      <c r="CJ391" s="360"/>
      <c r="CK391" s="360"/>
      <c r="CL391" s="360" t="s">
        <v>167</v>
      </c>
      <c r="CM391" s="360"/>
      <c r="CN391" s="360"/>
    </row>
    <row r="392" spans="4:92" ht="14.25" customHeight="1" x14ac:dyDescent="0.35">
      <c r="D392" s="360"/>
      <c r="E392" s="360"/>
      <c r="F392" s="360"/>
      <c r="G392" s="360"/>
      <c r="H392" s="360"/>
      <c r="I392" s="360"/>
      <c r="J392" s="360"/>
      <c r="K392" s="360"/>
      <c r="L392" s="360"/>
      <c r="M392" s="360"/>
      <c r="N392" s="360"/>
      <c r="O392" s="360"/>
      <c r="P392" s="360"/>
      <c r="Q392" s="360"/>
      <c r="R392" s="360"/>
      <c r="S392" s="360"/>
      <c r="T392" s="360"/>
      <c r="U392" s="360"/>
      <c r="V392" s="360"/>
      <c r="W392" s="360"/>
      <c r="X392" s="360"/>
      <c r="Y392" s="360"/>
      <c r="Z392" s="360"/>
      <c r="AA392" s="360"/>
      <c r="AB392" s="360"/>
      <c r="AC392" s="360"/>
      <c r="AD392" s="360"/>
      <c r="AE392" s="360"/>
      <c r="AF392" s="360"/>
      <c r="AG392" s="360"/>
      <c r="AH392" s="360"/>
      <c r="AI392" s="360"/>
      <c r="AJ392" s="360"/>
      <c r="AK392" s="360"/>
      <c r="AL392" s="360"/>
      <c r="AM392" s="360"/>
      <c r="AN392" s="360"/>
      <c r="AO392" s="360"/>
      <c r="AP392" s="360"/>
      <c r="AQ392" s="360"/>
      <c r="AR392" s="360"/>
      <c r="AS392" s="360"/>
      <c r="AT392" s="360"/>
      <c r="AU392" s="8"/>
      <c r="AV392" s="728" t="s">
        <v>264</v>
      </c>
      <c r="AW392" s="728"/>
      <c r="AX392" s="728"/>
      <c r="AY392" s="728"/>
      <c r="AZ392" s="728"/>
      <c r="BA392" s="728"/>
      <c r="BB392" s="728"/>
      <c r="BC392" s="728"/>
      <c r="BD392" s="728"/>
      <c r="BE392" s="728"/>
      <c r="BF392" s="728"/>
      <c r="BG392" s="728"/>
      <c r="BH392" s="728"/>
      <c r="BI392" s="728"/>
      <c r="BJ392" s="728"/>
      <c r="BK392" s="728"/>
      <c r="BL392" s="728"/>
      <c r="BM392" s="702">
        <v>3332</v>
      </c>
      <c r="BN392" s="702"/>
      <c r="BO392" s="702"/>
      <c r="BP392" s="702"/>
      <c r="BQ392" s="702"/>
      <c r="BR392" s="702"/>
      <c r="BS392" s="336">
        <v>100</v>
      </c>
      <c r="BT392" s="336"/>
      <c r="BU392" s="336"/>
      <c r="BV392" s="702">
        <v>1753</v>
      </c>
      <c r="BW392" s="702"/>
      <c r="BX392" s="702"/>
      <c r="BY392" s="702"/>
      <c r="BZ392" s="702"/>
      <c r="CA392" s="702"/>
      <c r="CB392" s="336">
        <v>100</v>
      </c>
      <c r="CC392" s="336"/>
      <c r="CD392" s="336"/>
      <c r="CE392" s="336"/>
      <c r="CF392" s="702">
        <v>1579</v>
      </c>
      <c r="CG392" s="702"/>
      <c r="CH392" s="702"/>
      <c r="CI392" s="702"/>
      <c r="CJ392" s="702"/>
      <c r="CK392" s="702"/>
      <c r="CL392" s="336">
        <v>100</v>
      </c>
      <c r="CM392" s="336"/>
      <c r="CN392" s="336"/>
    </row>
    <row r="393" spans="4:92" ht="14.25" customHeight="1" x14ac:dyDescent="0.35">
      <c r="D393" s="360"/>
      <c r="E393" s="360"/>
      <c r="F393" s="360"/>
      <c r="G393" s="360"/>
      <c r="H393" s="360"/>
      <c r="I393" s="360"/>
      <c r="J393" s="360"/>
      <c r="K393" s="360"/>
      <c r="L393" s="360"/>
      <c r="M393" s="360"/>
      <c r="N393" s="360"/>
      <c r="O393" s="360"/>
      <c r="P393" s="360"/>
      <c r="Q393" s="360"/>
      <c r="R393" s="360"/>
      <c r="S393" s="360"/>
      <c r="T393" s="360"/>
      <c r="U393" s="360"/>
      <c r="V393" s="360"/>
      <c r="W393" s="360"/>
      <c r="X393" s="360"/>
      <c r="Y393" s="360"/>
      <c r="Z393" s="360"/>
      <c r="AA393" s="360"/>
      <c r="AB393" s="360"/>
      <c r="AC393" s="360"/>
      <c r="AD393" s="360"/>
      <c r="AE393" s="360"/>
      <c r="AF393" s="360"/>
      <c r="AG393" s="360"/>
      <c r="AH393" s="360"/>
      <c r="AI393" s="360"/>
      <c r="AJ393" s="360"/>
      <c r="AK393" s="360"/>
      <c r="AL393" s="360"/>
      <c r="AM393" s="360"/>
      <c r="AN393" s="360"/>
      <c r="AO393" s="360"/>
      <c r="AP393" s="360"/>
      <c r="AQ393" s="360"/>
      <c r="AR393" s="360"/>
      <c r="AS393" s="360"/>
      <c r="AT393" s="360"/>
      <c r="AU393" s="8"/>
      <c r="AV393" s="728" t="s">
        <v>265</v>
      </c>
      <c r="AW393" s="728"/>
      <c r="AX393" s="728"/>
      <c r="AY393" s="728"/>
      <c r="AZ393" s="728"/>
      <c r="BA393" s="728"/>
      <c r="BB393" s="728"/>
      <c r="BC393" s="728"/>
      <c r="BD393" s="728"/>
      <c r="BE393" s="728"/>
      <c r="BF393" s="728"/>
      <c r="BG393" s="728"/>
      <c r="BH393" s="728"/>
      <c r="BI393" s="728"/>
      <c r="BJ393" s="728"/>
      <c r="BK393" s="728"/>
      <c r="BL393" s="728"/>
      <c r="BM393" s="702">
        <v>2842</v>
      </c>
      <c r="BN393" s="702"/>
      <c r="BO393" s="702"/>
      <c r="BP393" s="702"/>
      <c r="BQ393" s="702"/>
      <c r="BR393" s="702"/>
      <c r="BS393" s="336">
        <v>85.29</v>
      </c>
      <c r="BT393" s="336"/>
      <c r="BU393" s="336"/>
      <c r="BV393" s="702">
        <v>1554</v>
      </c>
      <c r="BW393" s="702"/>
      <c r="BX393" s="702"/>
      <c r="BY393" s="702"/>
      <c r="BZ393" s="702"/>
      <c r="CA393" s="702"/>
      <c r="CB393" s="336">
        <v>88.67</v>
      </c>
      <c r="CC393" s="336"/>
      <c r="CD393" s="336"/>
      <c r="CE393" s="336"/>
      <c r="CF393" s="702">
        <v>1287</v>
      </c>
      <c r="CG393" s="702"/>
      <c r="CH393" s="702"/>
      <c r="CI393" s="702"/>
      <c r="CJ393" s="702"/>
      <c r="CK393" s="702"/>
      <c r="CL393" s="336">
        <v>81.53</v>
      </c>
      <c r="CM393" s="336"/>
      <c r="CN393" s="336"/>
    </row>
    <row r="394" spans="4:92" ht="14.25" customHeight="1" x14ac:dyDescent="0.35">
      <c r="D394" s="728" t="s">
        <v>218</v>
      </c>
      <c r="E394" s="728"/>
      <c r="F394" s="728"/>
      <c r="G394" s="728"/>
      <c r="H394" s="728"/>
      <c r="I394" s="728"/>
      <c r="J394" s="728"/>
      <c r="K394" s="728"/>
      <c r="L394" s="728"/>
      <c r="M394" s="728"/>
      <c r="N394" s="728"/>
      <c r="O394" s="591"/>
      <c r="P394" s="591"/>
      <c r="Q394" s="591"/>
      <c r="R394" s="591"/>
      <c r="S394" s="591"/>
      <c r="T394" s="336"/>
      <c r="U394" s="336"/>
      <c r="V394" s="336"/>
      <c r="W394" s="336"/>
      <c r="X394" s="336"/>
      <c r="Y394" s="336"/>
      <c r="Z394" s="336"/>
      <c r="AA394" s="336"/>
      <c r="AB394" s="336"/>
      <c r="AC394" s="336"/>
      <c r="AD394" s="336"/>
      <c r="AE394" s="336"/>
      <c r="AF394" s="336"/>
      <c r="AG394" s="336"/>
      <c r="AH394" s="336"/>
      <c r="AI394" s="336"/>
      <c r="AJ394" s="336"/>
      <c r="AK394" s="591"/>
      <c r="AL394" s="591"/>
      <c r="AM394" s="591"/>
      <c r="AN394" s="591"/>
      <c r="AO394" s="591"/>
      <c r="AP394" s="591"/>
      <c r="AQ394" s="591"/>
      <c r="AR394" s="591"/>
      <c r="AS394" s="591"/>
      <c r="AT394" s="591"/>
      <c r="AU394" s="8"/>
      <c r="AV394" s="728" t="s">
        <v>266</v>
      </c>
      <c r="AW394" s="728"/>
      <c r="AX394" s="728"/>
      <c r="AY394" s="728"/>
      <c r="AZ394" s="728"/>
      <c r="BA394" s="728"/>
      <c r="BB394" s="728"/>
      <c r="BC394" s="728"/>
      <c r="BD394" s="728"/>
      <c r="BE394" s="728"/>
      <c r="BF394" s="728"/>
      <c r="BG394" s="728"/>
      <c r="BH394" s="728"/>
      <c r="BI394" s="728"/>
      <c r="BJ394" s="728"/>
      <c r="BK394" s="728"/>
      <c r="BL394" s="728"/>
      <c r="BM394" s="702">
        <v>490</v>
      </c>
      <c r="BN394" s="702"/>
      <c r="BO394" s="702"/>
      <c r="BP394" s="702"/>
      <c r="BQ394" s="702"/>
      <c r="BR394" s="702"/>
      <c r="BS394" s="336">
        <v>14.71</v>
      </c>
      <c r="BT394" s="336"/>
      <c r="BU394" s="336"/>
      <c r="BV394" s="702">
        <v>199</v>
      </c>
      <c r="BW394" s="702"/>
      <c r="BX394" s="702"/>
      <c r="BY394" s="702"/>
      <c r="BZ394" s="702"/>
      <c r="CA394" s="702"/>
      <c r="CB394" s="336">
        <v>11.33</v>
      </c>
      <c r="CC394" s="336"/>
      <c r="CD394" s="336"/>
      <c r="CE394" s="336"/>
      <c r="CF394" s="702">
        <v>292</v>
      </c>
      <c r="CG394" s="702"/>
      <c r="CH394" s="702"/>
      <c r="CI394" s="702"/>
      <c r="CJ394" s="702"/>
      <c r="CK394" s="702"/>
      <c r="CL394" s="336">
        <v>18.47</v>
      </c>
      <c r="CM394" s="336"/>
      <c r="CN394" s="336"/>
    </row>
    <row r="395" spans="4:92" ht="14.25" customHeight="1" x14ac:dyDescent="0.35">
      <c r="D395" s="728" t="s">
        <v>219</v>
      </c>
      <c r="E395" s="728"/>
      <c r="F395" s="728"/>
      <c r="G395" s="728"/>
      <c r="H395" s="728"/>
      <c r="I395" s="728"/>
      <c r="J395" s="728"/>
      <c r="K395" s="728"/>
      <c r="L395" s="728"/>
      <c r="M395" s="728"/>
      <c r="N395" s="728"/>
      <c r="O395" s="591"/>
      <c r="P395" s="591"/>
      <c r="Q395" s="591"/>
      <c r="R395" s="591"/>
      <c r="S395" s="591"/>
      <c r="T395" s="336"/>
      <c r="U395" s="336"/>
      <c r="V395" s="336"/>
      <c r="W395" s="336"/>
      <c r="X395" s="336"/>
      <c r="Y395" s="336"/>
      <c r="Z395" s="336"/>
      <c r="AA395" s="336"/>
      <c r="AB395" s="336"/>
      <c r="AC395" s="336"/>
      <c r="AD395" s="336"/>
      <c r="AE395" s="336"/>
      <c r="AF395" s="336"/>
      <c r="AG395" s="336"/>
      <c r="AH395" s="336"/>
      <c r="AI395" s="336"/>
      <c r="AJ395" s="336"/>
      <c r="AK395" s="591"/>
      <c r="AL395" s="591"/>
      <c r="AM395" s="591"/>
      <c r="AN395" s="591"/>
      <c r="AO395" s="591"/>
      <c r="AP395" s="591"/>
      <c r="AQ395" s="591"/>
      <c r="AR395" s="591"/>
      <c r="AS395" s="591"/>
      <c r="AT395" s="591"/>
      <c r="AU395" s="8"/>
      <c r="AV395" s="728" t="s">
        <v>267</v>
      </c>
      <c r="AW395" s="728"/>
      <c r="AX395" s="728"/>
      <c r="AY395" s="728"/>
      <c r="AZ395" s="728"/>
      <c r="BA395" s="728"/>
      <c r="BB395" s="728"/>
      <c r="BC395" s="728"/>
      <c r="BD395" s="728"/>
      <c r="BE395" s="728"/>
      <c r="BF395" s="728"/>
      <c r="BG395" s="728"/>
      <c r="BH395" s="728"/>
      <c r="BI395" s="728"/>
      <c r="BJ395" s="728"/>
      <c r="BK395" s="728"/>
      <c r="BL395" s="728"/>
      <c r="BM395" s="702">
        <v>247</v>
      </c>
      <c r="BN395" s="702"/>
      <c r="BO395" s="702"/>
      <c r="BP395" s="702"/>
      <c r="BQ395" s="702"/>
      <c r="BR395" s="702"/>
      <c r="BS395" s="336">
        <v>7.4</v>
      </c>
      <c r="BT395" s="336"/>
      <c r="BU395" s="336"/>
      <c r="BV395" s="702">
        <v>93</v>
      </c>
      <c r="BW395" s="702"/>
      <c r="BX395" s="702"/>
      <c r="BY395" s="702"/>
      <c r="BZ395" s="702"/>
      <c r="CA395" s="702"/>
      <c r="CB395" s="336">
        <v>5.28</v>
      </c>
      <c r="CC395" s="336"/>
      <c r="CD395" s="336"/>
      <c r="CE395" s="336"/>
      <c r="CF395" s="702">
        <v>154</v>
      </c>
      <c r="CG395" s="702"/>
      <c r="CH395" s="702"/>
      <c r="CI395" s="702"/>
      <c r="CJ395" s="702"/>
      <c r="CK395" s="702"/>
      <c r="CL395" s="336">
        <v>9.76</v>
      </c>
      <c r="CM395" s="336"/>
      <c r="CN395" s="336"/>
    </row>
    <row r="396" spans="4:92" ht="14.25" customHeight="1" x14ac:dyDescent="0.35">
      <c r="D396" s="728" t="s">
        <v>220</v>
      </c>
      <c r="E396" s="728"/>
      <c r="F396" s="728"/>
      <c r="G396" s="728"/>
      <c r="H396" s="728"/>
      <c r="I396" s="728"/>
      <c r="J396" s="728"/>
      <c r="K396" s="728"/>
      <c r="L396" s="728"/>
      <c r="M396" s="728"/>
      <c r="N396" s="728"/>
      <c r="O396" s="838"/>
      <c r="P396" s="839"/>
      <c r="Q396" s="839"/>
      <c r="R396" s="839"/>
      <c r="S396" s="840"/>
      <c r="T396" s="336"/>
      <c r="U396" s="336"/>
      <c r="V396" s="336"/>
      <c r="W396" s="336"/>
      <c r="X396" s="336"/>
      <c r="Y396" s="336"/>
      <c r="Z396" s="336"/>
      <c r="AA396" s="336"/>
      <c r="AB396" s="336"/>
      <c r="AC396" s="336"/>
      <c r="AD396" s="336"/>
      <c r="AE396" s="336"/>
      <c r="AF396" s="336"/>
      <c r="AG396" s="336"/>
      <c r="AH396" s="336"/>
      <c r="AI396" s="336"/>
      <c r="AJ396" s="336"/>
      <c r="AK396" s="591"/>
      <c r="AL396" s="591"/>
      <c r="AM396" s="591"/>
      <c r="AN396" s="591"/>
      <c r="AO396" s="591"/>
      <c r="AP396" s="591"/>
      <c r="AQ396" s="591"/>
      <c r="AR396" s="591"/>
      <c r="AS396" s="591"/>
      <c r="AT396" s="591"/>
      <c r="AU396" s="8"/>
      <c r="AV396" s="728" t="s">
        <v>268</v>
      </c>
      <c r="AW396" s="728"/>
      <c r="AX396" s="728"/>
      <c r="AY396" s="728"/>
      <c r="AZ396" s="728"/>
      <c r="BA396" s="728"/>
      <c r="BB396" s="728"/>
      <c r="BC396" s="728"/>
      <c r="BD396" s="728"/>
      <c r="BE396" s="728"/>
      <c r="BF396" s="728"/>
      <c r="BG396" s="728"/>
      <c r="BH396" s="728"/>
      <c r="BI396" s="728"/>
      <c r="BJ396" s="728"/>
      <c r="BK396" s="728"/>
      <c r="BL396" s="728"/>
      <c r="BM396" s="702">
        <v>244</v>
      </c>
      <c r="BN396" s="702"/>
      <c r="BO396" s="702"/>
      <c r="BP396" s="702"/>
      <c r="BQ396" s="702"/>
      <c r="BR396" s="702"/>
      <c r="BS396" s="336">
        <v>7.31</v>
      </c>
      <c r="BT396" s="336"/>
      <c r="BU396" s="336"/>
      <c r="BV396" s="702">
        <v>106</v>
      </c>
      <c r="BW396" s="702"/>
      <c r="BX396" s="702"/>
      <c r="BY396" s="702"/>
      <c r="BZ396" s="702"/>
      <c r="CA396" s="702"/>
      <c r="CB396" s="336">
        <v>6.05</v>
      </c>
      <c r="CC396" s="336"/>
      <c r="CD396" s="336"/>
      <c r="CE396" s="336"/>
      <c r="CF396" s="702">
        <v>138</v>
      </c>
      <c r="CG396" s="702"/>
      <c r="CH396" s="702"/>
      <c r="CI396" s="702"/>
      <c r="CJ396" s="702"/>
      <c r="CK396" s="702"/>
      <c r="CL396" s="336">
        <v>8.7100000000000009</v>
      </c>
      <c r="CM396" s="336"/>
      <c r="CN396" s="336"/>
    </row>
    <row r="397" spans="4:92" ht="14.25" customHeight="1" x14ac:dyDescent="0.35">
      <c r="D397" s="446" t="s">
        <v>263</v>
      </c>
      <c r="E397" s="446"/>
      <c r="F397" s="446"/>
      <c r="G397" s="446"/>
      <c r="H397" s="446"/>
      <c r="I397" s="446"/>
      <c r="J397" s="446"/>
      <c r="K397" s="446"/>
      <c r="L397" s="446"/>
      <c r="M397" s="446"/>
      <c r="N397" s="446"/>
      <c r="O397" s="446"/>
      <c r="P397" s="446"/>
      <c r="Q397" s="446"/>
      <c r="R397" s="446"/>
      <c r="S397" s="446"/>
      <c r="T397" s="446"/>
      <c r="U397" s="446"/>
      <c r="V397" s="446"/>
      <c r="W397" s="446"/>
      <c r="X397" s="446"/>
      <c r="Y397" s="446"/>
      <c r="Z397" s="446"/>
      <c r="AA397" s="446"/>
      <c r="AB397" s="446"/>
      <c r="AC397" s="446"/>
      <c r="AD397" s="446"/>
      <c r="AE397" s="446"/>
      <c r="AF397" s="446"/>
      <c r="AG397" s="446"/>
      <c r="AH397" s="446"/>
      <c r="AI397" s="446"/>
      <c r="AJ397" s="446"/>
      <c r="AK397" s="446"/>
      <c r="AL397" s="446"/>
      <c r="AM397" s="446"/>
      <c r="AN397" s="446"/>
      <c r="AO397" s="446"/>
      <c r="AP397" s="446"/>
      <c r="AQ397" s="446"/>
      <c r="AR397" s="446"/>
      <c r="AS397" s="446"/>
      <c r="AT397" s="446"/>
      <c r="AU397" s="8"/>
      <c r="AV397" s="517" t="s">
        <v>903</v>
      </c>
      <c r="AW397" s="517"/>
      <c r="AX397" s="517"/>
      <c r="AY397" s="517"/>
      <c r="AZ397" s="517"/>
      <c r="BA397" s="517"/>
      <c r="BB397" s="517"/>
      <c r="BC397" s="517"/>
      <c r="BD397" s="517"/>
      <c r="BE397" s="517"/>
      <c r="BF397" s="517"/>
      <c r="BG397" s="517"/>
      <c r="BH397" s="517"/>
      <c r="BI397" s="517"/>
      <c r="BJ397" s="517"/>
      <c r="BK397" s="517"/>
      <c r="BL397" s="517"/>
      <c r="BM397" s="517"/>
      <c r="BN397" s="517"/>
      <c r="BO397" s="517"/>
      <c r="BP397" s="517"/>
      <c r="BQ397" s="517"/>
      <c r="BR397" s="517"/>
      <c r="BS397" s="517"/>
      <c r="BT397" s="517"/>
      <c r="BU397" s="517"/>
      <c r="BV397" s="517"/>
      <c r="BW397" s="517"/>
      <c r="BX397" s="517"/>
      <c r="BY397" s="517"/>
      <c r="BZ397" s="517"/>
      <c r="CA397" s="517"/>
      <c r="CB397" s="517"/>
      <c r="CC397" s="517"/>
      <c r="CD397" s="517"/>
      <c r="CE397" s="517"/>
      <c r="CF397" s="517"/>
      <c r="CG397" s="517"/>
      <c r="CH397" s="517"/>
      <c r="CI397" s="517"/>
      <c r="CJ397" s="517"/>
      <c r="CK397" s="517"/>
      <c r="CL397" s="517"/>
      <c r="CM397" s="517"/>
      <c r="CN397" s="517"/>
    </row>
    <row r="398" spans="4:92" ht="14.25" customHeight="1" x14ac:dyDescent="0.35">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c r="BG398" s="68"/>
      <c r="BH398" s="68"/>
      <c r="BI398" s="8"/>
      <c r="BJ398" s="8"/>
      <c r="BK398" s="8"/>
      <c r="BL398" s="8"/>
      <c r="BM398" s="8"/>
      <c r="BN398" s="8"/>
      <c r="BO398" s="8"/>
      <c r="BP398" s="8"/>
      <c r="BQ398" s="8"/>
      <c r="BR398" s="8"/>
      <c r="BS398" s="8"/>
      <c r="BT398" s="8"/>
      <c r="BU398" s="8"/>
      <c r="BV398" s="8"/>
      <c r="BW398" s="8"/>
    </row>
    <row r="399" spans="4:92" ht="14.25" customHeight="1" x14ac:dyDescent="0.35">
      <c r="D399" s="829" t="s">
        <v>261</v>
      </c>
      <c r="E399" s="830"/>
      <c r="F399" s="830"/>
      <c r="G399" s="830"/>
      <c r="H399" s="830"/>
      <c r="I399" s="830"/>
      <c r="J399" s="830"/>
      <c r="K399" s="830"/>
      <c r="L399" s="830"/>
      <c r="M399" s="830"/>
      <c r="N399" s="830"/>
      <c r="O399" s="830"/>
      <c r="P399" s="830"/>
      <c r="Q399" s="830"/>
      <c r="R399" s="830"/>
      <c r="S399" s="830"/>
      <c r="T399" s="830"/>
      <c r="U399" s="830"/>
      <c r="V399" s="830"/>
      <c r="W399" s="830"/>
      <c r="X399" s="830"/>
      <c r="Y399" s="830"/>
      <c r="Z399" s="830"/>
      <c r="AA399" s="830"/>
      <c r="AB399" s="830"/>
      <c r="AC399" s="830"/>
      <c r="AD399" s="830"/>
      <c r="AE399" s="830"/>
      <c r="AF399" s="830"/>
      <c r="AG399" s="830"/>
      <c r="AH399" s="830"/>
      <c r="AI399" s="830"/>
      <c r="AJ399" s="830"/>
      <c r="AK399" s="830"/>
      <c r="AL399" s="830"/>
      <c r="AM399" s="830"/>
      <c r="AN399" s="830"/>
      <c r="AO399" s="830"/>
      <c r="AP399" s="830"/>
      <c r="AQ399" s="830"/>
      <c r="AR399" s="830"/>
      <c r="AS399" s="830"/>
      <c r="AT399" s="830"/>
      <c r="AU399" s="830"/>
      <c r="AV399" s="830"/>
      <c r="AW399" s="830"/>
      <c r="AX399" s="830"/>
      <c r="AY399" s="830"/>
      <c r="AZ399" s="830"/>
      <c r="BA399" s="830"/>
      <c r="BB399" s="830"/>
      <c r="BC399" s="830"/>
      <c r="BD399" s="830"/>
      <c r="BE399" s="830"/>
      <c r="BF399" s="830"/>
      <c r="BG399" s="830"/>
      <c r="BH399" s="830"/>
      <c r="BI399" s="830"/>
      <c r="BJ399" s="830"/>
      <c r="BK399" s="830"/>
      <c r="BL399" s="830"/>
      <c r="BM399" s="830"/>
      <c r="BN399" s="830"/>
      <c r="BO399" s="830"/>
      <c r="BP399" s="830"/>
      <c r="BQ399" s="830"/>
      <c r="BR399" s="830"/>
      <c r="BS399" s="830"/>
      <c r="BT399" s="830"/>
      <c r="BU399" s="830"/>
      <c r="BV399" s="830"/>
      <c r="BW399" s="830"/>
      <c r="BX399" s="830"/>
      <c r="BY399" s="830"/>
      <c r="BZ399" s="830"/>
      <c r="CA399" s="830"/>
      <c r="CB399" s="830"/>
      <c r="CC399" s="830"/>
      <c r="CD399" s="830"/>
      <c r="CE399" s="830"/>
      <c r="CF399" s="830"/>
      <c r="CG399" s="830"/>
      <c r="CH399" s="830"/>
      <c r="CI399" s="830"/>
      <c r="CJ399" s="830"/>
      <c r="CK399" s="830"/>
      <c r="CL399" s="830"/>
      <c r="CM399" s="830"/>
      <c r="CN399" s="830"/>
    </row>
    <row r="400" spans="4:92" ht="14.25" customHeight="1" x14ac:dyDescent="0.35">
      <c r="D400" s="830"/>
      <c r="E400" s="830"/>
      <c r="F400" s="830"/>
      <c r="G400" s="830"/>
      <c r="H400" s="830"/>
      <c r="I400" s="830"/>
      <c r="J400" s="830"/>
      <c r="K400" s="830"/>
      <c r="L400" s="830"/>
      <c r="M400" s="830"/>
      <c r="N400" s="830"/>
      <c r="O400" s="830"/>
      <c r="P400" s="830"/>
      <c r="Q400" s="830"/>
      <c r="R400" s="830"/>
      <c r="S400" s="830"/>
      <c r="T400" s="830"/>
      <c r="U400" s="830"/>
      <c r="V400" s="830"/>
      <c r="W400" s="830"/>
      <c r="X400" s="830"/>
      <c r="Y400" s="830"/>
      <c r="Z400" s="830"/>
      <c r="AA400" s="830"/>
      <c r="AB400" s="830"/>
      <c r="AC400" s="830"/>
      <c r="AD400" s="830"/>
      <c r="AE400" s="830"/>
      <c r="AF400" s="830"/>
      <c r="AG400" s="830"/>
      <c r="AH400" s="830"/>
      <c r="AI400" s="830"/>
      <c r="AJ400" s="830"/>
      <c r="AK400" s="830"/>
      <c r="AL400" s="830"/>
      <c r="AM400" s="830"/>
      <c r="AN400" s="830"/>
      <c r="AO400" s="830"/>
      <c r="AP400" s="830"/>
      <c r="AQ400" s="830"/>
      <c r="AR400" s="830"/>
      <c r="AS400" s="830"/>
      <c r="AT400" s="830"/>
      <c r="AU400" s="830"/>
      <c r="AV400" s="830"/>
      <c r="AW400" s="830"/>
      <c r="AX400" s="830"/>
      <c r="AY400" s="830"/>
      <c r="AZ400" s="830"/>
      <c r="BA400" s="830"/>
      <c r="BB400" s="830"/>
      <c r="BC400" s="830"/>
      <c r="BD400" s="830"/>
      <c r="BE400" s="830"/>
      <c r="BF400" s="830"/>
      <c r="BG400" s="830"/>
      <c r="BH400" s="830"/>
      <c r="BI400" s="830"/>
      <c r="BJ400" s="830"/>
      <c r="BK400" s="830"/>
      <c r="BL400" s="830"/>
      <c r="BM400" s="830"/>
      <c r="BN400" s="830"/>
      <c r="BO400" s="830"/>
      <c r="BP400" s="830"/>
      <c r="BQ400" s="830"/>
      <c r="BR400" s="830"/>
      <c r="BS400" s="830"/>
      <c r="BT400" s="830"/>
      <c r="BU400" s="830"/>
      <c r="BV400" s="830"/>
      <c r="BW400" s="830"/>
      <c r="BX400" s="830"/>
      <c r="BY400" s="830"/>
      <c r="BZ400" s="830"/>
      <c r="CA400" s="830"/>
      <c r="CB400" s="830"/>
      <c r="CC400" s="830"/>
      <c r="CD400" s="830"/>
      <c r="CE400" s="830"/>
      <c r="CF400" s="830"/>
      <c r="CG400" s="830"/>
      <c r="CH400" s="830"/>
      <c r="CI400" s="830"/>
      <c r="CJ400" s="830"/>
      <c r="CK400" s="830"/>
      <c r="CL400" s="830"/>
      <c r="CM400" s="830"/>
      <c r="CN400" s="830"/>
    </row>
    <row r="401" spans="1:112" ht="14.25" customHeight="1" x14ac:dyDescent="0.35">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row>
    <row r="402" spans="1:112" ht="14.25" customHeight="1" x14ac:dyDescent="0.35">
      <c r="D402" s="727" t="s">
        <v>221</v>
      </c>
      <c r="E402" s="727"/>
      <c r="F402" s="727"/>
      <c r="G402" s="727"/>
      <c r="H402" s="727"/>
      <c r="I402" s="727"/>
      <c r="J402" s="727"/>
      <c r="K402" s="727"/>
      <c r="L402" s="727"/>
      <c r="M402" s="727"/>
      <c r="N402" s="727"/>
      <c r="O402" s="727"/>
      <c r="P402" s="727"/>
      <c r="Q402" s="727"/>
      <c r="R402" s="727"/>
      <c r="S402" s="727" t="s">
        <v>973</v>
      </c>
      <c r="T402" s="727"/>
      <c r="U402" s="727"/>
      <c r="V402" s="727"/>
      <c r="W402" s="727"/>
      <c r="X402" s="727"/>
      <c r="Y402" s="727"/>
      <c r="Z402" s="727"/>
      <c r="AA402" s="727"/>
      <c r="AB402" s="727"/>
      <c r="AC402" s="727"/>
      <c r="AD402" s="727"/>
      <c r="AE402" s="727"/>
      <c r="AF402" s="727"/>
      <c r="AG402" s="727" t="s">
        <v>1164</v>
      </c>
      <c r="AH402" s="727"/>
      <c r="AI402" s="727"/>
      <c r="AJ402" s="727"/>
      <c r="AK402" s="727"/>
      <c r="AL402" s="727"/>
      <c r="AM402" s="727"/>
      <c r="AN402" s="727"/>
      <c r="AO402" s="727"/>
      <c r="AP402" s="727"/>
      <c r="AQ402" s="727"/>
      <c r="AR402" s="727"/>
      <c r="AS402" s="727"/>
      <c r="AT402" s="727"/>
    </row>
    <row r="403" spans="1:112" ht="14.25" customHeight="1" x14ac:dyDescent="0.35">
      <c r="D403" s="727"/>
      <c r="E403" s="727"/>
      <c r="F403" s="727"/>
      <c r="G403" s="727"/>
      <c r="H403" s="727"/>
      <c r="I403" s="727"/>
      <c r="J403" s="727"/>
      <c r="K403" s="727"/>
      <c r="L403" s="727"/>
      <c r="M403" s="727"/>
      <c r="N403" s="727"/>
      <c r="O403" s="727"/>
      <c r="P403" s="727"/>
      <c r="Q403" s="727"/>
      <c r="R403" s="727"/>
      <c r="S403" s="727" t="s">
        <v>230</v>
      </c>
      <c r="T403" s="727"/>
      <c r="U403" s="727"/>
      <c r="V403" s="727"/>
      <c r="W403" s="727"/>
      <c r="X403" s="727"/>
      <c r="Y403" s="727"/>
      <c r="Z403" s="729" t="s">
        <v>223</v>
      </c>
      <c r="AA403" s="729"/>
      <c r="AB403" s="729"/>
      <c r="AC403" s="729"/>
      <c r="AD403" s="729"/>
      <c r="AE403" s="729"/>
      <c r="AF403" s="729"/>
      <c r="AG403" s="727" t="s">
        <v>230</v>
      </c>
      <c r="AH403" s="727"/>
      <c r="AI403" s="727"/>
      <c r="AJ403" s="727"/>
      <c r="AK403" s="727"/>
      <c r="AL403" s="727"/>
      <c r="AM403" s="727"/>
      <c r="AN403" s="729" t="s">
        <v>223</v>
      </c>
      <c r="AO403" s="729"/>
      <c r="AP403" s="729"/>
      <c r="AQ403" s="729"/>
      <c r="AR403" s="729"/>
      <c r="AS403" s="729"/>
      <c r="AT403" s="729"/>
      <c r="DF403" s="107" t="s">
        <v>528</v>
      </c>
      <c r="DG403" s="107" t="s">
        <v>529</v>
      </c>
    </row>
    <row r="404" spans="1:112" ht="14.25" customHeight="1" x14ac:dyDescent="0.35">
      <c r="D404" s="727"/>
      <c r="E404" s="727"/>
      <c r="F404" s="727"/>
      <c r="G404" s="727"/>
      <c r="H404" s="727"/>
      <c r="I404" s="727"/>
      <c r="J404" s="727"/>
      <c r="K404" s="727"/>
      <c r="L404" s="727"/>
      <c r="M404" s="727"/>
      <c r="N404" s="727"/>
      <c r="O404" s="727"/>
      <c r="P404" s="727"/>
      <c r="Q404" s="727"/>
      <c r="R404" s="727"/>
      <c r="S404" s="727"/>
      <c r="T404" s="727"/>
      <c r="U404" s="727"/>
      <c r="V404" s="727"/>
      <c r="W404" s="727"/>
      <c r="X404" s="727"/>
      <c r="Y404" s="727"/>
      <c r="Z404" s="729"/>
      <c r="AA404" s="729"/>
      <c r="AB404" s="729"/>
      <c r="AC404" s="729"/>
      <c r="AD404" s="729"/>
      <c r="AE404" s="729"/>
      <c r="AF404" s="729"/>
      <c r="AG404" s="727"/>
      <c r="AH404" s="727"/>
      <c r="AI404" s="727"/>
      <c r="AJ404" s="727"/>
      <c r="AK404" s="727"/>
      <c r="AL404" s="727"/>
      <c r="AM404" s="727"/>
      <c r="AN404" s="729"/>
      <c r="AO404" s="729"/>
      <c r="AP404" s="729"/>
      <c r="AQ404" s="729"/>
      <c r="AR404" s="729"/>
      <c r="AS404" s="729"/>
      <c r="AT404" s="729"/>
    </row>
    <row r="405" spans="1:112" ht="14.25" customHeight="1" x14ac:dyDescent="0.35">
      <c r="D405" s="336" t="s">
        <v>222</v>
      </c>
      <c r="E405" s="336"/>
      <c r="F405" s="336"/>
      <c r="G405" s="336"/>
      <c r="H405" s="336"/>
      <c r="I405" s="336"/>
      <c r="J405" s="336"/>
      <c r="K405" s="336"/>
      <c r="L405" s="336"/>
      <c r="M405" s="336"/>
      <c r="N405" s="336"/>
      <c r="O405" s="336"/>
      <c r="P405" s="336"/>
      <c r="Q405" s="336"/>
      <c r="R405" s="336"/>
      <c r="S405" s="336">
        <v>0</v>
      </c>
      <c r="T405" s="336"/>
      <c r="U405" s="336"/>
      <c r="V405" s="336"/>
      <c r="W405" s="336"/>
      <c r="X405" s="336"/>
      <c r="Y405" s="336"/>
      <c r="Z405" s="601">
        <f>(S405/12405)*100000</f>
        <v>0</v>
      </c>
      <c r="AA405" s="601"/>
      <c r="AB405" s="601"/>
      <c r="AC405" s="601"/>
      <c r="AD405" s="601"/>
      <c r="AE405" s="601"/>
      <c r="AF405" s="601"/>
      <c r="AG405" s="336">
        <v>3</v>
      </c>
      <c r="AH405" s="336"/>
      <c r="AI405" s="336"/>
      <c r="AJ405" s="336"/>
      <c r="AK405" s="336"/>
      <c r="AL405" s="336"/>
      <c r="AM405" s="336"/>
      <c r="AN405" s="601">
        <f>(AG405/12570)*100000</f>
        <v>23.866348448687351</v>
      </c>
      <c r="AO405" s="601"/>
      <c r="AP405" s="601"/>
      <c r="AQ405" s="601"/>
      <c r="AR405" s="601"/>
      <c r="AS405" s="601"/>
      <c r="AT405" s="601"/>
      <c r="DF405" s="166" t="str">
        <f t="shared" ref="DF405:DF412" si="55">+D405</f>
        <v xml:space="preserve">Homicidios </v>
      </c>
      <c r="DG405" s="166">
        <v>3</v>
      </c>
      <c r="DH405" s="166"/>
    </row>
    <row r="406" spans="1:112" ht="14.25" customHeight="1" x14ac:dyDescent="0.35">
      <c r="D406" s="336" t="s">
        <v>231</v>
      </c>
      <c r="E406" s="336"/>
      <c r="F406" s="336"/>
      <c r="G406" s="336"/>
      <c r="H406" s="336"/>
      <c r="I406" s="336"/>
      <c r="J406" s="336"/>
      <c r="K406" s="336"/>
      <c r="L406" s="336"/>
      <c r="M406" s="336"/>
      <c r="N406" s="336"/>
      <c r="O406" s="336"/>
      <c r="P406" s="336"/>
      <c r="Q406" s="336"/>
      <c r="R406" s="336"/>
      <c r="S406" s="336">
        <v>0</v>
      </c>
      <c r="T406" s="336"/>
      <c r="U406" s="336"/>
      <c r="V406" s="336"/>
      <c r="W406" s="336"/>
      <c r="X406" s="336"/>
      <c r="Y406" s="336"/>
      <c r="Z406" s="601">
        <f t="shared" ref="Z406:Z412" si="56">(S406/12405)*100000</f>
        <v>0</v>
      </c>
      <c r="AA406" s="601"/>
      <c r="AB406" s="601"/>
      <c r="AC406" s="601"/>
      <c r="AD406" s="601"/>
      <c r="AE406" s="601"/>
      <c r="AF406" s="601"/>
      <c r="AG406" s="336">
        <v>2</v>
      </c>
      <c r="AH406" s="336"/>
      <c r="AI406" s="336"/>
      <c r="AJ406" s="336"/>
      <c r="AK406" s="336"/>
      <c r="AL406" s="336"/>
      <c r="AM406" s="336"/>
      <c r="AN406" s="601">
        <f t="shared" ref="AN406:AN412" si="57">(AG406/12570)*100000</f>
        <v>15.910898965791569</v>
      </c>
      <c r="AO406" s="601"/>
      <c r="AP406" s="601"/>
      <c r="AQ406" s="601"/>
      <c r="AR406" s="601"/>
      <c r="AS406" s="601"/>
      <c r="AT406" s="601"/>
      <c r="DF406" s="166" t="str">
        <f t="shared" si="55"/>
        <v>Suicidios</v>
      </c>
      <c r="DG406" s="166">
        <v>2</v>
      </c>
      <c r="DH406" s="166"/>
    </row>
    <row r="407" spans="1:112" ht="14.25" customHeight="1" x14ac:dyDescent="0.35">
      <c r="D407" s="336" t="s">
        <v>225</v>
      </c>
      <c r="E407" s="336"/>
      <c r="F407" s="336"/>
      <c r="G407" s="336"/>
      <c r="H407" s="336"/>
      <c r="I407" s="336"/>
      <c r="J407" s="336"/>
      <c r="K407" s="336"/>
      <c r="L407" s="336"/>
      <c r="M407" s="336"/>
      <c r="N407" s="336"/>
      <c r="O407" s="336"/>
      <c r="P407" s="336"/>
      <c r="Q407" s="336"/>
      <c r="R407" s="336"/>
      <c r="S407" s="336">
        <v>24</v>
      </c>
      <c r="T407" s="336"/>
      <c r="U407" s="336"/>
      <c r="V407" s="336"/>
      <c r="W407" s="336"/>
      <c r="X407" s="336"/>
      <c r="Y407" s="336"/>
      <c r="Z407" s="601">
        <f t="shared" si="56"/>
        <v>193.47037484885126</v>
      </c>
      <c r="AA407" s="601"/>
      <c r="AB407" s="601"/>
      <c r="AC407" s="601"/>
      <c r="AD407" s="601"/>
      <c r="AE407" s="601"/>
      <c r="AF407" s="601"/>
      <c r="AG407" s="336">
        <v>21</v>
      </c>
      <c r="AH407" s="336"/>
      <c r="AI407" s="336"/>
      <c r="AJ407" s="336"/>
      <c r="AK407" s="336"/>
      <c r="AL407" s="336"/>
      <c r="AM407" s="336"/>
      <c r="AN407" s="601">
        <f t="shared" si="57"/>
        <v>167.06443914081146</v>
      </c>
      <c r="AO407" s="601"/>
      <c r="AP407" s="601"/>
      <c r="AQ407" s="601"/>
      <c r="AR407" s="601"/>
      <c r="AS407" s="601"/>
      <c r="AT407" s="601"/>
      <c r="DF407" s="166" t="str">
        <f t="shared" si="55"/>
        <v>Hurto a Personas</v>
      </c>
      <c r="DG407" s="166">
        <f t="shared" ref="DG407:DG411" si="58">+AG407</f>
        <v>21</v>
      </c>
      <c r="DH407" s="166"/>
    </row>
    <row r="408" spans="1:112" ht="14.25" customHeight="1" x14ac:dyDescent="0.35">
      <c r="D408" s="336" t="s">
        <v>226</v>
      </c>
      <c r="E408" s="336"/>
      <c r="F408" s="336"/>
      <c r="G408" s="336"/>
      <c r="H408" s="336"/>
      <c r="I408" s="336"/>
      <c r="J408" s="336"/>
      <c r="K408" s="336"/>
      <c r="L408" s="336"/>
      <c r="M408" s="336"/>
      <c r="N408" s="336"/>
      <c r="O408" s="336"/>
      <c r="P408" s="336"/>
      <c r="Q408" s="336"/>
      <c r="R408" s="336"/>
      <c r="S408" s="336">
        <v>11</v>
      </c>
      <c r="T408" s="336"/>
      <c r="U408" s="336"/>
      <c r="V408" s="336"/>
      <c r="W408" s="336"/>
      <c r="X408" s="336"/>
      <c r="Y408" s="336"/>
      <c r="Z408" s="601">
        <f t="shared" si="56"/>
        <v>88.673921805723509</v>
      </c>
      <c r="AA408" s="601"/>
      <c r="AB408" s="601"/>
      <c r="AC408" s="601"/>
      <c r="AD408" s="601"/>
      <c r="AE408" s="601"/>
      <c r="AF408" s="601"/>
      <c r="AG408" s="336">
        <v>7</v>
      </c>
      <c r="AH408" s="336"/>
      <c r="AI408" s="336"/>
      <c r="AJ408" s="336"/>
      <c r="AK408" s="336"/>
      <c r="AL408" s="336"/>
      <c r="AM408" s="336"/>
      <c r="AN408" s="601">
        <f t="shared" si="57"/>
        <v>55.688146380270489</v>
      </c>
      <c r="AO408" s="601"/>
      <c r="AP408" s="601"/>
      <c r="AQ408" s="601"/>
      <c r="AR408" s="601"/>
      <c r="AS408" s="601"/>
      <c r="AT408" s="601"/>
      <c r="DF408" s="166" t="str">
        <f t="shared" si="55"/>
        <v>Hurto a Residencias</v>
      </c>
      <c r="DG408" s="166">
        <f t="shared" si="58"/>
        <v>7</v>
      </c>
      <c r="DH408" s="166"/>
    </row>
    <row r="409" spans="1:112" ht="14.25" customHeight="1" x14ac:dyDescent="0.35">
      <c r="D409" s="336" t="s">
        <v>224</v>
      </c>
      <c r="E409" s="336"/>
      <c r="F409" s="336"/>
      <c r="G409" s="336"/>
      <c r="H409" s="336"/>
      <c r="I409" s="336"/>
      <c r="J409" s="336"/>
      <c r="K409" s="336"/>
      <c r="L409" s="336"/>
      <c r="M409" s="336"/>
      <c r="N409" s="336"/>
      <c r="O409" s="336"/>
      <c r="P409" s="336"/>
      <c r="Q409" s="336"/>
      <c r="R409" s="336"/>
      <c r="S409" s="336">
        <v>10</v>
      </c>
      <c r="T409" s="336"/>
      <c r="U409" s="336"/>
      <c r="V409" s="336"/>
      <c r="W409" s="336"/>
      <c r="X409" s="336"/>
      <c r="Y409" s="336"/>
      <c r="Z409" s="601">
        <f t="shared" si="56"/>
        <v>80.612656187021372</v>
      </c>
      <c r="AA409" s="601"/>
      <c r="AB409" s="601"/>
      <c r="AC409" s="601"/>
      <c r="AD409" s="601"/>
      <c r="AE409" s="601"/>
      <c r="AF409" s="601"/>
      <c r="AG409" s="336">
        <v>8</v>
      </c>
      <c r="AH409" s="336"/>
      <c r="AI409" s="336"/>
      <c r="AJ409" s="336"/>
      <c r="AK409" s="336"/>
      <c r="AL409" s="336"/>
      <c r="AM409" s="336"/>
      <c r="AN409" s="601">
        <f t="shared" si="57"/>
        <v>63.643595863166276</v>
      </c>
      <c r="AO409" s="601"/>
      <c r="AP409" s="601"/>
      <c r="AQ409" s="601"/>
      <c r="AR409" s="601"/>
      <c r="AS409" s="601"/>
      <c r="AT409" s="601"/>
      <c r="DF409" s="166" t="str">
        <f t="shared" si="55"/>
        <v>Hurto a Comercio</v>
      </c>
      <c r="DG409" s="166">
        <f t="shared" si="58"/>
        <v>8</v>
      </c>
      <c r="DH409" s="166"/>
    </row>
    <row r="410" spans="1:112" ht="14.25" customHeight="1" x14ac:dyDescent="0.35">
      <c r="D410" s="336" t="s">
        <v>228</v>
      </c>
      <c r="E410" s="336"/>
      <c r="F410" s="336"/>
      <c r="G410" s="336"/>
      <c r="H410" s="336"/>
      <c r="I410" s="336"/>
      <c r="J410" s="336"/>
      <c r="K410" s="336"/>
      <c r="L410" s="336"/>
      <c r="M410" s="336"/>
      <c r="N410" s="336"/>
      <c r="O410" s="336"/>
      <c r="P410" s="336"/>
      <c r="Q410" s="336"/>
      <c r="R410" s="336"/>
      <c r="S410" s="336">
        <v>0</v>
      </c>
      <c r="T410" s="336"/>
      <c r="U410" s="336"/>
      <c r="V410" s="336"/>
      <c r="W410" s="336"/>
      <c r="X410" s="336"/>
      <c r="Y410" s="336"/>
      <c r="Z410" s="601">
        <f t="shared" si="56"/>
        <v>0</v>
      </c>
      <c r="AA410" s="601"/>
      <c r="AB410" s="601"/>
      <c r="AC410" s="601"/>
      <c r="AD410" s="601"/>
      <c r="AE410" s="601"/>
      <c r="AF410" s="601"/>
      <c r="AG410" s="336">
        <v>0</v>
      </c>
      <c r="AH410" s="336"/>
      <c r="AI410" s="336"/>
      <c r="AJ410" s="336"/>
      <c r="AK410" s="336"/>
      <c r="AL410" s="336"/>
      <c r="AM410" s="336"/>
      <c r="AN410" s="601">
        <f t="shared" si="57"/>
        <v>0</v>
      </c>
      <c r="AO410" s="601"/>
      <c r="AP410" s="601"/>
      <c r="AQ410" s="601"/>
      <c r="AR410" s="601"/>
      <c r="AS410" s="601"/>
      <c r="AT410" s="601"/>
      <c r="DF410" s="166" t="str">
        <f t="shared" si="55"/>
        <v>Hurto a Vehículos</v>
      </c>
      <c r="DG410" s="166"/>
      <c r="DH410" s="166"/>
    </row>
    <row r="411" spans="1:112" ht="14.25" customHeight="1" x14ac:dyDescent="0.35">
      <c r="D411" s="336" t="s">
        <v>229</v>
      </c>
      <c r="E411" s="336"/>
      <c r="F411" s="336"/>
      <c r="G411" s="336"/>
      <c r="H411" s="336"/>
      <c r="I411" s="336"/>
      <c r="J411" s="336"/>
      <c r="K411" s="336"/>
      <c r="L411" s="336"/>
      <c r="M411" s="336"/>
      <c r="N411" s="336"/>
      <c r="O411" s="336"/>
      <c r="P411" s="336"/>
      <c r="Q411" s="336"/>
      <c r="R411" s="336"/>
      <c r="S411" s="336">
        <v>4</v>
      </c>
      <c r="T411" s="336"/>
      <c r="U411" s="336"/>
      <c r="V411" s="336"/>
      <c r="W411" s="336"/>
      <c r="X411" s="336"/>
      <c r="Y411" s="336"/>
      <c r="Z411" s="601">
        <f t="shared" si="56"/>
        <v>32.245062474808549</v>
      </c>
      <c r="AA411" s="601"/>
      <c r="AB411" s="601"/>
      <c r="AC411" s="601"/>
      <c r="AD411" s="601"/>
      <c r="AE411" s="601"/>
      <c r="AF411" s="601"/>
      <c r="AG411" s="336">
        <v>5</v>
      </c>
      <c r="AH411" s="336"/>
      <c r="AI411" s="336"/>
      <c r="AJ411" s="336"/>
      <c r="AK411" s="336"/>
      <c r="AL411" s="336"/>
      <c r="AM411" s="336"/>
      <c r="AN411" s="601">
        <f t="shared" si="57"/>
        <v>39.777247414478921</v>
      </c>
      <c r="AO411" s="601"/>
      <c r="AP411" s="601"/>
      <c r="AQ411" s="601"/>
      <c r="AR411" s="601"/>
      <c r="AS411" s="601"/>
      <c r="AT411" s="601"/>
      <c r="DF411" s="166" t="str">
        <f t="shared" si="55"/>
        <v>Hurto a Motocicletas</v>
      </c>
      <c r="DG411" s="166">
        <f t="shared" si="58"/>
        <v>5</v>
      </c>
      <c r="DH411" s="166"/>
    </row>
    <row r="412" spans="1:112" ht="14.25" customHeight="1" x14ac:dyDescent="0.35">
      <c r="D412" s="336" t="s">
        <v>227</v>
      </c>
      <c r="E412" s="336"/>
      <c r="F412" s="336"/>
      <c r="G412" s="336"/>
      <c r="H412" s="336"/>
      <c r="I412" s="336"/>
      <c r="J412" s="336"/>
      <c r="K412" s="336"/>
      <c r="L412" s="336"/>
      <c r="M412" s="336"/>
      <c r="N412" s="336"/>
      <c r="O412" s="336"/>
      <c r="P412" s="336"/>
      <c r="Q412" s="336"/>
      <c r="R412" s="336"/>
      <c r="S412" s="336">
        <v>0</v>
      </c>
      <c r="T412" s="336"/>
      <c r="U412" s="336"/>
      <c r="V412" s="336"/>
      <c r="W412" s="336"/>
      <c r="X412" s="336"/>
      <c r="Y412" s="336"/>
      <c r="Z412" s="601">
        <f t="shared" si="56"/>
        <v>0</v>
      </c>
      <c r="AA412" s="601"/>
      <c r="AB412" s="601"/>
      <c r="AC412" s="601"/>
      <c r="AD412" s="601"/>
      <c r="AE412" s="601"/>
      <c r="AF412" s="601"/>
      <c r="AG412" s="336">
        <v>0</v>
      </c>
      <c r="AH412" s="336"/>
      <c r="AI412" s="336"/>
      <c r="AJ412" s="336"/>
      <c r="AK412" s="336"/>
      <c r="AL412" s="336"/>
      <c r="AM412" s="336"/>
      <c r="AN412" s="601">
        <f t="shared" si="57"/>
        <v>0</v>
      </c>
      <c r="AO412" s="601"/>
      <c r="AP412" s="601"/>
      <c r="AQ412" s="601"/>
      <c r="AR412" s="601"/>
      <c r="AS412" s="601"/>
      <c r="AT412" s="601"/>
      <c r="DF412" s="166" t="str">
        <f t="shared" si="55"/>
        <v>Hurto de Celulares</v>
      </c>
      <c r="DG412" s="166"/>
      <c r="DH412" s="166"/>
    </row>
    <row r="413" spans="1:112" ht="14.25" customHeight="1" x14ac:dyDescent="0.35">
      <c r="D413" s="844" t="s">
        <v>936</v>
      </c>
      <c r="E413" s="459"/>
      <c r="F413" s="459"/>
      <c r="G413" s="459"/>
      <c r="H413" s="459"/>
      <c r="I413" s="459"/>
      <c r="J413" s="459"/>
      <c r="K413" s="459"/>
      <c r="L413" s="459"/>
      <c r="M413" s="459"/>
      <c r="N413" s="459"/>
      <c r="O413" s="459"/>
      <c r="P413" s="459"/>
      <c r="Q413" s="459"/>
      <c r="R413" s="459"/>
      <c r="S413" s="459"/>
      <c r="T413" s="459"/>
      <c r="U413" s="459"/>
      <c r="V413" s="459"/>
      <c r="W413" s="459"/>
      <c r="X413" s="459"/>
      <c r="Y413" s="459"/>
      <c r="Z413" s="459"/>
      <c r="AA413" s="459"/>
      <c r="AB413" s="459"/>
      <c r="AC413" s="459"/>
      <c r="AD413" s="459"/>
      <c r="AE413" s="459"/>
      <c r="AF413" s="459"/>
      <c r="AG413" s="459"/>
      <c r="AH413" s="459"/>
      <c r="AI413" s="459"/>
      <c r="AJ413" s="459"/>
      <c r="AK413" s="459"/>
      <c r="AL413" s="459"/>
      <c r="AM413" s="459"/>
      <c r="AN413" s="459"/>
      <c r="AO413" s="459"/>
      <c r="AP413" s="459"/>
      <c r="AQ413" s="459"/>
      <c r="AR413" s="459"/>
      <c r="AS413" s="459"/>
      <c r="AT413" s="459"/>
      <c r="AU413" s="8"/>
      <c r="AV413" s="459" t="s">
        <v>904</v>
      </c>
      <c r="AW413" s="459"/>
      <c r="AX413" s="459"/>
      <c r="AY413" s="459"/>
      <c r="AZ413" s="459"/>
      <c r="BA413" s="459"/>
      <c r="BB413" s="459"/>
      <c r="BC413" s="459"/>
      <c r="BD413" s="459"/>
      <c r="BE413" s="459"/>
      <c r="BF413" s="459"/>
      <c r="BG413" s="459"/>
      <c r="BH413" s="459"/>
      <c r="BI413" s="459"/>
      <c r="BJ413" s="459"/>
      <c r="BK413" s="459"/>
      <c r="BL413" s="459"/>
      <c r="BM413" s="459"/>
      <c r="BN413" s="459"/>
      <c r="BO413" s="459"/>
      <c r="BP413" s="459"/>
      <c r="BQ413" s="459"/>
      <c r="BR413" s="459"/>
      <c r="BS413" s="459"/>
      <c r="BT413" s="459"/>
      <c r="BU413" s="459"/>
      <c r="BV413" s="459"/>
      <c r="BW413" s="459"/>
      <c r="BX413" s="459"/>
      <c r="BY413" s="459"/>
      <c r="BZ413" s="459"/>
      <c r="CA413" s="459"/>
      <c r="CB413" s="459"/>
      <c r="CC413" s="459"/>
      <c r="CD413" s="459"/>
      <c r="CE413" s="459"/>
      <c r="CF413" s="459"/>
      <c r="CG413" s="459"/>
      <c r="CH413" s="459"/>
      <c r="CI413" s="459"/>
      <c r="CJ413" s="459"/>
      <c r="CK413" s="459"/>
      <c r="CL413" s="459"/>
    </row>
    <row r="414" spans="1:112" ht="14.25" customHeight="1" x14ac:dyDescent="0.35">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row>
    <row r="415" spans="1:112" ht="14.25" customHeight="1" x14ac:dyDescent="0.35"/>
    <row r="416" spans="1:112" ht="14.25" customHeight="1" x14ac:dyDescent="0.35">
      <c r="A416" s="602"/>
      <c r="B416" s="602"/>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2"/>
      <c r="AL416" s="602"/>
      <c r="AM416" s="602"/>
      <c r="AN416" s="602"/>
      <c r="AO416" s="602"/>
      <c r="AP416" s="602"/>
      <c r="AQ416" s="602"/>
      <c r="AR416" s="602"/>
      <c r="AS416" s="602"/>
      <c r="AT416" s="602"/>
      <c r="AU416" s="602"/>
      <c r="AV416" s="602"/>
      <c r="AW416" s="602"/>
      <c r="AX416" s="602"/>
      <c r="AY416" s="602"/>
      <c r="AZ416" s="602"/>
      <c r="BA416" s="602"/>
      <c r="BB416" s="602"/>
      <c r="BC416" s="602"/>
      <c r="BD416" s="602"/>
      <c r="BE416" s="602"/>
      <c r="BF416" s="602"/>
      <c r="BG416" s="602"/>
      <c r="BH416" s="602"/>
      <c r="BI416" s="602"/>
      <c r="BJ416" s="602"/>
      <c r="BK416" s="602"/>
      <c r="BL416" s="602"/>
      <c r="BM416" s="602"/>
      <c r="BN416" s="602"/>
      <c r="BO416" s="602"/>
      <c r="BP416" s="602"/>
      <c r="BQ416" s="602"/>
      <c r="BR416" s="602"/>
      <c r="BS416" s="602"/>
      <c r="BT416" s="602"/>
      <c r="BU416" s="602"/>
      <c r="BV416" s="602"/>
      <c r="BW416" s="602"/>
      <c r="BX416" s="602"/>
      <c r="BY416" s="602"/>
      <c r="BZ416" s="602"/>
      <c r="CA416" s="602"/>
      <c r="CB416" s="602"/>
      <c r="CC416" s="602"/>
      <c r="CD416" s="602"/>
      <c r="CE416" s="602"/>
      <c r="CF416" s="602"/>
      <c r="CG416" s="602"/>
      <c r="CH416" s="602"/>
      <c r="CI416" s="602"/>
      <c r="CJ416" s="602"/>
      <c r="CK416" s="602"/>
      <c r="CL416" s="602"/>
      <c r="CM416" s="602"/>
      <c r="CN416" s="602"/>
    </row>
    <row r="417" spans="1:92" ht="14.25" customHeight="1" x14ac:dyDescent="0.35">
      <c r="A417" s="602"/>
      <c r="B417" s="602"/>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2"/>
      <c r="AL417" s="602"/>
      <c r="AM417" s="602"/>
      <c r="AN417" s="602"/>
      <c r="AO417" s="602"/>
      <c r="AP417" s="602"/>
      <c r="AQ417" s="602"/>
      <c r="AR417" s="602"/>
      <c r="AS417" s="602"/>
      <c r="AT417" s="602"/>
      <c r="AU417" s="602"/>
      <c r="AV417" s="602"/>
      <c r="AW417" s="602"/>
      <c r="AX417" s="602"/>
      <c r="AY417" s="602"/>
      <c r="AZ417" s="602"/>
      <c r="BA417" s="602"/>
      <c r="BB417" s="602"/>
      <c r="BC417" s="602"/>
      <c r="BD417" s="602"/>
      <c r="BE417" s="602"/>
      <c r="BF417" s="602"/>
      <c r="BG417" s="602"/>
      <c r="BH417" s="602"/>
      <c r="BI417" s="602"/>
      <c r="BJ417" s="602"/>
      <c r="BK417" s="602"/>
      <c r="BL417" s="602"/>
      <c r="BM417" s="602"/>
      <c r="BN417" s="602"/>
      <c r="BO417" s="602"/>
      <c r="BP417" s="602"/>
      <c r="BQ417" s="602"/>
      <c r="BR417" s="602"/>
      <c r="BS417" s="602"/>
      <c r="BT417" s="602"/>
      <c r="BU417" s="602"/>
      <c r="BV417" s="602"/>
      <c r="BW417" s="602"/>
      <c r="BX417" s="602"/>
      <c r="BY417" s="602"/>
      <c r="BZ417" s="602"/>
      <c r="CA417" s="602"/>
      <c r="CB417" s="602"/>
      <c r="CC417" s="602"/>
      <c r="CD417" s="602"/>
      <c r="CE417" s="602"/>
      <c r="CF417" s="602"/>
      <c r="CG417" s="602"/>
      <c r="CH417" s="602"/>
      <c r="CI417" s="602"/>
      <c r="CJ417" s="602"/>
      <c r="CK417" s="602"/>
      <c r="CL417" s="602"/>
      <c r="CM417" s="602"/>
      <c r="CN417" s="602"/>
    </row>
    <row r="418" spans="1:92" ht="14.25" customHeight="1" x14ac:dyDescent="0.35"/>
    <row r="419" spans="1:92" ht="14.25" customHeight="1" x14ac:dyDescent="0.35">
      <c r="D419" s="420" t="s">
        <v>961</v>
      </c>
      <c r="E419" s="420"/>
      <c r="F419" s="420"/>
      <c r="G419" s="420"/>
      <c r="H419" s="420"/>
      <c r="I419" s="420"/>
      <c r="J419" s="420"/>
      <c r="K419" s="420"/>
      <c r="L419" s="420"/>
      <c r="M419" s="420"/>
      <c r="N419" s="420"/>
      <c r="O419" s="420"/>
      <c r="P419" s="420"/>
      <c r="Q419" s="420"/>
      <c r="R419" s="420"/>
      <c r="S419" s="420"/>
      <c r="T419" s="420"/>
      <c r="U419" s="420"/>
      <c r="V419" s="420"/>
      <c r="W419" s="420"/>
      <c r="X419" s="420"/>
      <c r="Y419" s="420"/>
      <c r="Z419" s="420"/>
      <c r="AA419" s="420"/>
      <c r="AB419" s="420"/>
      <c r="AC419" s="420"/>
      <c r="AD419" s="420"/>
      <c r="AE419" s="420"/>
      <c r="AF419" s="420"/>
      <c r="AG419" s="420"/>
      <c r="AH419" s="420"/>
      <c r="AI419" s="420"/>
      <c r="AJ419" s="420"/>
      <c r="AK419" s="420"/>
      <c r="AL419" s="420"/>
      <c r="AM419" s="420"/>
      <c r="AN419" s="420"/>
      <c r="AO419" s="420"/>
      <c r="AP419" s="420"/>
      <c r="AQ419" s="420"/>
      <c r="AR419" s="420"/>
      <c r="AS419" s="420"/>
      <c r="AT419" s="420"/>
      <c r="AV419" s="434" t="s">
        <v>962</v>
      </c>
      <c r="AW419" s="434"/>
      <c r="AX419" s="434"/>
      <c r="AY419" s="434"/>
      <c r="AZ419" s="434"/>
      <c r="BA419" s="434"/>
      <c r="BB419" s="434"/>
      <c r="BC419" s="434"/>
      <c r="BD419" s="434"/>
      <c r="BE419" s="434"/>
      <c r="BF419" s="434"/>
      <c r="BG419" s="434"/>
      <c r="BH419" s="434"/>
      <c r="BI419" s="434"/>
      <c r="BJ419" s="434"/>
      <c r="BK419" s="434"/>
      <c r="BL419" s="434"/>
      <c r="BM419" s="434"/>
      <c r="BN419" s="434"/>
      <c r="BO419" s="434"/>
      <c r="BP419" s="434"/>
      <c r="BQ419" s="434"/>
      <c r="BR419" s="434"/>
      <c r="BS419" s="434"/>
      <c r="BT419" s="434"/>
      <c r="BU419" s="434"/>
      <c r="BV419" s="434"/>
      <c r="BW419" s="434"/>
      <c r="BX419" s="434"/>
      <c r="BY419" s="434"/>
      <c r="BZ419" s="434"/>
      <c r="CA419" s="434"/>
      <c r="CB419" s="434"/>
      <c r="CC419" s="434"/>
      <c r="CD419" s="434"/>
      <c r="CE419" s="434"/>
      <c r="CF419" s="434"/>
      <c r="CG419" s="434"/>
      <c r="CH419" s="434"/>
    </row>
    <row r="420" spans="1:92" ht="14.25" customHeight="1" x14ac:dyDescent="0.35">
      <c r="D420" s="421"/>
      <c r="E420" s="421"/>
      <c r="F420" s="421"/>
      <c r="G420" s="421"/>
      <c r="H420" s="421"/>
      <c r="I420" s="421"/>
      <c r="J420" s="421"/>
      <c r="K420" s="421"/>
      <c r="L420" s="421"/>
      <c r="M420" s="421"/>
      <c r="N420" s="421"/>
      <c r="O420" s="421"/>
      <c r="P420" s="421"/>
      <c r="Q420" s="421"/>
      <c r="R420" s="421"/>
      <c r="S420" s="421"/>
      <c r="T420" s="421"/>
      <c r="U420" s="421"/>
      <c r="V420" s="421"/>
      <c r="W420" s="421"/>
      <c r="X420" s="421"/>
      <c r="Y420" s="421"/>
      <c r="Z420" s="421"/>
      <c r="AA420" s="421"/>
      <c r="AB420" s="421"/>
      <c r="AC420" s="421"/>
      <c r="AD420" s="421"/>
      <c r="AE420" s="421"/>
      <c r="AF420" s="421"/>
      <c r="AG420" s="421"/>
      <c r="AH420" s="421"/>
      <c r="AI420" s="421"/>
      <c r="AJ420" s="421"/>
      <c r="AK420" s="421"/>
      <c r="AL420" s="421"/>
      <c r="AM420" s="421"/>
      <c r="AN420" s="421"/>
      <c r="AO420" s="421"/>
      <c r="AP420" s="421"/>
      <c r="AQ420" s="421"/>
      <c r="AR420" s="421"/>
      <c r="AS420" s="421"/>
      <c r="AT420" s="421"/>
      <c r="AV420" s="434"/>
      <c r="AW420" s="434"/>
      <c r="AX420" s="434"/>
      <c r="AY420" s="434"/>
      <c r="AZ420" s="434"/>
      <c r="BA420" s="434"/>
      <c r="BB420" s="434"/>
      <c r="BC420" s="434"/>
      <c r="BD420" s="434"/>
      <c r="BE420" s="434"/>
      <c r="BF420" s="434"/>
      <c r="BG420" s="434"/>
      <c r="BH420" s="434"/>
      <c r="BI420" s="434"/>
      <c r="BJ420" s="434"/>
      <c r="BK420" s="434"/>
      <c r="BL420" s="434"/>
      <c r="BM420" s="434"/>
      <c r="BN420" s="434"/>
      <c r="BO420" s="434"/>
      <c r="BP420" s="434"/>
      <c r="BQ420" s="434"/>
      <c r="BR420" s="434"/>
      <c r="BS420" s="434"/>
      <c r="BT420" s="434"/>
      <c r="BU420" s="434"/>
      <c r="BV420" s="434"/>
      <c r="BW420" s="434"/>
      <c r="BX420" s="434"/>
      <c r="BY420" s="434"/>
      <c r="BZ420" s="434"/>
      <c r="CA420" s="434"/>
      <c r="CB420" s="434"/>
      <c r="CC420" s="434"/>
      <c r="CD420" s="434"/>
      <c r="CE420" s="434"/>
      <c r="CF420" s="434"/>
      <c r="CG420" s="434"/>
      <c r="CH420" s="434"/>
    </row>
    <row r="421" spans="1:92" ht="14.25" customHeight="1" x14ac:dyDescent="0.35">
      <c r="D421" s="360" t="s">
        <v>211</v>
      </c>
      <c r="E421" s="360"/>
      <c r="F421" s="360"/>
      <c r="G421" s="360"/>
      <c r="H421" s="360"/>
      <c r="I421" s="360"/>
      <c r="J421" s="360"/>
      <c r="K421" s="360"/>
      <c r="L421" s="360"/>
      <c r="M421" s="360"/>
      <c r="N421" s="360"/>
      <c r="O421" s="360"/>
      <c r="P421" s="360"/>
      <c r="Q421" s="360"/>
      <c r="R421" s="399" t="s">
        <v>212</v>
      </c>
      <c r="S421" s="400"/>
      <c r="T421" s="400"/>
      <c r="U421" s="400"/>
      <c r="V421" s="401"/>
      <c r="W421" s="399" t="s">
        <v>213</v>
      </c>
      <c r="X421" s="400"/>
      <c r="Y421" s="400"/>
      <c r="Z421" s="400"/>
      <c r="AA421" s="401"/>
      <c r="AB421" s="399" t="s">
        <v>214</v>
      </c>
      <c r="AC421" s="400"/>
      <c r="AD421" s="400"/>
      <c r="AE421" s="400"/>
      <c r="AF421" s="400"/>
      <c r="AG421" s="400"/>
      <c r="AH421" s="400"/>
      <c r="AI421" s="400"/>
      <c r="AJ421" s="401"/>
      <c r="AK421" s="399" t="s">
        <v>215</v>
      </c>
      <c r="AL421" s="400"/>
      <c r="AM421" s="400"/>
      <c r="AN421" s="400"/>
      <c r="AO421" s="400"/>
      <c r="AP421" s="400"/>
      <c r="AQ421" s="400"/>
      <c r="AR421" s="400"/>
      <c r="AS421" s="400"/>
      <c r="AT421" s="401"/>
      <c r="AV421" s="286" t="s">
        <v>232</v>
      </c>
      <c r="AW421" s="287"/>
      <c r="AX421" s="287"/>
      <c r="AY421" s="287"/>
      <c r="AZ421" s="287"/>
      <c r="BA421" s="287"/>
      <c r="BB421" s="287"/>
      <c r="BC421" s="287"/>
      <c r="BD421" s="287"/>
      <c r="BE421" s="287"/>
      <c r="BF421" s="287"/>
      <c r="BG421" s="287"/>
      <c r="BH421" s="287"/>
      <c r="BI421" s="287"/>
      <c r="BJ421" s="287"/>
      <c r="BK421" s="287"/>
      <c r="BL421" s="287"/>
      <c r="BM421" s="287"/>
      <c r="BN421" s="287"/>
      <c r="BO421" s="287"/>
      <c r="BP421" s="287"/>
      <c r="BQ421" s="287"/>
      <c r="BR421" s="287"/>
      <c r="BS421" s="287"/>
      <c r="BT421" s="287"/>
      <c r="BU421" s="287"/>
      <c r="BV421" s="288"/>
      <c r="BW421" s="286" t="s">
        <v>233</v>
      </c>
      <c r="BX421" s="287"/>
      <c r="BY421" s="287"/>
      <c r="BZ421" s="287"/>
      <c r="CA421" s="287"/>
      <c r="CB421" s="287"/>
      <c r="CC421" s="287"/>
      <c r="CD421" s="287"/>
      <c r="CE421" s="288"/>
      <c r="CF421" s="286" t="s">
        <v>167</v>
      </c>
      <c r="CG421" s="287"/>
      <c r="CH421" s="287"/>
      <c r="CI421" s="287"/>
      <c r="CJ421" s="287"/>
      <c r="CK421" s="287"/>
      <c r="CL421" s="287"/>
      <c r="CM421" s="287"/>
      <c r="CN421" s="288"/>
    </row>
    <row r="422" spans="1:92" ht="14.25" customHeight="1" x14ac:dyDescent="0.35">
      <c r="D422" s="360"/>
      <c r="E422" s="360"/>
      <c r="F422" s="360"/>
      <c r="G422" s="360"/>
      <c r="H422" s="360"/>
      <c r="I422" s="360"/>
      <c r="J422" s="360"/>
      <c r="K422" s="360"/>
      <c r="L422" s="360"/>
      <c r="M422" s="360"/>
      <c r="N422" s="360"/>
      <c r="O422" s="360"/>
      <c r="P422" s="360"/>
      <c r="Q422" s="360"/>
      <c r="R422" s="402"/>
      <c r="S422" s="403"/>
      <c r="T422" s="403"/>
      <c r="U422" s="403"/>
      <c r="V422" s="404"/>
      <c r="W422" s="402"/>
      <c r="X422" s="403"/>
      <c r="Y422" s="403"/>
      <c r="Z422" s="403"/>
      <c r="AA422" s="404"/>
      <c r="AB422" s="402"/>
      <c r="AC422" s="403"/>
      <c r="AD422" s="403"/>
      <c r="AE422" s="403"/>
      <c r="AF422" s="403"/>
      <c r="AG422" s="403"/>
      <c r="AH422" s="403"/>
      <c r="AI422" s="403"/>
      <c r="AJ422" s="404"/>
      <c r="AK422" s="402"/>
      <c r="AL422" s="403"/>
      <c r="AM422" s="403"/>
      <c r="AN422" s="403"/>
      <c r="AO422" s="403"/>
      <c r="AP422" s="403"/>
      <c r="AQ422" s="403"/>
      <c r="AR422" s="403"/>
      <c r="AS422" s="403"/>
      <c r="AT422" s="404"/>
      <c r="AV422" s="292"/>
      <c r="AW422" s="293"/>
      <c r="AX422" s="293"/>
      <c r="AY422" s="293"/>
      <c r="AZ422" s="293"/>
      <c r="BA422" s="293"/>
      <c r="BB422" s="293"/>
      <c r="BC422" s="293"/>
      <c r="BD422" s="293"/>
      <c r="BE422" s="293"/>
      <c r="BF422" s="293"/>
      <c r="BG422" s="293"/>
      <c r="BH422" s="293"/>
      <c r="BI422" s="293"/>
      <c r="BJ422" s="293"/>
      <c r="BK422" s="293"/>
      <c r="BL422" s="293"/>
      <c r="BM422" s="293"/>
      <c r="BN422" s="293"/>
      <c r="BO422" s="293"/>
      <c r="BP422" s="293"/>
      <c r="BQ422" s="293"/>
      <c r="BR422" s="293"/>
      <c r="BS422" s="293"/>
      <c r="BT422" s="293"/>
      <c r="BU422" s="293"/>
      <c r="BV422" s="294"/>
      <c r="BW422" s="292"/>
      <c r="BX422" s="293"/>
      <c r="BY422" s="293"/>
      <c r="BZ422" s="293"/>
      <c r="CA422" s="293"/>
      <c r="CB422" s="293"/>
      <c r="CC422" s="293"/>
      <c r="CD422" s="293"/>
      <c r="CE422" s="294"/>
      <c r="CF422" s="292"/>
      <c r="CG422" s="293"/>
      <c r="CH422" s="293"/>
      <c r="CI422" s="293"/>
      <c r="CJ422" s="293"/>
      <c r="CK422" s="293"/>
      <c r="CL422" s="293"/>
      <c r="CM422" s="293"/>
      <c r="CN422" s="294"/>
    </row>
    <row r="423" spans="1:92" ht="14.25" customHeight="1" x14ac:dyDescent="0.35">
      <c r="D423" s="360"/>
      <c r="E423" s="360"/>
      <c r="F423" s="360"/>
      <c r="G423" s="360"/>
      <c r="H423" s="360"/>
      <c r="I423" s="360"/>
      <c r="J423" s="360"/>
      <c r="K423" s="360"/>
      <c r="L423" s="360"/>
      <c r="M423" s="360"/>
      <c r="N423" s="360"/>
      <c r="O423" s="360"/>
      <c r="P423" s="360"/>
      <c r="Q423" s="360"/>
      <c r="R423" s="402"/>
      <c r="S423" s="403"/>
      <c r="T423" s="403"/>
      <c r="U423" s="403"/>
      <c r="V423" s="404"/>
      <c r="W423" s="402"/>
      <c r="X423" s="403"/>
      <c r="Y423" s="403"/>
      <c r="Z423" s="403"/>
      <c r="AA423" s="404"/>
      <c r="AB423" s="402"/>
      <c r="AC423" s="403"/>
      <c r="AD423" s="403"/>
      <c r="AE423" s="403"/>
      <c r="AF423" s="403"/>
      <c r="AG423" s="403"/>
      <c r="AH423" s="403"/>
      <c r="AI423" s="403"/>
      <c r="AJ423" s="404"/>
      <c r="AK423" s="402"/>
      <c r="AL423" s="403"/>
      <c r="AM423" s="403"/>
      <c r="AN423" s="403"/>
      <c r="AO423" s="403"/>
      <c r="AP423" s="403"/>
      <c r="AQ423" s="403"/>
      <c r="AR423" s="403"/>
      <c r="AS423" s="403"/>
      <c r="AT423" s="404"/>
      <c r="AV423" s="312"/>
      <c r="AW423" s="312"/>
      <c r="AX423" s="312"/>
      <c r="AY423" s="312"/>
      <c r="AZ423" s="312"/>
      <c r="BA423" s="312"/>
      <c r="BB423" s="312"/>
      <c r="BC423" s="312"/>
      <c r="BD423" s="312"/>
      <c r="BE423" s="312"/>
      <c r="BF423" s="312"/>
      <c r="BG423" s="312"/>
      <c r="BH423" s="312"/>
      <c r="BI423" s="312"/>
      <c r="BJ423" s="312"/>
      <c r="BK423" s="312"/>
      <c r="BL423" s="312"/>
      <c r="BM423" s="312"/>
      <c r="BN423" s="312"/>
      <c r="BO423" s="312"/>
      <c r="BP423" s="312"/>
      <c r="BQ423" s="312"/>
      <c r="BR423" s="312"/>
      <c r="BS423" s="312"/>
      <c r="BT423" s="312"/>
      <c r="BU423" s="312"/>
      <c r="BV423" s="312"/>
      <c r="BW423" s="312"/>
      <c r="BX423" s="312"/>
      <c r="BY423" s="312"/>
      <c r="BZ423" s="312"/>
      <c r="CA423" s="312"/>
      <c r="CB423" s="312"/>
      <c r="CC423" s="312"/>
      <c r="CD423" s="312"/>
      <c r="CE423" s="312"/>
      <c r="CF423" s="576" t="e">
        <f>BW423/$BW$436</f>
        <v>#DIV/0!</v>
      </c>
      <c r="CG423" s="576"/>
      <c r="CH423" s="576"/>
      <c r="CI423" s="576"/>
      <c r="CJ423" s="576"/>
      <c r="CK423" s="576"/>
      <c r="CL423" s="576"/>
      <c r="CM423" s="576"/>
      <c r="CN423" s="576"/>
    </row>
    <row r="424" spans="1:92" ht="14.25" customHeight="1" x14ac:dyDescent="0.35">
      <c r="D424" s="360"/>
      <c r="E424" s="360"/>
      <c r="F424" s="360"/>
      <c r="G424" s="360"/>
      <c r="H424" s="360"/>
      <c r="I424" s="360"/>
      <c r="J424" s="360"/>
      <c r="K424" s="360"/>
      <c r="L424" s="360"/>
      <c r="M424" s="360"/>
      <c r="N424" s="360"/>
      <c r="O424" s="360"/>
      <c r="P424" s="360"/>
      <c r="Q424" s="360"/>
      <c r="R424" s="402"/>
      <c r="S424" s="403"/>
      <c r="T424" s="403"/>
      <c r="U424" s="403"/>
      <c r="V424" s="404"/>
      <c r="W424" s="402"/>
      <c r="X424" s="403"/>
      <c r="Y424" s="403"/>
      <c r="Z424" s="403"/>
      <c r="AA424" s="404"/>
      <c r="AB424" s="402"/>
      <c r="AC424" s="403"/>
      <c r="AD424" s="403"/>
      <c r="AE424" s="403"/>
      <c r="AF424" s="403"/>
      <c r="AG424" s="403"/>
      <c r="AH424" s="403"/>
      <c r="AI424" s="403"/>
      <c r="AJ424" s="404"/>
      <c r="AK424" s="402"/>
      <c r="AL424" s="403"/>
      <c r="AM424" s="403"/>
      <c r="AN424" s="403"/>
      <c r="AO424" s="403"/>
      <c r="AP424" s="403"/>
      <c r="AQ424" s="403"/>
      <c r="AR424" s="403"/>
      <c r="AS424" s="403"/>
      <c r="AT424" s="404"/>
      <c r="AV424" s="587"/>
      <c r="AW424" s="587"/>
      <c r="AX424" s="587"/>
      <c r="AY424" s="587"/>
      <c r="AZ424" s="587"/>
      <c r="BA424" s="587"/>
      <c r="BB424" s="587"/>
      <c r="BC424" s="587"/>
      <c r="BD424" s="587"/>
      <c r="BE424" s="587"/>
      <c r="BF424" s="587"/>
      <c r="BG424" s="587"/>
      <c r="BH424" s="587"/>
      <c r="BI424" s="587"/>
      <c r="BJ424" s="587"/>
      <c r="BK424" s="587"/>
      <c r="BL424" s="587"/>
      <c r="BM424" s="587"/>
      <c r="BN424" s="587"/>
      <c r="BO424" s="587"/>
      <c r="BP424" s="587"/>
      <c r="BQ424" s="587"/>
      <c r="BR424" s="587"/>
      <c r="BS424" s="587"/>
      <c r="BT424" s="587"/>
      <c r="BU424" s="587"/>
      <c r="BV424" s="587"/>
      <c r="BW424" s="312"/>
      <c r="BX424" s="312"/>
      <c r="BY424" s="312"/>
      <c r="BZ424" s="312"/>
      <c r="CA424" s="312"/>
      <c r="CB424" s="312"/>
      <c r="CC424" s="312"/>
      <c r="CD424" s="312"/>
      <c r="CE424" s="312"/>
      <c r="CF424" s="576" t="e">
        <f t="shared" ref="CF424:CF433" si="59">BW424/$BW$436</f>
        <v>#DIV/0!</v>
      </c>
      <c r="CG424" s="576"/>
      <c r="CH424" s="576"/>
      <c r="CI424" s="576"/>
      <c r="CJ424" s="576"/>
      <c r="CK424" s="576"/>
      <c r="CL424" s="576"/>
      <c r="CM424" s="576"/>
      <c r="CN424" s="576"/>
    </row>
    <row r="425" spans="1:92" ht="14.25" customHeight="1" x14ac:dyDescent="0.35">
      <c r="D425" s="286" t="s">
        <v>210</v>
      </c>
      <c r="E425" s="287"/>
      <c r="F425" s="287"/>
      <c r="G425" s="287"/>
      <c r="H425" s="287"/>
      <c r="I425" s="287"/>
      <c r="J425" s="287"/>
      <c r="K425" s="287"/>
      <c r="L425" s="287"/>
      <c r="M425" s="287"/>
      <c r="N425" s="287"/>
      <c r="O425" s="287"/>
      <c r="P425" s="287"/>
      <c r="Q425" s="288"/>
      <c r="R425" s="402"/>
      <c r="S425" s="403"/>
      <c r="T425" s="403"/>
      <c r="U425" s="403"/>
      <c r="V425" s="404"/>
      <c r="W425" s="402"/>
      <c r="X425" s="403"/>
      <c r="Y425" s="403"/>
      <c r="Z425" s="403"/>
      <c r="AA425" s="404"/>
      <c r="AB425" s="402"/>
      <c r="AC425" s="403"/>
      <c r="AD425" s="403"/>
      <c r="AE425" s="403"/>
      <c r="AF425" s="403"/>
      <c r="AG425" s="403"/>
      <c r="AH425" s="403"/>
      <c r="AI425" s="403"/>
      <c r="AJ425" s="404"/>
      <c r="AK425" s="402"/>
      <c r="AL425" s="403"/>
      <c r="AM425" s="403"/>
      <c r="AN425" s="403"/>
      <c r="AO425" s="403"/>
      <c r="AP425" s="403"/>
      <c r="AQ425" s="403"/>
      <c r="AR425" s="403"/>
      <c r="AS425" s="403"/>
      <c r="AT425" s="404"/>
      <c r="AV425" s="312"/>
      <c r="AW425" s="312"/>
      <c r="AX425" s="312"/>
      <c r="AY425" s="312"/>
      <c r="AZ425" s="312"/>
      <c r="BA425" s="312"/>
      <c r="BB425" s="312"/>
      <c r="BC425" s="312"/>
      <c r="BD425" s="312"/>
      <c r="BE425" s="312"/>
      <c r="BF425" s="312"/>
      <c r="BG425" s="312"/>
      <c r="BH425" s="312"/>
      <c r="BI425" s="312"/>
      <c r="BJ425" s="312"/>
      <c r="BK425" s="312"/>
      <c r="BL425" s="312"/>
      <c r="BM425" s="312"/>
      <c r="BN425" s="312"/>
      <c r="BO425" s="312"/>
      <c r="BP425" s="312"/>
      <c r="BQ425" s="312"/>
      <c r="BR425" s="312"/>
      <c r="BS425" s="312"/>
      <c r="BT425" s="312"/>
      <c r="BU425" s="312"/>
      <c r="BV425" s="312"/>
      <c r="BW425" s="312"/>
      <c r="BX425" s="312"/>
      <c r="BY425" s="312"/>
      <c r="BZ425" s="312"/>
      <c r="CA425" s="312"/>
      <c r="CB425" s="312"/>
      <c r="CC425" s="312"/>
      <c r="CD425" s="312"/>
      <c r="CE425" s="312"/>
      <c r="CF425" s="576" t="e">
        <f t="shared" si="59"/>
        <v>#DIV/0!</v>
      </c>
      <c r="CG425" s="576"/>
      <c r="CH425" s="576"/>
      <c r="CI425" s="576"/>
      <c r="CJ425" s="576"/>
      <c r="CK425" s="576"/>
      <c r="CL425" s="576"/>
      <c r="CM425" s="576"/>
      <c r="CN425" s="576"/>
    </row>
    <row r="426" spans="1:92" ht="14.25" customHeight="1" x14ac:dyDescent="0.35">
      <c r="D426" s="289"/>
      <c r="E426" s="290"/>
      <c r="F426" s="290"/>
      <c r="G426" s="290"/>
      <c r="H426" s="290"/>
      <c r="I426" s="290"/>
      <c r="J426" s="290"/>
      <c r="K426" s="290"/>
      <c r="L426" s="290"/>
      <c r="M426" s="290"/>
      <c r="N426" s="290"/>
      <c r="O426" s="290"/>
      <c r="P426" s="290"/>
      <c r="Q426" s="291"/>
      <c r="R426" s="402"/>
      <c r="S426" s="403"/>
      <c r="T426" s="403"/>
      <c r="U426" s="403"/>
      <c r="V426" s="404"/>
      <c r="W426" s="402"/>
      <c r="X426" s="403"/>
      <c r="Y426" s="403"/>
      <c r="Z426" s="403"/>
      <c r="AA426" s="404"/>
      <c r="AB426" s="402"/>
      <c r="AC426" s="403"/>
      <c r="AD426" s="403"/>
      <c r="AE426" s="403"/>
      <c r="AF426" s="403"/>
      <c r="AG426" s="403"/>
      <c r="AH426" s="403"/>
      <c r="AI426" s="403"/>
      <c r="AJ426" s="404"/>
      <c r="AK426" s="402"/>
      <c r="AL426" s="403"/>
      <c r="AM426" s="403"/>
      <c r="AN426" s="403"/>
      <c r="AO426" s="403"/>
      <c r="AP426" s="403"/>
      <c r="AQ426" s="403"/>
      <c r="AR426" s="403"/>
      <c r="AS426" s="403"/>
      <c r="AT426" s="404"/>
      <c r="AV426" s="347"/>
      <c r="AW426" s="348"/>
      <c r="AX426" s="348"/>
      <c r="AY426" s="348"/>
      <c r="AZ426" s="348"/>
      <c r="BA426" s="348"/>
      <c r="BB426" s="348"/>
      <c r="BC426" s="348"/>
      <c r="BD426" s="348"/>
      <c r="BE426" s="348"/>
      <c r="BF426" s="348"/>
      <c r="BG426" s="348"/>
      <c r="BH426" s="348"/>
      <c r="BI426" s="348"/>
      <c r="BJ426" s="348"/>
      <c r="BK426" s="348"/>
      <c r="BL426" s="348"/>
      <c r="BM426" s="348"/>
      <c r="BN426" s="348"/>
      <c r="BO426" s="348"/>
      <c r="BP426" s="348"/>
      <c r="BQ426" s="348"/>
      <c r="BR426" s="348"/>
      <c r="BS426" s="348"/>
      <c r="BT426" s="348"/>
      <c r="BU426" s="348"/>
      <c r="BV426" s="349"/>
      <c r="BW426" s="312"/>
      <c r="BX426" s="312"/>
      <c r="BY426" s="312"/>
      <c r="BZ426" s="312"/>
      <c r="CA426" s="312"/>
      <c r="CB426" s="312"/>
      <c r="CC426" s="312"/>
      <c r="CD426" s="312"/>
      <c r="CE426" s="312"/>
      <c r="CF426" s="576" t="e">
        <f t="shared" si="59"/>
        <v>#DIV/0!</v>
      </c>
      <c r="CG426" s="576"/>
      <c r="CH426" s="576"/>
      <c r="CI426" s="576"/>
      <c r="CJ426" s="576"/>
      <c r="CK426" s="576"/>
      <c r="CL426" s="576"/>
      <c r="CM426" s="576"/>
      <c r="CN426" s="576"/>
    </row>
    <row r="427" spans="1:92" ht="14.25" customHeight="1" x14ac:dyDescent="0.35">
      <c r="D427" s="292"/>
      <c r="E427" s="293"/>
      <c r="F427" s="293"/>
      <c r="G427" s="293"/>
      <c r="H427" s="293"/>
      <c r="I427" s="293"/>
      <c r="J427" s="293"/>
      <c r="K427" s="293"/>
      <c r="L427" s="293"/>
      <c r="M427" s="293"/>
      <c r="N427" s="293"/>
      <c r="O427" s="293"/>
      <c r="P427" s="293"/>
      <c r="Q427" s="294"/>
      <c r="R427" s="405"/>
      <c r="S427" s="406"/>
      <c r="T427" s="406"/>
      <c r="U427" s="406"/>
      <c r="V427" s="407"/>
      <c r="W427" s="405"/>
      <c r="X427" s="406"/>
      <c r="Y427" s="406"/>
      <c r="Z427" s="406"/>
      <c r="AA427" s="407"/>
      <c r="AB427" s="405"/>
      <c r="AC427" s="406"/>
      <c r="AD427" s="406"/>
      <c r="AE427" s="406"/>
      <c r="AF427" s="406"/>
      <c r="AG427" s="406"/>
      <c r="AH427" s="406"/>
      <c r="AI427" s="406"/>
      <c r="AJ427" s="407"/>
      <c r="AK427" s="405"/>
      <c r="AL427" s="406"/>
      <c r="AM427" s="406"/>
      <c r="AN427" s="406"/>
      <c r="AO427" s="406"/>
      <c r="AP427" s="406"/>
      <c r="AQ427" s="406"/>
      <c r="AR427" s="406"/>
      <c r="AS427" s="406"/>
      <c r="AT427" s="407"/>
      <c r="AV427" s="312"/>
      <c r="AW427" s="312"/>
      <c r="AX427" s="312"/>
      <c r="AY427" s="312"/>
      <c r="AZ427" s="312"/>
      <c r="BA427" s="312"/>
      <c r="BB427" s="312"/>
      <c r="BC427" s="312"/>
      <c r="BD427" s="312"/>
      <c r="BE427" s="312"/>
      <c r="BF427" s="312"/>
      <c r="BG427" s="312"/>
      <c r="BH427" s="312"/>
      <c r="BI427" s="312"/>
      <c r="BJ427" s="312"/>
      <c r="BK427" s="312"/>
      <c r="BL427" s="312"/>
      <c r="BM427" s="312"/>
      <c r="BN427" s="312"/>
      <c r="BO427" s="312"/>
      <c r="BP427" s="312"/>
      <c r="BQ427" s="312"/>
      <c r="BR427" s="312"/>
      <c r="BS427" s="312"/>
      <c r="BT427" s="312"/>
      <c r="BU427" s="312"/>
      <c r="BV427" s="312"/>
      <c r="BW427" s="312"/>
      <c r="BX427" s="312"/>
      <c r="BY427" s="312"/>
      <c r="BZ427" s="312"/>
      <c r="CA427" s="312"/>
      <c r="CB427" s="312"/>
      <c r="CC427" s="312"/>
      <c r="CD427" s="312"/>
      <c r="CE427" s="312"/>
      <c r="CF427" s="576" t="e">
        <f t="shared" si="59"/>
        <v>#DIV/0!</v>
      </c>
      <c r="CG427" s="576"/>
      <c r="CH427" s="576"/>
      <c r="CI427" s="576"/>
      <c r="CJ427" s="576"/>
      <c r="CK427" s="576"/>
      <c r="CL427" s="576"/>
      <c r="CM427" s="576"/>
      <c r="CN427" s="576"/>
    </row>
    <row r="428" spans="1:92" ht="14.25" customHeight="1" x14ac:dyDescent="0.35">
      <c r="D428" s="539" t="s">
        <v>861</v>
      </c>
      <c r="E428" s="539"/>
      <c r="F428" s="539"/>
      <c r="G428" s="539"/>
      <c r="H428" s="539"/>
      <c r="I428" s="539"/>
      <c r="J428" s="539"/>
      <c r="K428" s="539"/>
      <c r="L428" s="539"/>
      <c r="M428" s="539"/>
      <c r="N428" s="539"/>
      <c r="O428" s="539"/>
      <c r="P428" s="539"/>
      <c r="Q428" s="539"/>
      <c r="R428" s="577">
        <v>1</v>
      </c>
      <c r="S428" s="578"/>
      <c r="T428" s="578"/>
      <c r="U428" s="578"/>
      <c r="V428" s="579"/>
      <c r="W428" s="577">
        <v>7</v>
      </c>
      <c r="X428" s="578"/>
      <c r="Y428" s="578"/>
      <c r="Z428" s="578"/>
      <c r="AA428" s="579"/>
      <c r="AB428" s="577">
        <v>4</v>
      </c>
      <c r="AC428" s="578"/>
      <c r="AD428" s="578"/>
      <c r="AE428" s="578"/>
      <c r="AF428" s="578"/>
      <c r="AG428" s="578"/>
      <c r="AH428" s="578"/>
      <c r="AI428" s="578"/>
      <c r="AJ428" s="579"/>
      <c r="AK428" s="577">
        <v>8</v>
      </c>
      <c r="AL428" s="578"/>
      <c r="AM428" s="578"/>
      <c r="AN428" s="578"/>
      <c r="AO428" s="578"/>
      <c r="AP428" s="578"/>
      <c r="AQ428" s="578"/>
      <c r="AR428" s="578"/>
      <c r="AS428" s="578"/>
      <c r="AT428" s="579"/>
      <c r="AV428" s="312"/>
      <c r="AW428" s="312"/>
      <c r="AX428" s="312"/>
      <c r="AY428" s="312"/>
      <c r="AZ428" s="312"/>
      <c r="BA428" s="312"/>
      <c r="BB428" s="312"/>
      <c r="BC428" s="312"/>
      <c r="BD428" s="312"/>
      <c r="BE428" s="312"/>
      <c r="BF428" s="312"/>
      <c r="BG428" s="312"/>
      <c r="BH428" s="312"/>
      <c r="BI428" s="312"/>
      <c r="BJ428" s="312"/>
      <c r="BK428" s="312"/>
      <c r="BL428" s="312"/>
      <c r="BM428" s="312"/>
      <c r="BN428" s="312"/>
      <c r="BO428" s="312"/>
      <c r="BP428" s="312"/>
      <c r="BQ428" s="312"/>
      <c r="BR428" s="312"/>
      <c r="BS428" s="312"/>
      <c r="BT428" s="312"/>
      <c r="BU428" s="312"/>
      <c r="BV428" s="312"/>
      <c r="BW428" s="312"/>
      <c r="BX428" s="312"/>
      <c r="BY428" s="312"/>
      <c r="BZ428" s="312"/>
      <c r="CA428" s="312"/>
      <c r="CB428" s="312"/>
      <c r="CC428" s="312"/>
      <c r="CD428" s="312"/>
      <c r="CE428" s="312"/>
      <c r="CF428" s="576" t="e">
        <f t="shared" si="59"/>
        <v>#DIV/0!</v>
      </c>
      <c r="CG428" s="576"/>
      <c r="CH428" s="576"/>
      <c r="CI428" s="576"/>
      <c r="CJ428" s="576"/>
      <c r="CK428" s="576"/>
      <c r="CL428" s="576"/>
      <c r="CM428" s="576"/>
      <c r="CN428" s="576"/>
    </row>
    <row r="429" spans="1:92" ht="14.25" customHeight="1" x14ac:dyDescent="0.35">
      <c r="D429" s="539"/>
      <c r="E429" s="539"/>
      <c r="F429" s="539"/>
      <c r="G429" s="539"/>
      <c r="H429" s="539"/>
      <c r="I429" s="539"/>
      <c r="J429" s="539"/>
      <c r="K429" s="539"/>
      <c r="L429" s="539"/>
      <c r="M429" s="539"/>
      <c r="N429" s="539"/>
      <c r="O429" s="539"/>
      <c r="P429" s="539"/>
      <c r="Q429" s="539"/>
      <c r="R429" s="580"/>
      <c r="S429" s="581"/>
      <c r="T429" s="581"/>
      <c r="U429" s="581"/>
      <c r="V429" s="582"/>
      <c r="W429" s="580"/>
      <c r="X429" s="581"/>
      <c r="Y429" s="581"/>
      <c r="Z429" s="581"/>
      <c r="AA429" s="582"/>
      <c r="AB429" s="580"/>
      <c r="AC429" s="581"/>
      <c r="AD429" s="581"/>
      <c r="AE429" s="581"/>
      <c r="AF429" s="581"/>
      <c r="AG429" s="581"/>
      <c r="AH429" s="581"/>
      <c r="AI429" s="581"/>
      <c r="AJ429" s="582"/>
      <c r="AK429" s="580"/>
      <c r="AL429" s="581"/>
      <c r="AM429" s="581"/>
      <c r="AN429" s="581"/>
      <c r="AO429" s="581"/>
      <c r="AP429" s="581"/>
      <c r="AQ429" s="581"/>
      <c r="AR429" s="581"/>
      <c r="AS429" s="581"/>
      <c r="AT429" s="582"/>
      <c r="AV429" s="371"/>
      <c r="AW429" s="372"/>
      <c r="AX429" s="372"/>
      <c r="AY429" s="372"/>
      <c r="AZ429" s="372"/>
      <c r="BA429" s="372"/>
      <c r="BB429" s="372"/>
      <c r="BC429" s="372"/>
      <c r="BD429" s="372"/>
      <c r="BE429" s="372"/>
      <c r="BF429" s="372"/>
      <c r="BG429" s="372"/>
      <c r="BH429" s="372"/>
      <c r="BI429" s="372"/>
      <c r="BJ429" s="372"/>
      <c r="BK429" s="372"/>
      <c r="BL429" s="372"/>
      <c r="BM429" s="372"/>
      <c r="BN429" s="372"/>
      <c r="BO429" s="372"/>
      <c r="BP429" s="372"/>
      <c r="BQ429" s="372"/>
      <c r="BR429" s="372"/>
      <c r="BS429" s="372"/>
      <c r="BT429" s="372"/>
      <c r="BU429" s="372"/>
      <c r="BV429" s="373"/>
      <c r="BW429" s="312"/>
      <c r="BX429" s="312"/>
      <c r="BY429" s="312"/>
      <c r="BZ429" s="312"/>
      <c r="CA429" s="312"/>
      <c r="CB429" s="312"/>
      <c r="CC429" s="312"/>
      <c r="CD429" s="312"/>
      <c r="CE429" s="312"/>
      <c r="CF429" s="576" t="e">
        <f t="shared" si="59"/>
        <v>#DIV/0!</v>
      </c>
      <c r="CG429" s="576"/>
      <c r="CH429" s="576"/>
      <c r="CI429" s="576"/>
      <c r="CJ429" s="576"/>
      <c r="CK429" s="576"/>
      <c r="CL429" s="576"/>
      <c r="CM429" s="576"/>
      <c r="CN429" s="576"/>
    </row>
    <row r="430" spans="1:92" ht="14.25" customHeight="1" x14ac:dyDescent="0.35">
      <c r="D430" s="539"/>
      <c r="E430" s="539"/>
      <c r="F430" s="539"/>
      <c r="G430" s="539"/>
      <c r="H430" s="539"/>
      <c r="I430" s="539"/>
      <c r="J430" s="539"/>
      <c r="K430" s="539"/>
      <c r="L430" s="539"/>
      <c r="M430" s="539"/>
      <c r="N430" s="539"/>
      <c r="O430" s="539"/>
      <c r="P430" s="539"/>
      <c r="Q430" s="539"/>
      <c r="R430" s="580"/>
      <c r="S430" s="581"/>
      <c r="T430" s="581"/>
      <c r="U430" s="581"/>
      <c r="V430" s="582"/>
      <c r="W430" s="580"/>
      <c r="X430" s="581"/>
      <c r="Y430" s="581"/>
      <c r="Z430" s="581"/>
      <c r="AA430" s="582"/>
      <c r="AB430" s="580"/>
      <c r="AC430" s="581"/>
      <c r="AD430" s="581"/>
      <c r="AE430" s="581"/>
      <c r="AF430" s="581"/>
      <c r="AG430" s="581"/>
      <c r="AH430" s="581"/>
      <c r="AI430" s="581"/>
      <c r="AJ430" s="582"/>
      <c r="AK430" s="580"/>
      <c r="AL430" s="581"/>
      <c r="AM430" s="581"/>
      <c r="AN430" s="581"/>
      <c r="AO430" s="581"/>
      <c r="AP430" s="581"/>
      <c r="AQ430" s="581"/>
      <c r="AR430" s="581"/>
      <c r="AS430" s="581"/>
      <c r="AT430" s="582"/>
      <c r="AV430" s="312"/>
      <c r="AW430" s="312"/>
      <c r="AX430" s="312"/>
      <c r="AY430" s="312"/>
      <c r="AZ430" s="312"/>
      <c r="BA430" s="312"/>
      <c r="BB430" s="312"/>
      <c r="BC430" s="312"/>
      <c r="BD430" s="312"/>
      <c r="BE430" s="312"/>
      <c r="BF430" s="312"/>
      <c r="BG430" s="312"/>
      <c r="BH430" s="312"/>
      <c r="BI430" s="312"/>
      <c r="BJ430" s="312"/>
      <c r="BK430" s="312"/>
      <c r="BL430" s="312"/>
      <c r="BM430" s="312"/>
      <c r="BN430" s="312"/>
      <c r="BO430" s="312"/>
      <c r="BP430" s="312"/>
      <c r="BQ430" s="312"/>
      <c r="BR430" s="312"/>
      <c r="BS430" s="312"/>
      <c r="BT430" s="312"/>
      <c r="BU430" s="312"/>
      <c r="BV430" s="312"/>
      <c r="BW430" s="347"/>
      <c r="BX430" s="348"/>
      <c r="BY430" s="348"/>
      <c r="BZ430" s="348"/>
      <c r="CA430" s="348"/>
      <c r="CB430" s="348"/>
      <c r="CC430" s="348"/>
      <c r="CD430" s="348"/>
      <c r="CE430" s="349"/>
      <c r="CF430" s="576" t="e">
        <f t="shared" si="59"/>
        <v>#DIV/0!</v>
      </c>
      <c r="CG430" s="576"/>
      <c r="CH430" s="576"/>
      <c r="CI430" s="576"/>
      <c r="CJ430" s="576"/>
      <c r="CK430" s="576"/>
      <c r="CL430" s="576"/>
      <c r="CM430" s="576"/>
      <c r="CN430" s="576"/>
    </row>
    <row r="431" spans="1:92" ht="14.25" customHeight="1" x14ac:dyDescent="0.35">
      <c r="D431" s="539"/>
      <c r="E431" s="539"/>
      <c r="F431" s="539"/>
      <c r="G431" s="539"/>
      <c r="H431" s="539"/>
      <c r="I431" s="539"/>
      <c r="J431" s="539"/>
      <c r="K431" s="539"/>
      <c r="L431" s="539"/>
      <c r="M431" s="539"/>
      <c r="N431" s="539"/>
      <c r="O431" s="539"/>
      <c r="P431" s="539"/>
      <c r="Q431" s="539"/>
      <c r="R431" s="580"/>
      <c r="S431" s="581"/>
      <c r="T431" s="581"/>
      <c r="U431" s="581"/>
      <c r="V431" s="582"/>
      <c r="W431" s="580"/>
      <c r="X431" s="581"/>
      <c r="Y431" s="581"/>
      <c r="Z431" s="581"/>
      <c r="AA431" s="582"/>
      <c r="AB431" s="580"/>
      <c r="AC431" s="581"/>
      <c r="AD431" s="581"/>
      <c r="AE431" s="581"/>
      <c r="AF431" s="581"/>
      <c r="AG431" s="581"/>
      <c r="AH431" s="581"/>
      <c r="AI431" s="581"/>
      <c r="AJ431" s="582"/>
      <c r="AK431" s="580"/>
      <c r="AL431" s="581"/>
      <c r="AM431" s="581"/>
      <c r="AN431" s="581"/>
      <c r="AO431" s="581"/>
      <c r="AP431" s="581"/>
      <c r="AQ431" s="581"/>
      <c r="AR431" s="581"/>
      <c r="AS431" s="581"/>
      <c r="AT431" s="582"/>
      <c r="AV431" s="347"/>
      <c r="AW431" s="348"/>
      <c r="AX431" s="348"/>
      <c r="AY431" s="348"/>
      <c r="AZ431" s="348"/>
      <c r="BA431" s="348"/>
      <c r="BB431" s="348"/>
      <c r="BC431" s="348"/>
      <c r="BD431" s="348"/>
      <c r="BE431" s="348"/>
      <c r="BF431" s="348"/>
      <c r="BG431" s="348"/>
      <c r="BH431" s="348"/>
      <c r="BI431" s="348"/>
      <c r="BJ431" s="348"/>
      <c r="BK431" s="348"/>
      <c r="BL431" s="348"/>
      <c r="BM431" s="348"/>
      <c r="BN431" s="348"/>
      <c r="BO431" s="348"/>
      <c r="BP431" s="348"/>
      <c r="BQ431" s="348"/>
      <c r="BR431" s="348"/>
      <c r="BS431" s="348"/>
      <c r="BT431" s="348"/>
      <c r="BU431" s="348"/>
      <c r="BV431" s="349"/>
      <c r="BW431" s="312"/>
      <c r="BX431" s="312"/>
      <c r="BY431" s="312"/>
      <c r="BZ431" s="312"/>
      <c r="CA431" s="312"/>
      <c r="CB431" s="312"/>
      <c r="CC431" s="312"/>
      <c r="CD431" s="312"/>
      <c r="CE431" s="312"/>
      <c r="CF431" s="576" t="e">
        <f t="shared" si="59"/>
        <v>#DIV/0!</v>
      </c>
      <c r="CG431" s="576"/>
      <c r="CH431" s="576"/>
      <c r="CI431" s="576"/>
      <c r="CJ431" s="576"/>
      <c r="CK431" s="576"/>
      <c r="CL431" s="576"/>
      <c r="CM431" s="576"/>
      <c r="CN431" s="576"/>
    </row>
    <row r="432" spans="1:92" ht="14.25" customHeight="1" x14ac:dyDescent="0.35">
      <c r="D432" s="539"/>
      <c r="E432" s="539"/>
      <c r="F432" s="539"/>
      <c r="G432" s="539"/>
      <c r="H432" s="539"/>
      <c r="I432" s="539"/>
      <c r="J432" s="539"/>
      <c r="K432" s="539"/>
      <c r="L432" s="539"/>
      <c r="M432" s="539"/>
      <c r="N432" s="539"/>
      <c r="O432" s="539"/>
      <c r="P432" s="539"/>
      <c r="Q432" s="539"/>
      <c r="R432" s="583"/>
      <c r="S432" s="584"/>
      <c r="T432" s="584"/>
      <c r="U432" s="584"/>
      <c r="V432" s="585"/>
      <c r="W432" s="583"/>
      <c r="X432" s="584"/>
      <c r="Y432" s="584"/>
      <c r="Z432" s="584"/>
      <c r="AA432" s="585"/>
      <c r="AB432" s="583"/>
      <c r="AC432" s="584"/>
      <c r="AD432" s="584"/>
      <c r="AE432" s="584"/>
      <c r="AF432" s="584"/>
      <c r="AG432" s="584"/>
      <c r="AH432" s="584"/>
      <c r="AI432" s="584"/>
      <c r="AJ432" s="585"/>
      <c r="AK432" s="583"/>
      <c r="AL432" s="584"/>
      <c r="AM432" s="584"/>
      <c r="AN432" s="584"/>
      <c r="AO432" s="584"/>
      <c r="AP432" s="584"/>
      <c r="AQ432" s="584"/>
      <c r="AR432" s="584"/>
      <c r="AS432" s="584"/>
      <c r="AT432" s="585"/>
      <c r="AV432" s="347"/>
      <c r="AW432" s="348"/>
      <c r="AX432" s="348"/>
      <c r="AY432" s="348"/>
      <c r="AZ432" s="348"/>
      <c r="BA432" s="348"/>
      <c r="BB432" s="348"/>
      <c r="BC432" s="348"/>
      <c r="BD432" s="348"/>
      <c r="BE432" s="348"/>
      <c r="BF432" s="348"/>
      <c r="BG432" s="348"/>
      <c r="BH432" s="348"/>
      <c r="BI432" s="348"/>
      <c r="BJ432" s="348"/>
      <c r="BK432" s="348"/>
      <c r="BL432" s="348"/>
      <c r="BM432" s="348"/>
      <c r="BN432" s="348"/>
      <c r="BO432" s="348"/>
      <c r="BP432" s="348"/>
      <c r="BQ432" s="348"/>
      <c r="BR432" s="348"/>
      <c r="BS432" s="348"/>
      <c r="BT432" s="348"/>
      <c r="BU432" s="348"/>
      <c r="BV432" s="349"/>
      <c r="BW432" s="312"/>
      <c r="BX432" s="312"/>
      <c r="BY432" s="312"/>
      <c r="BZ432" s="312"/>
      <c r="CA432" s="312"/>
      <c r="CB432" s="312"/>
      <c r="CC432" s="312"/>
      <c r="CD432" s="312"/>
      <c r="CE432" s="312"/>
      <c r="CF432" s="576" t="e">
        <f t="shared" si="59"/>
        <v>#DIV/0!</v>
      </c>
      <c r="CG432" s="576"/>
      <c r="CH432" s="576"/>
      <c r="CI432" s="576"/>
      <c r="CJ432" s="576"/>
      <c r="CK432" s="576"/>
      <c r="CL432" s="576"/>
      <c r="CM432" s="576"/>
      <c r="CN432" s="576"/>
    </row>
    <row r="433" spans="3:93" ht="14.25" customHeight="1" x14ac:dyDescent="0.35">
      <c r="D433" s="577" t="s">
        <v>862</v>
      </c>
      <c r="E433" s="578"/>
      <c r="F433" s="578"/>
      <c r="G433" s="578"/>
      <c r="H433" s="578"/>
      <c r="I433" s="578"/>
      <c r="J433" s="578"/>
      <c r="K433" s="578"/>
      <c r="L433" s="578"/>
      <c r="M433" s="578"/>
      <c r="N433" s="578"/>
      <c r="O433" s="578"/>
      <c r="P433" s="578"/>
      <c r="Q433" s="579"/>
      <c r="R433" s="592" t="s">
        <v>863</v>
      </c>
      <c r="S433" s="593"/>
      <c r="T433" s="593"/>
      <c r="U433" s="593"/>
      <c r="V433" s="594"/>
      <c r="W433" s="577">
        <v>9</v>
      </c>
      <c r="X433" s="578"/>
      <c r="Y433" s="578"/>
      <c r="Z433" s="578"/>
      <c r="AA433" s="579"/>
      <c r="AB433" s="577">
        <v>10</v>
      </c>
      <c r="AC433" s="578"/>
      <c r="AD433" s="578"/>
      <c r="AE433" s="578"/>
      <c r="AF433" s="578"/>
      <c r="AG433" s="578"/>
      <c r="AH433" s="578"/>
      <c r="AI433" s="578"/>
      <c r="AJ433" s="579"/>
      <c r="AK433" s="577">
        <v>56</v>
      </c>
      <c r="AL433" s="578"/>
      <c r="AM433" s="578"/>
      <c r="AN433" s="578"/>
      <c r="AO433" s="578"/>
      <c r="AP433" s="578"/>
      <c r="AQ433" s="578"/>
      <c r="AR433" s="578"/>
      <c r="AS433" s="578"/>
      <c r="AT433" s="579"/>
      <c r="AV433" s="312"/>
      <c r="AW433" s="312"/>
      <c r="AX433" s="312"/>
      <c r="AY433" s="312"/>
      <c r="AZ433" s="312"/>
      <c r="BA433" s="312"/>
      <c r="BB433" s="312"/>
      <c r="BC433" s="312"/>
      <c r="BD433" s="312"/>
      <c r="BE433" s="312"/>
      <c r="BF433" s="312"/>
      <c r="BG433" s="312"/>
      <c r="BH433" s="312"/>
      <c r="BI433" s="312"/>
      <c r="BJ433" s="312"/>
      <c r="BK433" s="312"/>
      <c r="BL433" s="312"/>
      <c r="BM433" s="312"/>
      <c r="BN433" s="312"/>
      <c r="BO433" s="312"/>
      <c r="BP433" s="312"/>
      <c r="BQ433" s="312"/>
      <c r="BR433" s="312"/>
      <c r="BS433" s="312"/>
      <c r="BT433" s="312"/>
      <c r="BU433" s="312"/>
      <c r="BV433" s="312"/>
      <c r="BW433" s="347"/>
      <c r="BX433" s="348"/>
      <c r="BY433" s="348"/>
      <c r="BZ433" s="348"/>
      <c r="CA433" s="348"/>
      <c r="CB433" s="348"/>
      <c r="CC433" s="348"/>
      <c r="CD433" s="348"/>
      <c r="CE433" s="349"/>
      <c r="CF433" s="576" t="e">
        <f t="shared" si="59"/>
        <v>#DIV/0!</v>
      </c>
      <c r="CG433" s="576"/>
      <c r="CH433" s="576"/>
      <c r="CI433" s="576"/>
      <c r="CJ433" s="576"/>
      <c r="CK433" s="576"/>
      <c r="CL433" s="576"/>
      <c r="CM433" s="576"/>
      <c r="CN433" s="576"/>
    </row>
    <row r="434" spans="3:93" ht="14.25" customHeight="1" x14ac:dyDescent="0.35">
      <c r="D434" s="580"/>
      <c r="E434" s="581"/>
      <c r="F434" s="581"/>
      <c r="G434" s="581"/>
      <c r="H434" s="581"/>
      <c r="I434" s="581"/>
      <c r="J434" s="581"/>
      <c r="K434" s="581"/>
      <c r="L434" s="581"/>
      <c r="M434" s="581"/>
      <c r="N434" s="581"/>
      <c r="O434" s="581"/>
      <c r="P434" s="581"/>
      <c r="Q434" s="582"/>
      <c r="R434" s="595"/>
      <c r="S434" s="596"/>
      <c r="T434" s="596"/>
      <c r="U434" s="596"/>
      <c r="V434" s="597"/>
      <c r="W434" s="580"/>
      <c r="X434" s="581"/>
      <c r="Y434" s="581"/>
      <c r="Z434" s="581"/>
      <c r="AA434" s="582"/>
      <c r="AB434" s="580"/>
      <c r="AC434" s="581"/>
      <c r="AD434" s="581"/>
      <c r="AE434" s="581"/>
      <c r="AF434" s="581"/>
      <c r="AG434" s="581"/>
      <c r="AH434" s="581"/>
      <c r="AI434" s="581"/>
      <c r="AJ434" s="582"/>
      <c r="AK434" s="580"/>
      <c r="AL434" s="581"/>
      <c r="AM434" s="581"/>
      <c r="AN434" s="581"/>
      <c r="AO434" s="581"/>
      <c r="AP434" s="581"/>
      <c r="AQ434" s="581"/>
      <c r="AR434" s="581"/>
      <c r="AS434" s="581"/>
      <c r="AT434" s="582"/>
      <c r="AV434" s="347"/>
      <c r="AW434" s="348"/>
      <c r="AX434" s="348"/>
      <c r="AY434" s="348"/>
      <c r="AZ434" s="348"/>
      <c r="BA434" s="348"/>
      <c r="BB434" s="348"/>
      <c r="BC434" s="348"/>
      <c r="BD434" s="348"/>
      <c r="BE434" s="348"/>
      <c r="BF434" s="348"/>
      <c r="BG434" s="348"/>
      <c r="BH434" s="348"/>
      <c r="BI434" s="348"/>
      <c r="BJ434" s="348"/>
      <c r="BK434" s="348"/>
      <c r="BL434" s="348"/>
      <c r="BM434" s="348"/>
      <c r="BN434" s="348"/>
      <c r="BO434" s="348"/>
      <c r="BP434" s="348"/>
      <c r="BQ434" s="348"/>
      <c r="BR434" s="348"/>
      <c r="BS434" s="348"/>
      <c r="BT434" s="348"/>
      <c r="BU434" s="348"/>
      <c r="BV434" s="349"/>
      <c r="BW434" s="347"/>
      <c r="BX434" s="348"/>
      <c r="BY434" s="348"/>
      <c r="BZ434" s="348"/>
      <c r="CA434" s="348"/>
      <c r="CB434" s="348"/>
      <c r="CC434" s="348"/>
      <c r="CD434" s="348"/>
      <c r="CE434" s="349"/>
      <c r="CF434" s="347"/>
      <c r="CG434" s="348"/>
      <c r="CH434" s="348"/>
      <c r="CI434" s="348"/>
      <c r="CJ434" s="348"/>
      <c r="CK434" s="348"/>
      <c r="CL434" s="348"/>
      <c r="CM434" s="348"/>
      <c r="CN434" s="349"/>
    </row>
    <row r="435" spans="3:93" ht="14.25" customHeight="1" x14ac:dyDescent="0.35">
      <c r="D435" s="580"/>
      <c r="E435" s="581"/>
      <c r="F435" s="581"/>
      <c r="G435" s="581"/>
      <c r="H435" s="581"/>
      <c r="I435" s="581"/>
      <c r="J435" s="581"/>
      <c r="K435" s="581"/>
      <c r="L435" s="581"/>
      <c r="M435" s="581"/>
      <c r="N435" s="581"/>
      <c r="O435" s="581"/>
      <c r="P435" s="581"/>
      <c r="Q435" s="582"/>
      <c r="R435" s="595"/>
      <c r="S435" s="596"/>
      <c r="T435" s="596"/>
      <c r="U435" s="596"/>
      <c r="V435" s="597"/>
      <c r="W435" s="580"/>
      <c r="X435" s="581"/>
      <c r="Y435" s="581"/>
      <c r="Z435" s="581"/>
      <c r="AA435" s="582"/>
      <c r="AB435" s="580"/>
      <c r="AC435" s="581"/>
      <c r="AD435" s="581"/>
      <c r="AE435" s="581"/>
      <c r="AF435" s="581"/>
      <c r="AG435" s="581"/>
      <c r="AH435" s="581"/>
      <c r="AI435" s="581"/>
      <c r="AJ435" s="582"/>
      <c r="AK435" s="580"/>
      <c r="AL435" s="581"/>
      <c r="AM435" s="581"/>
      <c r="AN435" s="581"/>
      <c r="AO435" s="581"/>
      <c r="AP435" s="581"/>
      <c r="AQ435" s="581"/>
      <c r="AR435" s="581"/>
      <c r="AS435" s="581"/>
      <c r="AT435" s="582"/>
      <c r="AV435" s="312"/>
      <c r="AW435" s="312"/>
      <c r="AX435" s="312"/>
      <c r="AY435" s="312"/>
      <c r="AZ435" s="312"/>
      <c r="BA435" s="312"/>
      <c r="BB435" s="312"/>
      <c r="BC435" s="312"/>
      <c r="BD435" s="312"/>
      <c r="BE435" s="312"/>
      <c r="BF435" s="312"/>
      <c r="BG435" s="312"/>
      <c r="BH435" s="312"/>
      <c r="BI435" s="312"/>
      <c r="BJ435" s="312"/>
      <c r="BK435" s="312"/>
      <c r="BL435" s="312"/>
      <c r="BM435" s="312"/>
      <c r="BN435" s="312"/>
      <c r="BO435" s="312"/>
      <c r="BP435" s="312"/>
      <c r="BQ435" s="312"/>
      <c r="BR435" s="312"/>
      <c r="BS435" s="312"/>
      <c r="BT435" s="312"/>
      <c r="BU435" s="312"/>
      <c r="BV435" s="312"/>
      <c r="BW435" s="312"/>
      <c r="BX435" s="312"/>
      <c r="BY435" s="312"/>
      <c r="BZ435" s="312"/>
      <c r="CA435" s="312"/>
      <c r="CB435" s="312"/>
      <c r="CC435" s="312"/>
      <c r="CD435" s="312"/>
      <c r="CE435" s="312"/>
      <c r="CF435" s="312"/>
      <c r="CG435" s="312"/>
      <c r="CH435" s="312"/>
      <c r="CI435" s="312"/>
      <c r="CJ435" s="312"/>
      <c r="CK435" s="312"/>
      <c r="CL435" s="312"/>
      <c r="CM435" s="312"/>
      <c r="CN435" s="312"/>
    </row>
    <row r="436" spans="3:93" ht="14.25" customHeight="1" x14ac:dyDescent="0.35">
      <c r="D436" s="583"/>
      <c r="E436" s="584"/>
      <c r="F436" s="584"/>
      <c r="G436" s="584"/>
      <c r="H436" s="584"/>
      <c r="I436" s="584"/>
      <c r="J436" s="584"/>
      <c r="K436" s="584"/>
      <c r="L436" s="584"/>
      <c r="M436" s="584"/>
      <c r="N436" s="584"/>
      <c r="O436" s="584"/>
      <c r="P436" s="584"/>
      <c r="Q436" s="585"/>
      <c r="R436" s="598"/>
      <c r="S436" s="599"/>
      <c r="T436" s="599"/>
      <c r="U436" s="599"/>
      <c r="V436" s="600"/>
      <c r="W436" s="583"/>
      <c r="X436" s="584"/>
      <c r="Y436" s="584"/>
      <c r="Z436" s="584"/>
      <c r="AA436" s="585"/>
      <c r="AB436" s="583"/>
      <c r="AC436" s="584"/>
      <c r="AD436" s="584"/>
      <c r="AE436" s="584"/>
      <c r="AF436" s="584"/>
      <c r="AG436" s="584"/>
      <c r="AH436" s="584"/>
      <c r="AI436" s="584"/>
      <c r="AJ436" s="585"/>
      <c r="AK436" s="583"/>
      <c r="AL436" s="584"/>
      <c r="AM436" s="584"/>
      <c r="AN436" s="584"/>
      <c r="AO436" s="584"/>
      <c r="AP436" s="584"/>
      <c r="AQ436" s="584"/>
      <c r="AR436" s="584"/>
      <c r="AS436" s="584"/>
      <c r="AT436" s="585"/>
      <c r="AV436" s="554" t="s">
        <v>121</v>
      </c>
      <c r="AW436" s="554"/>
      <c r="AX436" s="554"/>
      <c r="AY436" s="554"/>
      <c r="AZ436" s="554"/>
      <c r="BA436" s="554"/>
      <c r="BB436" s="554"/>
      <c r="BC436" s="554"/>
      <c r="BD436" s="554"/>
      <c r="BE436" s="554"/>
      <c r="BF436" s="554"/>
      <c r="BG436" s="554"/>
      <c r="BH436" s="554"/>
      <c r="BI436" s="554"/>
      <c r="BJ436" s="554"/>
      <c r="BK436" s="554"/>
      <c r="BL436" s="554"/>
      <c r="BM436" s="554"/>
      <c r="BN436" s="554"/>
      <c r="BO436" s="554"/>
      <c r="BP436" s="554"/>
      <c r="BQ436" s="554"/>
      <c r="BR436" s="554"/>
      <c r="BS436" s="554"/>
      <c r="BT436" s="554"/>
      <c r="BU436" s="554"/>
      <c r="BV436" s="554"/>
      <c r="BW436" s="554">
        <f>SUM(BW423:CE435)</f>
        <v>0</v>
      </c>
      <c r="BX436" s="554"/>
      <c r="BY436" s="554"/>
      <c r="BZ436" s="554"/>
      <c r="CA436" s="554"/>
      <c r="CB436" s="554"/>
      <c r="CC436" s="554"/>
      <c r="CD436" s="554"/>
      <c r="CE436" s="554"/>
      <c r="CF436" s="586" t="e">
        <f>SUM(CF423:CN435)</f>
        <v>#DIV/0!</v>
      </c>
      <c r="CG436" s="312"/>
      <c r="CH436" s="312"/>
      <c r="CI436" s="312"/>
      <c r="CJ436" s="312"/>
      <c r="CK436" s="312"/>
      <c r="CL436" s="312"/>
      <c r="CM436" s="312"/>
      <c r="CN436" s="312"/>
    </row>
    <row r="437" spans="3:93" ht="14.25" customHeight="1" x14ac:dyDescent="0.35">
      <c r="D437" s="459" t="s">
        <v>976</v>
      </c>
      <c r="E437" s="459"/>
      <c r="F437" s="459"/>
      <c r="G437" s="459"/>
      <c r="H437" s="459"/>
      <c r="I437" s="459"/>
      <c r="J437" s="459"/>
      <c r="K437" s="459"/>
      <c r="L437" s="459"/>
      <c r="M437" s="459"/>
      <c r="N437" s="459"/>
      <c r="O437" s="459"/>
      <c r="P437" s="459"/>
      <c r="Q437" s="459"/>
      <c r="R437" s="459"/>
      <c r="S437" s="459"/>
      <c r="T437" s="459"/>
      <c r="U437" s="459"/>
      <c r="V437" s="459"/>
      <c r="W437" s="459"/>
      <c r="X437" s="459"/>
      <c r="Y437" s="459"/>
      <c r="Z437" s="459"/>
      <c r="AA437" s="459"/>
      <c r="AB437" s="459"/>
      <c r="AC437" s="459"/>
      <c r="AD437" s="459"/>
      <c r="AE437" s="459"/>
      <c r="AF437" s="459"/>
      <c r="AG437" s="459"/>
      <c r="AH437" s="459"/>
      <c r="AI437" s="459"/>
      <c r="AJ437" s="459"/>
      <c r="AK437" s="459"/>
      <c r="AL437" s="459"/>
      <c r="AM437" s="459"/>
      <c r="AN437" s="459"/>
      <c r="AO437" s="459"/>
      <c r="AP437" s="459"/>
      <c r="AQ437" s="459"/>
      <c r="AR437" s="459"/>
      <c r="AS437" s="459"/>
      <c r="AT437" s="459"/>
      <c r="AV437" s="459" t="s">
        <v>977</v>
      </c>
      <c r="AW437" s="459"/>
      <c r="AX437" s="459"/>
      <c r="AY437" s="459"/>
      <c r="AZ437" s="459"/>
      <c r="BA437" s="459"/>
      <c r="BB437" s="459"/>
      <c r="BC437" s="459"/>
      <c r="BD437" s="459"/>
      <c r="BE437" s="459"/>
      <c r="BF437" s="459"/>
      <c r="BG437" s="459"/>
      <c r="BH437" s="459"/>
      <c r="BI437" s="459"/>
      <c r="BJ437" s="459"/>
      <c r="BK437" s="459"/>
      <c r="BL437" s="459"/>
      <c r="BM437" s="459"/>
      <c r="BN437" s="459"/>
      <c r="BO437" s="459"/>
      <c r="BP437" s="459"/>
      <c r="BQ437" s="459"/>
      <c r="BR437" s="459"/>
      <c r="BS437" s="459"/>
      <c r="BT437" s="459"/>
      <c r="BU437" s="459"/>
      <c r="BV437" s="459"/>
      <c r="BW437" s="459"/>
      <c r="BX437" s="459"/>
      <c r="BY437" s="459"/>
      <c r="BZ437" s="459"/>
      <c r="CA437" s="459"/>
      <c r="CB437" s="459"/>
      <c r="CC437" s="459"/>
      <c r="CD437" s="459"/>
      <c r="CE437" s="459"/>
      <c r="CF437" s="459"/>
      <c r="CG437" s="459"/>
      <c r="CH437" s="459"/>
      <c r="CI437" s="459"/>
      <c r="CJ437" s="459"/>
      <c r="CK437" s="459"/>
      <c r="CL437" s="459"/>
      <c r="CM437" s="459"/>
      <c r="CN437" s="459"/>
    </row>
    <row r="438" spans="3:93" ht="14.25" customHeight="1" x14ac:dyDescent="0.35">
      <c r="AV438" s="847" t="s">
        <v>1179</v>
      </c>
      <c r="AW438" s="847"/>
      <c r="AX438" s="847"/>
      <c r="AY438" s="847"/>
      <c r="AZ438" s="847"/>
      <c r="BA438" s="847"/>
      <c r="BB438" s="847"/>
      <c r="BC438" s="847"/>
      <c r="BD438" s="847"/>
      <c r="BE438" s="847"/>
      <c r="BF438" s="847"/>
      <c r="BG438" s="847"/>
      <c r="BH438" s="847"/>
      <c r="BI438" s="847"/>
      <c r="BJ438" s="847"/>
      <c r="BK438" s="847"/>
      <c r="BL438" s="847"/>
      <c r="BM438" s="847"/>
      <c r="BN438" s="847"/>
      <c r="BO438" s="847"/>
      <c r="BP438" s="847"/>
      <c r="BQ438" s="847"/>
      <c r="BR438" s="847"/>
      <c r="BS438" s="847"/>
      <c r="BT438" s="847"/>
      <c r="BU438" s="847"/>
      <c r="BV438" s="847"/>
      <c r="BW438" s="847"/>
      <c r="BX438" s="847"/>
      <c r="BY438" s="847"/>
      <c r="BZ438" s="847"/>
    </row>
    <row r="439" spans="3:93" ht="14.25" customHeight="1" x14ac:dyDescent="0.35">
      <c r="D439" s="420" t="s">
        <v>960</v>
      </c>
      <c r="E439" s="420"/>
      <c r="F439" s="420"/>
      <c r="G439" s="420"/>
      <c r="H439" s="420"/>
      <c r="I439" s="420"/>
      <c r="J439" s="420"/>
      <c r="K439" s="420"/>
      <c r="L439" s="420"/>
      <c r="M439" s="420"/>
      <c r="N439" s="420"/>
      <c r="O439" s="420"/>
      <c r="P439" s="420"/>
      <c r="Q439" s="420"/>
      <c r="R439" s="420"/>
      <c r="S439" s="420"/>
      <c r="T439" s="420"/>
      <c r="U439" s="420"/>
      <c r="V439" s="420"/>
      <c r="W439" s="420"/>
      <c r="X439" s="420"/>
      <c r="Y439" s="420"/>
      <c r="Z439" s="420"/>
      <c r="AA439" s="420"/>
      <c r="AB439" s="420"/>
      <c r="AC439" s="420"/>
      <c r="AD439" s="420"/>
      <c r="AE439" s="420"/>
      <c r="AF439" s="420"/>
      <c r="AG439" s="420"/>
      <c r="AH439" s="420"/>
      <c r="AI439" s="420"/>
      <c r="AJ439" s="420"/>
      <c r="AK439" s="420"/>
      <c r="AL439" s="420"/>
      <c r="AM439" s="420"/>
      <c r="AN439" s="420"/>
      <c r="AO439" s="420"/>
      <c r="AP439" s="420"/>
      <c r="AQ439" s="420"/>
      <c r="AR439" s="420"/>
      <c r="AS439" s="420"/>
      <c r="AT439" s="420"/>
      <c r="AV439" s="420" t="s">
        <v>959</v>
      </c>
      <c r="AW439" s="420"/>
      <c r="AX439" s="420"/>
      <c r="AY439" s="420"/>
      <c r="AZ439" s="420"/>
      <c r="BA439" s="420"/>
      <c r="BB439" s="420"/>
      <c r="BC439" s="420"/>
      <c r="BD439" s="420"/>
      <c r="BE439" s="420"/>
      <c r="BF439" s="420"/>
      <c r="BG439" s="420"/>
      <c r="BH439" s="420"/>
      <c r="BI439" s="420"/>
      <c r="BJ439" s="420"/>
      <c r="BK439" s="420"/>
      <c r="BL439" s="420"/>
      <c r="BM439" s="420"/>
      <c r="BN439" s="420"/>
      <c r="BO439" s="420"/>
      <c r="BP439" s="420"/>
      <c r="BQ439" s="420"/>
      <c r="BR439" s="420"/>
      <c r="BS439" s="420"/>
      <c r="BT439" s="420"/>
      <c r="BU439" s="420"/>
      <c r="BV439" s="420"/>
      <c r="BW439" s="420"/>
      <c r="BX439" s="420"/>
      <c r="BY439" s="420"/>
      <c r="BZ439" s="420"/>
      <c r="CA439" s="420"/>
      <c r="CB439" s="420"/>
      <c r="CC439" s="420"/>
      <c r="CD439" s="420"/>
      <c r="CE439" s="420"/>
      <c r="CF439" s="420"/>
      <c r="CG439" s="420"/>
      <c r="CH439" s="420"/>
      <c r="CI439" s="420"/>
      <c r="CJ439" s="420"/>
      <c r="CK439" s="420"/>
      <c r="CL439" s="420"/>
      <c r="CM439" s="420"/>
      <c r="CN439" s="420"/>
    </row>
    <row r="440" spans="3:93" ht="14.25" customHeight="1" x14ac:dyDescent="0.35">
      <c r="D440" s="421"/>
      <c r="E440" s="421"/>
      <c r="F440" s="421"/>
      <c r="G440" s="421"/>
      <c r="H440" s="421"/>
      <c r="I440" s="421"/>
      <c r="J440" s="421"/>
      <c r="K440" s="421"/>
      <c r="L440" s="421"/>
      <c r="M440" s="421"/>
      <c r="N440" s="421"/>
      <c r="O440" s="421"/>
      <c r="P440" s="421"/>
      <c r="Q440" s="421"/>
      <c r="R440" s="421"/>
      <c r="S440" s="421"/>
      <c r="T440" s="421"/>
      <c r="U440" s="421"/>
      <c r="V440" s="421"/>
      <c r="W440" s="421"/>
      <c r="X440" s="421"/>
      <c r="Y440" s="421"/>
      <c r="Z440" s="421"/>
      <c r="AA440" s="421"/>
      <c r="AB440" s="421"/>
      <c r="AC440" s="421"/>
      <c r="AD440" s="421"/>
      <c r="AE440" s="421"/>
      <c r="AF440" s="421"/>
      <c r="AG440" s="421"/>
      <c r="AH440" s="421"/>
      <c r="AI440" s="421"/>
      <c r="AJ440" s="421"/>
      <c r="AK440" s="421"/>
      <c r="AL440" s="421"/>
      <c r="AM440" s="421"/>
      <c r="AN440" s="421"/>
      <c r="AO440" s="421"/>
      <c r="AP440" s="421"/>
      <c r="AQ440" s="421"/>
      <c r="AR440" s="421"/>
      <c r="AS440" s="421"/>
      <c r="AT440" s="421"/>
      <c r="AV440" s="420"/>
      <c r="AW440" s="420"/>
      <c r="AX440" s="420"/>
      <c r="AY440" s="420"/>
      <c r="AZ440" s="420"/>
      <c r="BA440" s="420"/>
      <c r="BB440" s="420"/>
      <c r="BC440" s="420"/>
      <c r="BD440" s="420"/>
      <c r="BE440" s="420"/>
      <c r="BF440" s="420"/>
      <c r="BG440" s="420"/>
      <c r="BH440" s="420"/>
      <c r="BI440" s="420"/>
      <c r="BJ440" s="420"/>
      <c r="BK440" s="420"/>
      <c r="BL440" s="420"/>
      <c r="BM440" s="420"/>
      <c r="BN440" s="420"/>
      <c r="BO440" s="420"/>
      <c r="BP440" s="420"/>
      <c r="BQ440" s="420"/>
      <c r="BR440" s="420"/>
      <c r="BS440" s="420"/>
      <c r="BT440" s="420"/>
      <c r="BU440" s="420"/>
      <c r="BV440" s="420"/>
      <c r="BW440" s="420"/>
      <c r="BX440" s="420"/>
      <c r="BY440" s="420"/>
      <c r="BZ440" s="420"/>
      <c r="CA440" s="420"/>
      <c r="CB440" s="420"/>
      <c r="CC440" s="420"/>
      <c r="CD440" s="420"/>
      <c r="CE440" s="420"/>
      <c r="CF440" s="420"/>
      <c r="CG440" s="420"/>
      <c r="CH440" s="420"/>
      <c r="CI440" s="420"/>
      <c r="CJ440" s="420"/>
      <c r="CK440" s="420"/>
      <c r="CL440" s="420"/>
      <c r="CM440" s="420"/>
      <c r="CN440" s="420"/>
    </row>
    <row r="441" spans="3:93" ht="14.25" customHeight="1" x14ac:dyDescent="0.35">
      <c r="D441" s="357" t="s">
        <v>237</v>
      </c>
      <c r="E441" s="358"/>
      <c r="F441" s="358"/>
      <c r="G441" s="358"/>
      <c r="H441" s="358"/>
      <c r="I441" s="358"/>
      <c r="J441" s="358"/>
      <c r="K441" s="358"/>
      <c r="L441" s="358"/>
      <c r="M441" s="358"/>
      <c r="N441" s="358"/>
      <c r="O441" s="358"/>
      <c r="P441" s="358"/>
      <c r="Q441" s="358"/>
      <c r="R441" s="358"/>
      <c r="S441" s="358"/>
      <c r="T441" s="358"/>
      <c r="U441" s="358"/>
      <c r="V441" s="358"/>
      <c r="W441" s="358"/>
      <c r="X441" s="358"/>
      <c r="Y441" s="358"/>
      <c r="Z441" s="358"/>
      <c r="AA441" s="358"/>
      <c r="AB441" s="358"/>
      <c r="AC441" s="358"/>
      <c r="AD441" s="358"/>
      <c r="AE441" s="358"/>
      <c r="AF441" s="358"/>
      <c r="AG441" s="358"/>
      <c r="AH441" s="358"/>
      <c r="AI441" s="358"/>
      <c r="AJ441" s="358"/>
      <c r="AK441" s="358"/>
      <c r="AL441" s="358"/>
      <c r="AM441" s="358"/>
      <c r="AN441" s="358"/>
      <c r="AO441" s="358"/>
      <c r="AP441" s="358"/>
      <c r="AQ441" s="358"/>
      <c r="AR441" s="358"/>
      <c r="AS441" s="358"/>
      <c r="AT441" s="359"/>
      <c r="AV441" s="360" t="s">
        <v>244</v>
      </c>
      <c r="AW441" s="360"/>
      <c r="AX441" s="360"/>
      <c r="AY441" s="360"/>
      <c r="AZ441" s="360"/>
      <c r="BA441" s="360"/>
      <c r="BB441" s="360"/>
      <c r="BC441" s="360"/>
      <c r="BD441" s="360"/>
      <c r="BE441" s="360"/>
      <c r="BF441" s="360"/>
      <c r="BG441" s="360"/>
      <c r="BH441" s="360"/>
      <c r="BI441" s="360"/>
      <c r="BJ441" s="360"/>
      <c r="BK441" s="360"/>
      <c r="BL441" s="360"/>
      <c r="BM441" s="360"/>
      <c r="BN441" s="360"/>
      <c r="BO441" s="360"/>
      <c r="BP441" s="360"/>
      <c r="BQ441" s="360"/>
      <c r="BR441" s="360"/>
      <c r="BS441" s="360"/>
      <c r="BT441" s="360"/>
      <c r="BU441" s="360"/>
      <c r="BV441" s="360"/>
      <c r="BW441" s="360"/>
      <c r="BX441" s="360"/>
      <c r="BY441" s="360"/>
      <c r="BZ441" s="360"/>
      <c r="CA441" s="360"/>
      <c r="CB441" s="360"/>
      <c r="CC441" s="360"/>
      <c r="CD441" s="360"/>
      <c r="CE441" s="360"/>
      <c r="CF441" s="360"/>
      <c r="CG441" s="360"/>
      <c r="CH441" s="360"/>
      <c r="CI441" s="360"/>
      <c r="CJ441" s="360"/>
      <c r="CK441" s="360"/>
      <c r="CL441" s="360"/>
      <c r="CM441" s="360"/>
      <c r="CN441" s="360"/>
    </row>
    <row r="442" spans="3:93" ht="14.25" customHeight="1" x14ac:dyDescent="0.35">
      <c r="D442" s="286" t="s">
        <v>234</v>
      </c>
      <c r="E442" s="287"/>
      <c r="F442" s="287"/>
      <c r="G442" s="287"/>
      <c r="H442" s="287"/>
      <c r="I442" s="287"/>
      <c r="J442" s="287"/>
      <c r="K442" s="287"/>
      <c r="L442" s="287"/>
      <c r="M442" s="287"/>
      <c r="N442" s="287"/>
      <c r="O442" s="287"/>
      <c r="P442" s="287"/>
      <c r="Q442" s="288"/>
      <c r="R442" s="286" t="s">
        <v>235</v>
      </c>
      <c r="S442" s="287"/>
      <c r="T442" s="287"/>
      <c r="U442" s="287"/>
      <c r="V442" s="287"/>
      <c r="W442" s="287"/>
      <c r="X442" s="287"/>
      <c r="Y442" s="287"/>
      <c r="Z442" s="287"/>
      <c r="AA442" s="287"/>
      <c r="AB442" s="287"/>
      <c r="AC442" s="287"/>
      <c r="AD442" s="287"/>
      <c r="AE442" s="288"/>
      <c r="AF442" s="286" t="s">
        <v>236</v>
      </c>
      <c r="AG442" s="287"/>
      <c r="AH442" s="287"/>
      <c r="AI442" s="287"/>
      <c r="AJ442" s="287"/>
      <c r="AK442" s="287"/>
      <c r="AL442" s="287"/>
      <c r="AM442" s="287"/>
      <c r="AN442" s="287"/>
      <c r="AO442" s="287"/>
      <c r="AP442" s="287"/>
      <c r="AQ442" s="287"/>
      <c r="AR442" s="287"/>
      <c r="AS442" s="287"/>
      <c r="AT442" s="288"/>
      <c r="AV442" s="360" t="s">
        <v>121</v>
      </c>
      <c r="AW442" s="360"/>
      <c r="AX442" s="360"/>
      <c r="AY442" s="360"/>
      <c r="AZ442" s="360"/>
      <c r="BA442" s="360"/>
      <c r="BB442" s="360"/>
      <c r="BC442" s="360"/>
      <c r="BD442" s="360"/>
      <c r="BE442" s="360"/>
      <c r="BF442" s="360"/>
      <c r="BG442" s="360"/>
      <c r="BH442" s="360"/>
      <c r="BI442" s="360" t="s">
        <v>240</v>
      </c>
      <c r="BJ442" s="360"/>
      <c r="BK442" s="360"/>
      <c r="BL442" s="360"/>
      <c r="BM442" s="360"/>
      <c r="BN442" s="360"/>
      <c r="BO442" s="360"/>
      <c r="BP442" s="360"/>
      <c r="BQ442" s="360"/>
      <c r="BR442" s="360"/>
      <c r="BS442" s="360"/>
      <c r="BT442" s="360"/>
      <c r="BU442" s="360"/>
      <c r="BV442" s="360"/>
      <c r="BW442" s="360"/>
      <c r="BX442" s="360"/>
      <c r="BY442" s="360"/>
      <c r="BZ442" s="360"/>
      <c r="CA442" s="360" t="s">
        <v>243</v>
      </c>
      <c r="CB442" s="360"/>
      <c r="CC442" s="360"/>
      <c r="CD442" s="360"/>
      <c r="CE442" s="360"/>
      <c r="CF442" s="360"/>
      <c r="CG442" s="360"/>
      <c r="CH442" s="360"/>
      <c r="CI442" s="360"/>
      <c r="CJ442" s="360"/>
      <c r="CK442" s="360"/>
      <c r="CL442" s="360"/>
      <c r="CM442" s="360"/>
      <c r="CN442" s="360"/>
    </row>
    <row r="443" spans="3:93" ht="14.25" customHeight="1" x14ac:dyDescent="0.35">
      <c r="D443" s="292"/>
      <c r="E443" s="293"/>
      <c r="F443" s="293"/>
      <c r="G443" s="293"/>
      <c r="H443" s="293"/>
      <c r="I443" s="293"/>
      <c r="J443" s="293"/>
      <c r="K443" s="293"/>
      <c r="L443" s="293"/>
      <c r="M443" s="293"/>
      <c r="N443" s="293"/>
      <c r="O443" s="293"/>
      <c r="P443" s="293"/>
      <c r="Q443" s="294"/>
      <c r="R443" s="292"/>
      <c r="S443" s="293"/>
      <c r="T443" s="293"/>
      <c r="U443" s="293"/>
      <c r="V443" s="293"/>
      <c r="W443" s="293"/>
      <c r="X443" s="293"/>
      <c r="Y443" s="293"/>
      <c r="Z443" s="293"/>
      <c r="AA443" s="293"/>
      <c r="AB443" s="293"/>
      <c r="AC443" s="293"/>
      <c r="AD443" s="293"/>
      <c r="AE443" s="294"/>
      <c r="AF443" s="292"/>
      <c r="AG443" s="293"/>
      <c r="AH443" s="293"/>
      <c r="AI443" s="293"/>
      <c r="AJ443" s="293"/>
      <c r="AK443" s="293"/>
      <c r="AL443" s="293"/>
      <c r="AM443" s="293"/>
      <c r="AN443" s="293"/>
      <c r="AO443" s="293"/>
      <c r="AP443" s="293"/>
      <c r="AQ443" s="293"/>
      <c r="AR443" s="293"/>
      <c r="AS443" s="293"/>
      <c r="AT443" s="294"/>
      <c r="AV443" s="360"/>
      <c r="AW443" s="360"/>
      <c r="AX443" s="360"/>
      <c r="AY443" s="360"/>
      <c r="AZ443" s="360"/>
      <c r="BA443" s="360"/>
      <c r="BB443" s="360"/>
      <c r="BC443" s="360"/>
      <c r="BD443" s="360"/>
      <c r="BE443" s="360"/>
      <c r="BF443" s="360"/>
      <c r="BG443" s="360"/>
      <c r="BH443" s="360"/>
      <c r="BI443" s="360" t="s">
        <v>238</v>
      </c>
      <c r="BJ443" s="360"/>
      <c r="BK443" s="360"/>
      <c r="BL443" s="360"/>
      <c r="BM443" s="360"/>
      <c r="BN443" s="360"/>
      <c r="BO443" s="360"/>
      <c r="BP443" s="360"/>
      <c r="BQ443" s="360"/>
      <c r="BR443" s="360" t="s">
        <v>239</v>
      </c>
      <c r="BS443" s="360"/>
      <c r="BT443" s="360"/>
      <c r="BU443" s="360"/>
      <c r="BV443" s="360"/>
      <c r="BW443" s="360"/>
      <c r="BX443" s="360"/>
      <c r="BY443" s="360"/>
      <c r="BZ443" s="360"/>
      <c r="CA443" s="360" t="s">
        <v>241</v>
      </c>
      <c r="CB443" s="360"/>
      <c r="CC443" s="360"/>
      <c r="CD443" s="360"/>
      <c r="CE443" s="360"/>
      <c r="CF443" s="360"/>
      <c r="CG443" s="360"/>
      <c r="CH443" s="360" t="s">
        <v>242</v>
      </c>
      <c r="CI443" s="360"/>
      <c r="CJ443" s="360"/>
      <c r="CK443" s="360"/>
      <c r="CL443" s="360"/>
      <c r="CM443" s="360"/>
      <c r="CN443" s="360"/>
    </row>
    <row r="444" spans="3:93" ht="14.25" customHeight="1" x14ac:dyDescent="0.35">
      <c r="D444" s="337">
        <v>7</v>
      </c>
      <c r="E444" s="338"/>
      <c r="F444" s="338"/>
      <c r="G444" s="338"/>
      <c r="H444" s="338"/>
      <c r="I444" s="338"/>
      <c r="J444" s="338"/>
      <c r="K444" s="338"/>
      <c r="L444" s="338"/>
      <c r="M444" s="338"/>
      <c r="N444" s="338"/>
      <c r="O444" s="338"/>
      <c r="P444" s="338"/>
      <c r="Q444" s="339"/>
      <c r="R444" s="276" t="s">
        <v>975</v>
      </c>
      <c r="S444" s="276"/>
      <c r="T444" s="276"/>
      <c r="U444" s="276"/>
      <c r="V444" s="276"/>
      <c r="W444" s="276"/>
      <c r="X444" s="276"/>
      <c r="Y444" s="276"/>
      <c r="Z444" s="276"/>
      <c r="AA444" s="276"/>
      <c r="AB444" s="276"/>
      <c r="AC444" s="276"/>
      <c r="AD444" s="276"/>
      <c r="AE444" s="276"/>
      <c r="AF444" s="588">
        <v>1</v>
      </c>
      <c r="AG444" s="588"/>
      <c r="AH444" s="588"/>
      <c r="AI444" s="588"/>
      <c r="AJ444" s="588"/>
      <c r="AK444" s="588"/>
      <c r="AL444" s="588"/>
      <c r="AM444" s="588"/>
      <c r="AN444" s="588"/>
      <c r="AO444" s="588"/>
      <c r="AP444" s="588"/>
      <c r="AQ444" s="588"/>
      <c r="AR444" s="588"/>
      <c r="AS444" s="588"/>
      <c r="AT444" s="588"/>
      <c r="AV444" s="336">
        <v>3</v>
      </c>
      <c r="AW444" s="336"/>
      <c r="AX444" s="336"/>
      <c r="AY444" s="336"/>
      <c r="AZ444" s="336"/>
      <c r="BA444" s="336"/>
      <c r="BB444" s="336"/>
      <c r="BC444" s="336"/>
      <c r="BD444" s="336"/>
      <c r="BE444" s="336"/>
      <c r="BF444" s="336"/>
      <c r="BG444" s="336"/>
      <c r="BH444" s="336"/>
      <c r="BI444" s="336">
        <v>3</v>
      </c>
      <c r="BJ444" s="336"/>
      <c r="BK444" s="336"/>
      <c r="BL444" s="336"/>
      <c r="BM444" s="336"/>
      <c r="BN444" s="336"/>
      <c r="BO444" s="336"/>
      <c r="BP444" s="336"/>
      <c r="BQ444" s="336"/>
      <c r="BR444" s="336">
        <v>0</v>
      </c>
      <c r="BS444" s="336"/>
      <c r="BT444" s="336"/>
      <c r="BU444" s="336"/>
      <c r="BV444" s="336"/>
      <c r="BW444" s="336"/>
      <c r="BX444" s="336"/>
      <c r="BY444" s="336"/>
      <c r="BZ444" s="336"/>
      <c r="CA444" s="336">
        <v>9</v>
      </c>
      <c r="CB444" s="336"/>
      <c r="CC444" s="336"/>
      <c r="CD444" s="336"/>
      <c r="CE444" s="336"/>
      <c r="CF444" s="336"/>
      <c r="CG444" s="336"/>
      <c r="CH444" s="276">
        <v>0</v>
      </c>
      <c r="CI444" s="276"/>
      <c r="CJ444" s="276"/>
      <c r="CK444" s="276"/>
      <c r="CL444" s="276"/>
      <c r="CM444" s="276"/>
      <c r="CN444" s="276"/>
    </row>
    <row r="445" spans="3:93" ht="14.25" customHeight="1" x14ac:dyDescent="0.35">
      <c r="D445" s="459" t="s">
        <v>978</v>
      </c>
      <c r="E445" s="459"/>
      <c r="F445" s="459"/>
      <c r="G445" s="459"/>
      <c r="H445" s="459"/>
      <c r="I445" s="459"/>
      <c r="J445" s="459"/>
      <c r="K445" s="459"/>
      <c r="L445" s="459"/>
      <c r="M445" s="459"/>
      <c r="N445" s="459"/>
      <c r="O445" s="459"/>
      <c r="P445" s="459"/>
      <c r="Q445" s="459"/>
      <c r="R445" s="459"/>
      <c r="S445" s="459"/>
      <c r="T445" s="459"/>
      <c r="U445" s="459"/>
      <c r="V445" s="459"/>
      <c r="W445" s="459"/>
      <c r="X445" s="459"/>
      <c r="Y445" s="459"/>
      <c r="Z445" s="459"/>
      <c r="AA445" s="459"/>
      <c r="AB445" s="459"/>
      <c r="AC445" s="459"/>
      <c r="AD445" s="459"/>
      <c r="AE445" s="459"/>
      <c r="AF445" s="459"/>
      <c r="AG445" s="459"/>
      <c r="AH445" s="459"/>
      <c r="AI445" s="459"/>
      <c r="AJ445" s="459"/>
      <c r="AK445" s="459"/>
      <c r="AL445" s="459"/>
      <c r="AM445" s="459"/>
      <c r="AN445" s="459"/>
      <c r="AO445" s="459"/>
      <c r="AP445" s="459"/>
      <c r="AQ445" s="459"/>
      <c r="AR445" s="459"/>
      <c r="AS445" s="459"/>
      <c r="AT445" s="459"/>
      <c r="AV445" s="459" t="s">
        <v>976</v>
      </c>
      <c r="AW445" s="459"/>
      <c r="AX445" s="459"/>
      <c r="AY445" s="459"/>
      <c r="AZ445" s="459"/>
      <c r="BA445" s="459"/>
      <c r="BB445" s="459"/>
      <c r="BC445" s="459"/>
      <c r="BD445" s="459"/>
      <c r="BE445" s="459"/>
      <c r="BF445" s="459"/>
      <c r="BG445" s="459"/>
      <c r="BH445" s="459"/>
      <c r="BI445" s="459"/>
      <c r="BJ445" s="459"/>
      <c r="BK445" s="459"/>
      <c r="BL445" s="459"/>
      <c r="BM445" s="459"/>
      <c r="BN445" s="459"/>
      <c r="BO445" s="459"/>
      <c r="BP445" s="459"/>
      <c r="BQ445" s="459"/>
      <c r="BR445" s="459"/>
      <c r="BS445" s="459"/>
      <c r="BT445" s="459"/>
      <c r="BU445" s="459"/>
      <c r="BV445" s="459"/>
      <c r="BW445" s="459"/>
      <c r="BX445" s="459"/>
      <c r="BY445" s="459"/>
      <c r="BZ445" s="459"/>
      <c r="CA445" s="459"/>
      <c r="CB445" s="459"/>
      <c r="CC445" s="459"/>
      <c r="CD445" s="459"/>
      <c r="CE445" s="459"/>
      <c r="CF445" s="459"/>
      <c r="CG445" s="459"/>
      <c r="CH445" s="459"/>
      <c r="CI445" s="459"/>
      <c r="CJ445" s="459"/>
      <c r="CK445" s="459"/>
      <c r="CL445" s="459"/>
      <c r="CM445" s="459"/>
      <c r="CN445" s="459"/>
    </row>
    <row r="446" spans="3:93" ht="14.25" customHeight="1" x14ac:dyDescent="0.35">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row>
    <row r="447" spans="3:93" ht="14.25" customHeight="1" x14ac:dyDescent="0.35">
      <c r="C447" s="420" t="s">
        <v>963</v>
      </c>
      <c r="D447" s="420"/>
      <c r="E447" s="420"/>
      <c r="F447" s="420"/>
      <c r="G447" s="420"/>
      <c r="H447" s="420"/>
      <c r="I447" s="420"/>
      <c r="J447" s="420"/>
      <c r="K447" s="420"/>
      <c r="L447" s="420"/>
      <c r="M447" s="420"/>
      <c r="N447" s="420"/>
      <c r="O447" s="420"/>
      <c r="P447" s="420"/>
      <c r="Q447" s="420"/>
      <c r="R447" s="420"/>
      <c r="S447" s="420"/>
      <c r="T447" s="420"/>
      <c r="U447" s="420"/>
      <c r="V447" s="420"/>
      <c r="W447" s="420"/>
      <c r="X447" s="420"/>
      <c r="Y447" s="420"/>
      <c r="Z447" s="420"/>
      <c r="AA447" s="420"/>
      <c r="AB447" s="420"/>
      <c r="AC447" s="420"/>
      <c r="AD447" s="420"/>
      <c r="AE447" s="420"/>
      <c r="AF447" s="420"/>
      <c r="AG447" s="420"/>
      <c r="AH447" s="420"/>
      <c r="AI447" s="420"/>
      <c r="AJ447" s="420"/>
      <c r="AK447" s="420"/>
      <c r="AL447" s="420"/>
      <c r="AM447" s="420"/>
      <c r="AN447" s="420"/>
      <c r="AO447" s="420"/>
      <c r="AP447" s="420"/>
      <c r="AQ447" s="420"/>
      <c r="AR447" s="420"/>
      <c r="AS447" s="420"/>
      <c r="AV447" s="391" t="s">
        <v>964</v>
      </c>
      <c r="AW447" s="391"/>
      <c r="AX447" s="391"/>
      <c r="AY447" s="391"/>
      <c r="AZ447" s="391"/>
      <c r="BA447" s="391"/>
      <c r="BB447" s="391"/>
      <c r="BC447" s="391"/>
      <c r="BD447" s="391"/>
      <c r="BE447" s="391"/>
      <c r="BF447" s="391"/>
      <c r="BG447" s="391"/>
      <c r="BH447" s="391"/>
      <c r="BI447" s="391"/>
      <c r="BJ447" s="391"/>
      <c r="BK447" s="391"/>
      <c r="BL447" s="391"/>
      <c r="BM447" s="391"/>
      <c r="BN447" s="391"/>
      <c r="BO447" s="391"/>
      <c r="BP447" s="391"/>
      <c r="BQ447" s="391"/>
      <c r="BR447" s="391"/>
      <c r="BS447" s="391"/>
      <c r="BT447" s="391"/>
      <c r="BU447" s="391"/>
      <c r="BV447" s="391"/>
      <c r="BW447" s="391"/>
      <c r="BX447" s="391"/>
      <c r="BY447" s="391"/>
      <c r="BZ447" s="391"/>
      <c r="CA447" s="391"/>
      <c r="CB447" s="391"/>
      <c r="CC447" s="391"/>
      <c r="CD447" s="391"/>
      <c r="CE447" s="391"/>
      <c r="CF447" s="391"/>
      <c r="CG447" s="391"/>
      <c r="CH447" s="391"/>
      <c r="CI447" s="391"/>
      <c r="CJ447" s="391"/>
      <c r="CK447" s="391"/>
      <c r="CL447" s="391"/>
      <c r="CM447" s="391"/>
      <c r="CN447" s="391"/>
      <c r="CO447" s="6"/>
    </row>
    <row r="448" spans="3:93" ht="14.25" customHeight="1" x14ac:dyDescent="0.35">
      <c r="C448" s="421"/>
      <c r="D448" s="421"/>
      <c r="E448" s="421"/>
      <c r="F448" s="421"/>
      <c r="G448" s="421"/>
      <c r="H448" s="421"/>
      <c r="I448" s="421"/>
      <c r="J448" s="421"/>
      <c r="K448" s="421"/>
      <c r="L448" s="421"/>
      <c r="M448" s="421"/>
      <c r="N448" s="421"/>
      <c r="O448" s="421"/>
      <c r="P448" s="421"/>
      <c r="Q448" s="421"/>
      <c r="R448" s="421"/>
      <c r="S448" s="421"/>
      <c r="T448" s="421"/>
      <c r="U448" s="421"/>
      <c r="V448" s="421"/>
      <c r="W448" s="421"/>
      <c r="X448" s="421"/>
      <c r="Y448" s="421"/>
      <c r="Z448" s="421"/>
      <c r="AA448" s="421"/>
      <c r="AB448" s="421"/>
      <c r="AC448" s="421"/>
      <c r="AD448" s="421"/>
      <c r="AE448" s="421"/>
      <c r="AF448" s="421"/>
      <c r="AG448" s="421"/>
      <c r="AH448" s="421"/>
      <c r="AI448" s="421"/>
      <c r="AJ448" s="421"/>
      <c r="AK448" s="421"/>
      <c r="AL448" s="421"/>
      <c r="AM448" s="421"/>
      <c r="AN448" s="421"/>
      <c r="AO448" s="421"/>
      <c r="AP448" s="421"/>
      <c r="AQ448" s="421"/>
      <c r="AR448" s="421"/>
      <c r="AS448" s="421"/>
      <c r="AV448" s="391"/>
      <c r="AW448" s="391"/>
      <c r="AX448" s="391"/>
      <c r="AY448" s="391"/>
      <c r="AZ448" s="391"/>
      <c r="BA448" s="391"/>
      <c r="BB448" s="391"/>
      <c r="BC448" s="391"/>
      <c r="BD448" s="391"/>
      <c r="BE448" s="391"/>
      <c r="BF448" s="391"/>
      <c r="BG448" s="391"/>
      <c r="BH448" s="391"/>
      <c r="BI448" s="391"/>
      <c r="BJ448" s="391"/>
      <c r="BK448" s="391"/>
      <c r="BL448" s="391"/>
      <c r="BM448" s="391"/>
      <c r="BN448" s="391"/>
      <c r="BO448" s="391"/>
      <c r="BP448" s="391"/>
      <c r="BQ448" s="391"/>
      <c r="BR448" s="391"/>
      <c r="BS448" s="391"/>
      <c r="BT448" s="391"/>
      <c r="BU448" s="391"/>
      <c r="BV448" s="391"/>
      <c r="BW448" s="391"/>
      <c r="BX448" s="391"/>
      <c r="BY448" s="391"/>
      <c r="BZ448" s="391"/>
      <c r="CA448" s="391"/>
      <c r="CB448" s="391"/>
      <c r="CC448" s="391"/>
      <c r="CD448" s="391"/>
      <c r="CE448" s="391"/>
      <c r="CF448" s="391"/>
      <c r="CG448" s="391"/>
      <c r="CH448" s="391"/>
      <c r="CI448" s="391"/>
      <c r="CJ448" s="391"/>
      <c r="CK448" s="391"/>
      <c r="CL448" s="391"/>
      <c r="CM448" s="391"/>
      <c r="CN448" s="391"/>
      <c r="CO448" s="6"/>
    </row>
    <row r="449" spans="3:92" ht="14.25" customHeight="1" x14ac:dyDescent="0.35">
      <c r="C449" s="286" t="s">
        <v>250</v>
      </c>
      <c r="D449" s="287"/>
      <c r="E449" s="287"/>
      <c r="F449" s="287"/>
      <c r="G449" s="287"/>
      <c r="H449" s="287"/>
      <c r="I449" s="287"/>
      <c r="J449" s="287"/>
      <c r="K449" s="288"/>
      <c r="L449" s="733" t="s">
        <v>251</v>
      </c>
      <c r="M449" s="734"/>
      <c r="N449" s="734"/>
      <c r="O449" s="734"/>
      <c r="P449" s="734"/>
      <c r="Q449" s="734"/>
      <c r="R449" s="734"/>
      <c r="S449" s="734"/>
      <c r="T449" s="734"/>
      <c r="U449" s="734"/>
      <c r="V449" s="734"/>
      <c r="W449" s="734"/>
      <c r="X449" s="734"/>
      <c r="Y449" s="734"/>
      <c r="Z449" s="734"/>
      <c r="AA449" s="734"/>
      <c r="AB449" s="734"/>
      <c r="AC449" s="734"/>
      <c r="AD449" s="734"/>
      <c r="AE449" s="734"/>
      <c r="AF449" s="734"/>
      <c r="AG449" s="734"/>
      <c r="AH449" s="734"/>
      <c r="AI449" s="734"/>
      <c r="AJ449" s="734"/>
      <c r="AK449" s="734"/>
      <c r="AL449" s="734"/>
      <c r="AM449" s="734"/>
      <c r="AN449" s="734"/>
      <c r="AO449" s="734"/>
      <c r="AP449" s="734"/>
      <c r="AQ449" s="734"/>
      <c r="AR449" s="734"/>
      <c r="AS449" s="735"/>
      <c r="AU449" s="59"/>
      <c r="AV449" s="399" t="s">
        <v>253</v>
      </c>
      <c r="AW449" s="400"/>
      <c r="AX449" s="400"/>
      <c r="AY449" s="400"/>
      <c r="AZ449" s="400"/>
      <c r="BA449" s="400"/>
      <c r="BB449" s="400"/>
      <c r="BC449" s="400"/>
      <c r="BD449" s="400"/>
      <c r="BE449" s="400"/>
      <c r="BF449" s="400"/>
      <c r="BG449" s="400"/>
      <c r="BH449" s="400"/>
      <c r="BI449" s="400"/>
      <c r="BJ449" s="400"/>
      <c r="BK449" s="400"/>
      <c r="BL449" s="400"/>
      <c r="BM449" s="400"/>
      <c r="BN449" s="400"/>
      <c r="BO449" s="400"/>
      <c r="BP449" s="400"/>
      <c r="BQ449" s="400"/>
      <c r="BR449" s="400"/>
      <c r="BS449" s="400"/>
      <c r="BT449" s="400"/>
      <c r="BU449" s="401"/>
      <c r="BV449" s="399" t="s">
        <v>254</v>
      </c>
      <c r="BW449" s="400"/>
      <c r="BX449" s="400"/>
      <c r="BY449" s="400"/>
      <c r="BZ449" s="400"/>
      <c r="CA449" s="400"/>
      <c r="CB449" s="400"/>
      <c r="CC449" s="400"/>
      <c r="CD449" s="400"/>
      <c r="CE449" s="400"/>
      <c r="CF449" s="400"/>
      <c r="CG449" s="400"/>
      <c r="CH449" s="400"/>
      <c r="CI449" s="400"/>
      <c r="CJ449" s="400"/>
      <c r="CK449" s="400"/>
      <c r="CL449" s="400"/>
      <c r="CM449" s="400"/>
      <c r="CN449" s="401"/>
    </row>
    <row r="450" spans="3:92" ht="14.25" customHeight="1" x14ac:dyDescent="0.35">
      <c r="C450" s="292"/>
      <c r="D450" s="293"/>
      <c r="E450" s="293"/>
      <c r="F450" s="293"/>
      <c r="G450" s="293"/>
      <c r="H450" s="293"/>
      <c r="I450" s="293"/>
      <c r="J450" s="293"/>
      <c r="K450" s="294"/>
      <c r="L450" s="357" t="s">
        <v>252</v>
      </c>
      <c r="M450" s="358"/>
      <c r="N450" s="358"/>
      <c r="O450" s="358"/>
      <c r="P450" s="358"/>
      <c r="Q450" s="359"/>
      <c r="R450" s="357">
        <v>1</v>
      </c>
      <c r="S450" s="358"/>
      <c r="T450" s="358"/>
      <c r="U450" s="359"/>
      <c r="V450" s="357">
        <v>2</v>
      </c>
      <c r="W450" s="358"/>
      <c r="X450" s="358"/>
      <c r="Y450" s="359"/>
      <c r="Z450" s="357">
        <v>3</v>
      </c>
      <c r="AA450" s="358"/>
      <c r="AB450" s="358"/>
      <c r="AC450" s="358"/>
      <c r="AD450" s="358"/>
      <c r="AE450" s="358"/>
      <c r="AF450" s="359"/>
      <c r="AG450" s="357" t="s">
        <v>680</v>
      </c>
      <c r="AH450" s="358"/>
      <c r="AI450" s="358"/>
      <c r="AJ450" s="358"/>
      <c r="AK450" s="358"/>
      <c r="AL450" s="358"/>
      <c r="AM450" s="359"/>
      <c r="AN450" s="357" t="s">
        <v>681</v>
      </c>
      <c r="AO450" s="358"/>
      <c r="AP450" s="358"/>
      <c r="AQ450" s="358"/>
      <c r="AR450" s="358"/>
      <c r="AS450" s="359"/>
      <c r="AV450" s="402"/>
      <c r="AW450" s="403"/>
      <c r="AX450" s="403"/>
      <c r="AY450" s="403"/>
      <c r="AZ450" s="403"/>
      <c r="BA450" s="403"/>
      <c r="BB450" s="403"/>
      <c r="BC450" s="403"/>
      <c r="BD450" s="403"/>
      <c r="BE450" s="403"/>
      <c r="BF450" s="403"/>
      <c r="BG450" s="403"/>
      <c r="BH450" s="403"/>
      <c r="BI450" s="403"/>
      <c r="BJ450" s="403"/>
      <c r="BK450" s="403"/>
      <c r="BL450" s="403"/>
      <c r="BM450" s="403"/>
      <c r="BN450" s="403"/>
      <c r="BO450" s="403"/>
      <c r="BP450" s="403"/>
      <c r="BQ450" s="403"/>
      <c r="BR450" s="403"/>
      <c r="BS450" s="403"/>
      <c r="BT450" s="403"/>
      <c r="BU450" s="404"/>
      <c r="BV450" s="402"/>
      <c r="BW450" s="403"/>
      <c r="BX450" s="403"/>
      <c r="BY450" s="403"/>
      <c r="BZ450" s="403"/>
      <c r="CA450" s="403"/>
      <c r="CB450" s="403"/>
      <c r="CC450" s="403"/>
      <c r="CD450" s="403"/>
      <c r="CE450" s="403"/>
      <c r="CF450" s="403"/>
      <c r="CG450" s="403"/>
      <c r="CH450" s="403"/>
      <c r="CI450" s="403"/>
      <c r="CJ450" s="403"/>
      <c r="CK450" s="403"/>
      <c r="CL450" s="403"/>
      <c r="CM450" s="403"/>
      <c r="CN450" s="404"/>
    </row>
    <row r="451" spans="3:92" ht="14.25" customHeight="1" x14ac:dyDescent="0.35">
      <c r="C451" s="350" t="s">
        <v>737</v>
      </c>
      <c r="D451" s="351"/>
      <c r="E451" s="351"/>
      <c r="F451" s="351"/>
      <c r="G451" s="351"/>
      <c r="H451" s="351"/>
      <c r="I451" s="351"/>
      <c r="J451" s="351"/>
      <c r="K451" s="352"/>
      <c r="L451" s="337">
        <v>3</v>
      </c>
      <c r="M451" s="338"/>
      <c r="N451" s="338"/>
      <c r="O451" s="338"/>
      <c r="P451" s="338"/>
      <c r="Q451" s="339"/>
      <c r="R451" s="408"/>
      <c r="S451" s="409"/>
      <c r="T451" s="409"/>
      <c r="U451" s="410"/>
      <c r="V451" s="408"/>
      <c r="W451" s="409"/>
      <c r="X451" s="409"/>
      <c r="Y451" s="410"/>
      <c r="Z451" s="408"/>
      <c r="AA451" s="409"/>
      <c r="AB451" s="409"/>
      <c r="AC451" s="409"/>
      <c r="AD451" s="409"/>
      <c r="AE451" s="409"/>
      <c r="AF451" s="410"/>
      <c r="AG451" s="408"/>
      <c r="AH451" s="409"/>
      <c r="AI451" s="409"/>
      <c r="AJ451" s="409"/>
      <c r="AK451" s="409"/>
      <c r="AL451" s="409"/>
      <c r="AM451" s="410"/>
      <c r="AN451" s="408"/>
      <c r="AO451" s="409"/>
      <c r="AP451" s="409"/>
      <c r="AQ451" s="409"/>
      <c r="AR451" s="409"/>
      <c r="AS451" s="410"/>
      <c r="AV451" s="402"/>
      <c r="AW451" s="403"/>
      <c r="AX451" s="403"/>
      <c r="AY451" s="403"/>
      <c r="AZ451" s="403"/>
      <c r="BA451" s="403"/>
      <c r="BB451" s="403"/>
      <c r="BC451" s="403"/>
      <c r="BD451" s="403"/>
      <c r="BE451" s="403"/>
      <c r="BF451" s="403"/>
      <c r="BG451" s="403"/>
      <c r="BH451" s="403"/>
      <c r="BI451" s="403"/>
      <c r="BJ451" s="403"/>
      <c r="BK451" s="403"/>
      <c r="BL451" s="403"/>
      <c r="BM451" s="403"/>
      <c r="BN451" s="403"/>
      <c r="BO451" s="403"/>
      <c r="BP451" s="403"/>
      <c r="BQ451" s="403"/>
      <c r="BR451" s="403"/>
      <c r="BS451" s="403"/>
      <c r="BT451" s="403"/>
      <c r="BU451" s="404"/>
      <c r="BV451" s="402"/>
      <c r="BW451" s="403"/>
      <c r="BX451" s="403"/>
      <c r="BY451" s="403"/>
      <c r="BZ451" s="403"/>
      <c r="CA451" s="403"/>
      <c r="CB451" s="403"/>
      <c r="CC451" s="403"/>
      <c r="CD451" s="403"/>
      <c r="CE451" s="403"/>
      <c r="CF451" s="403"/>
      <c r="CG451" s="403"/>
      <c r="CH451" s="403"/>
      <c r="CI451" s="403"/>
      <c r="CJ451" s="403"/>
      <c r="CK451" s="403"/>
      <c r="CL451" s="403"/>
      <c r="CM451" s="403"/>
      <c r="CN451" s="404"/>
    </row>
    <row r="452" spans="3:92" ht="14.25" customHeight="1" x14ac:dyDescent="0.35">
      <c r="C452" s="350" t="s">
        <v>245</v>
      </c>
      <c r="D452" s="351"/>
      <c r="E452" s="351"/>
      <c r="F452" s="351"/>
      <c r="G452" s="351"/>
      <c r="H452" s="351"/>
      <c r="I452" s="351"/>
      <c r="J452" s="351"/>
      <c r="K452" s="352"/>
      <c r="L452" s="347">
        <v>5</v>
      </c>
      <c r="M452" s="348"/>
      <c r="N452" s="348"/>
      <c r="O452" s="348"/>
      <c r="P452" s="348"/>
      <c r="Q452" s="349"/>
      <c r="R452" s="347"/>
      <c r="S452" s="348"/>
      <c r="T452" s="348"/>
      <c r="U452" s="349"/>
      <c r="V452" s="347"/>
      <c r="W452" s="348"/>
      <c r="X452" s="348"/>
      <c r="Y452" s="349"/>
      <c r="Z452" s="347"/>
      <c r="AA452" s="348"/>
      <c r="AB452" s="348"/>
      <c r="AC452" s="348"/>
      <c r="AD452" s="348"/>
      <c r="AE452" s="348"/>
      <c r="AF452" s="349"/>
      <c r="AG452" s="347"/>
      <c r="AH452" s="348"/>
      <c r="AI452" s="348"/>
      <c r="AJ452" s="348"/>
      <c r="AK452" s="348"/>
      <c r="AL452" s="348"/>
      <c r="AM452" s="349"/>
      <c r="AN452" s="347"/>
      <c r="AO452" s="348"/>
      <c r="AP452" s="348"/>
      <c r="AQ452" s="348"/>
      <c r="AR452" s="348"/>
      <c r="AS452" s="349"/>
      <c r="AV452" s="402"/>
      <c r="AW452" s="403"/>
      <c r="AX452" s="403"/>
      <c r="AY452" s="403"/>
      <c r="AZ452" s="403"/>
      <c r="BA452" s="403"/>
      <c r="BB452" s="403"/>
      <c r="BC452" s="403"/>
      <c r="BD452" s="403"/>
      <c r="BE452" s="403"/>
      <c r="BF452" s="403"/>
      <c r="BG452" s="403"/>
      <c r="BH452" s="403"/>
      <c r="BI452" s="403"/>
      <c r="BJ452" s="403"/>
      <c r="BK452" s="403"/>
      <c r="BL452" s="403"/>
      <c r="BM452" s="403"/>
      <c r="BN452" s="403"/>
      <c r="BO452" s="403"/>
      <c r="BP452" s="403"/>
      <c r="BQ452" s="403"/>
      <c r="BR452" s="403"/>
      <c r="BS452" s="403"/>
      <c r="BT452" s="403"/>
      <c r="BU452" s="404"/>
      <c r="BV452" s="402"/>
      <c r="BW452" s="403"/>
      <c r="BX452" s="403"/>
      <c r="BY452" s="403"/>
      <c r="BZ452" s="403"/>
      <c r="CA452" s="403"/>
      <c r="CB452" s="403"/>
      <c r="CC452" s="403"/>
      <c r="CD452" s="403"/>
      <c r="CE452" s="403"/>
      <c r="CF452" s="403"/>
      <c r="CG452" s="403"/>
      <c r="CH452" s="403"/>
      <c r="CI452" s="403"/>
      <c r="CJ452" s="403"/>
      <c r="CK452" s="403"/>
      <c r="CL452" s="403"/>
      <c r="CM452" s="403"/>
      <c r="CN452" s="404"/>
    </row>
    <row r="453" spans="3:92" ht="14.25" customHeight="1" x14ac:dyDescent="0.35">
      <c r="C453" s="350" t="s">
        <v>674</v>
      </c>
      <c r="D453" s="351"/>
      <c r="E453" s="351"/>
      <c r="F453" s="351"/>
      <c r="G453" s="351"/>
      <c r="H453" s="351"/>
      <c r="I453" s="351"/>
      <c r="J453" s="351"/>
      <c r="K453" s="352"/>
      <c r="L453" s="347"/>
      <c r="M453" s="348"/>
      <c r="N453" s="348"/>
      <c r="O453" s="348"/>
      <c r="P453" s="348"/>
      <c r="Q453" s="349"/>
      <c r="R453" s="347">
        <v>70</v>
      </c>
      <c r="S453" s="348"/>
      <c r="T453" s="348"/>
      <c r="U453" s="349"/>
      <c r="V453" s="347">
        <v>71</v>
      </c>
      <c r="W453" s="348"/>
      <c r="X453" s="348"/>
      <c r="Y453" s="349"/>
      <c r="Z453" s="347">
        <v>64</v>
      </c>
      <c r="AA453" s="348"/>
      <c r="AB453" s="348"/>
      <c r="AC453" s="348"/>
      <c r="AD453" s="348"/>
      <c r="AE453" s="348"/>
      <c r="AF453" s="349"/>
      <c r="AG453" s="347">
        <v>48</v>
      </c>
      <c r="AH453" s="348"/>
      <c r="AI453" s="348"/>
      <c r="AJ453" s="348"/>
      <c r="AK453" s="348"/>
      <c r="AL453" s="348"/>
      <c r="AM453" s="349"/>
      <c r="AN453" s="347"/>
      <c r="AO453" s="348"/>
      <c r="AP453" s="348"/>
      <c r="AQ453" s="348"/>
      <c r="AR453" s="348"/>
      <c r="AS453" s="349"/>
      <c r="AV453" s="402"/>
      <c r="AW453" s="403"/>
      <c r="AX453" s="403"/>
      <c r="AY453" s="403"/>
      <c r="AZ453" s="403"/>
      <c r="BA453" s="403"/>
      <c r="BB453" s="403"/>
      <c r="BC453" s="403"/>
      <c r="BD453" s="403"/>
      <c r="BE453" s="403"/>
      <c r="BF453" s="403"/>
      <c r="BG453" s="403"/>
      <c r="BH453" s="403"/>
      <c r="BI453" s="403"/>
      <c r="BJ453" s="403"/>
      <c r="BK453" s="403"/>
      <c r="BL453" s="403"/>
      <c r="BM453" s="403"/>
      <c r="BN453" s="403"/>
      <c r="BO453" s="403"/>
      <c r="BP453" s="403"/>
      <c r="BQ453" s="403"/>
      <c r="BR453" s="403"/>
      <c r="BS453" s="403"/>
      <c r="BT453" s="403"/>
      <c r="BU453" s="404"/>
      <c r="BV453" s="402"/>
      <c r="BW453" s="403"/>
      <c r="BX453" s="403"/>
      <c r="BY453" s="403"/>
      <c r="BZ453" s="403"/>
      <c r="CA453" s="403"/>
      <c r="CB453" s="403"/>
      <c r="CC453" s="403"/>
      <c r="CD453" s="403"/>
      <c r="CE453" s="403"/>
      <c r="CF453" s="403"/>
      <c r="CG453" s="403"/>
      <c r="CH453" s="403"/>
      <c r="CI453" s="403"/>
      <c r="CJ453" s="403"/>
      <c r="CK453" s="403"/>
      <c r="CL453" s="403"/>
      <c r="CM453" s="403"/>
      <c r="CN453" s="404"/>
    </row>
    <row r="454" spans="3:92" ht="14.25" customHeight="1" x14ac:dyDescent="0.35">
      <c r="C454" s="350" t="s">
        <v>259</v>
      </c>
      <c r="D454" s="351"/>
      <c r="E454" s="351"/>
      <c r="F454" s="351"/>
      <c r="G454" s="351"/>
      <c r="H454" s="351"/>
      <c r="I454" s="351"/>
      <c r="J454" s="351"/>
      <c r="K454" s="352"/>
      <c r="L454" s="347"/>
      <c r="M454" s="348"/>
      <c r="N454" s="348"/>
      <c r="O454" s="348"/>
      <c r="P454" s="348"/>
      <c r="Q454" s="349"/>
      <c r="R454" s="347"/>
      <c r="S454" s="348"/>
      <c r="T454" s="348"/>
      <c r="U454" s="349"/>
      <c r="V454" s="347"/>
      <c r="W454" s="348"/>
      <c r="X454" s="348"/>
      <c r="Y454" s="349"/>
      <c r="Z454" s="347"/>
      <c r="AA454" s="348"/>
      <c r="AB454" s="348"/>
      <c r="AC454" s="348"/>
      <c r="AD454" s="348"/>
      <c r="AE454" s="348"/>
      <c r="AF454" s="349"/>
      <c r="AG454" s="347">
        <v>23</v>
      </c>
      <c r="AH454" s="348"/>
      <c r="AI454" s="348"/>
      <c r="AJ454" s="348"/>
      <c r="AK454" s="348"/>
      <c r="AL454" s="348"/>
      <c r="AM454" s="349"/>
      <c r="AN454" s="347">
        <v>116</v>
      </c>
      <c r="AO454" s="348"/>
      <c r="AP454" s="348"/>
      <c r="AQ454" s="348"/>
      <c r="AR454" s="348"/>
      <c r="AS454" s="349"/>
      <c r="AV454" s="402"/>
      <c r="AW454" s="403"/>
      <c r="AX454" s="403"/>
      <c r="AY454" s="403"/>
      <c r="AZ454" s="403"/>
      <c r="BA454" s="403"/>
      <c r="BB454" s="403"/>
      <c r="BC454" s="403"/>
      <c r="BD454" s="403"/>
      <c r="BE454" s="403"/>
      <c r="BF454" s="403"/>
      <c r="BG454" s="403"/>
      <c r="BH454" s="403"/>
      <c r="BI454" s="403"/>
      <c r="BJ454" s="403"/>
      <c r="BK454" s="403"/>
      <c r="BL454" s="403"/>
      <c r="BM454" s="403"/>
      <c r="BN454" s="403"/>
      <c r="BO454" s="403"/>
      <c r="BP454" s="403"/>
      <c r="BQ454" s="403"/>
      <c r="BR454" s="403"/>
      <c r="BS454" s="403"/>
      <c r="BT454" s="403"/>
      <c r="BU454" s="404"/>
      <c r="BV454" s="402"/>
      <c r="BW454" s="403"/>
      <c r="BX454" s="403"/>
      <c r="BY454" s="403"/>
      <c r="BZ454" s="403"/>
      <c r="CA454" s="403"/>
      <c r="CB454" s="403"/>
      <c r="CC454" s="403"/>
      <c r="CD454" s="403"/>
      <c r="CE454" s="403"/>
      <c r="CF454" s="403"/>
      <c r="CG454" s="403"/>
      <c r="CH454" s="403"/>
      <c r="CI454" s="403"/>
      <c r="CJ454" s="403"/>
      <c r="CK454" s="403"/>
      <c r="CL454" s="403"/>
      <c r="CM454" s="403"/>
      <c r="CN454" s="404"/>
    </row>
    <row r="455" spans="3:92" ht="14.25" customHeight="1" x14ac:dyDescent="0.35">
      <c r="C455" s="350" t="s">
        <v>738</v>
      </c>
      <c r="D455" s="351"/>
      <c r="E455" s="351"/>
      <c r="F455" s="351"/>
      <c r="G455" s="351"/>
      <c r="H455" s="351"/>
      <c r="I455" s="351"/>
      <c r="J455" s="351"/>
      <c r="K455" s="352"/>
      <c r="L455" s="347"/>
      <c r="M455" s="348"/>
      <c r="N455" s="348"/>
      <c r="O455" s="348"/>
      <c r="P455" s="348"/>
      <c r="Q455" s="349"/>
      <c r="R455" s="347"/>
      <c r="S455" s="348"/>
      <c r="T455" s="348"/>
      <c r="U455" s="349"/>
      <c r="V455" s="347"/>
      <c r="W455" s="348"/>
      <c r="X455" s="348"/>
      <c r="Y455" s="349"/>
      <c r="Z455" s="347"/>
      <c r="AA455" s="348"/>
      <c r="AB455" s="348"/>
      <c r="AC455" s="348"/>
      <c r="AD455" s="348"/>
      <c r="AE455" s="348"/>
      <c r="AF455" s="349"/>
      <c r="AG455" s="347">
        <v>87</v>
      </c>
      <c r="AH455" s="348"/>
      <c r="AI455" s="348"/>
      <c r="AJ455" s="348"/>
      <c r="AK455" s="348"/>
      <c r="AL455" s="348"/>
      <c r="AM455" s="349"/>
      <c r="AN455" s="347">
        <v>116</v>
      </c>
      <c r="AO455" s="348"/>
      <c r="AP455" s="348"/>
      <c r="AQ455" s="348"/>
      <c r="AR455" s="348"/>
      <c r="AS455" s="349"/>
      <c r="AV455" s="402"/>
      <c r="AW455" s="403"/>
      <c r="AX455" s="403"/>
      <c r="AY455" s="403"/>
      <c r="AZ455" s="403"/>
      <c r="BA455" s="403"/>
      <c r="BB455" s="403"/>
      <c r="BC455" s="403"/>
      <c r="BD455" s="403"/>
      <c r="BE455" s="403"/>
      <c r="BF455" s="403"/>
      <c r="BG455" s="403"/>
      <c r="BH455" s="403"/>
      <c r="BI455" s="403"/>
      <c r="BJ455" s="403"/>
      <c r="BK455" s="403"/>
      <c r="BL455" s="403"/>
      <c r="BM455" s="403"/>
      <c r="BN455" s="403"/>
      <c r="BO455" s="403"/>
      <c r="BP455" s="403"/>
      <c r="BQ455" s="403"/>
      <c r="BR455" s="403"/>
      <c r="BS455" s="403"/>
      <c r="BT455" s="403"/>
      <c r="BU455" s="404"/>
      <c r="BV455" s="402"/>
      <c r="BW455" s="403"/>
      <c r="BX455" s="403"/>
      <c r="BY455" s="403"/>
      <c r="BZ455" s="403"/>
      <c r="CA455" s="403"/>
      <c r="CB455" s="403"/>
      <c r="CC455" s="403"/>
      <c r="CD455" s="403"/>
      <c r="CE455" s="403"/>
      <c r="CF455" s="403"/>
      <c r="CG455" s="403"/>
      <c r="CH455" s="403"/>
      <c r="CI455" s="403"/>
      <c r="CJ455" s="403"/>
      <c r="CK455" s="403"/>
      <c r="CL455" s="403"/>
      <c r="CM455" s="403"/>
      <c r="CN455" s="404"/>
    </row>
    <row r="456" spans="3:92" ht="14.25" customHeight="1" x14ac:dyDescent="0.35">
      <c r="C456" s="411" t="s">
        <v>739</v>
      </c>
      <c r="D456" s="412"/>
      <c r="E456" s="412"/>
      <c r="F456" s="412"/>
      <c r="G456" s="412"/>
      <c r="H456" s="412"/>
      <c r="I456" s="412"/>
      <c r="J456" s="412"/>
      <c r="K456" s="413"/>
      <c r="L456" s="347">
        <v>68</v>
      </c>
      <c r="M456" s="348"/>
      <c r="N456" s="348"/>
      <c r="O456" s="348"/>
      <c r="P456" s="348"/>
      <c r="Q456" s="349"/>
      <c r="R456" s="347"/>
      <c r="S456" s="348"/>
      <c r="T456" s="348"/>
      <c r="U456" s="349"/>
      <c r="V456" s="347"/>
      <c r="W456" s="348"/>
      <c r="X456" s="348"/>
      <c r="Y456" s="349"/>
      <c r="Z456" s="347"/>
      <c r="AA456" s="348"/>
      <c r="AB456" s="348"/>
      <c r="AC456" s="348"/>
      <c r="AD456" s="348"/>
      <c r="AE456" s="348"/>
      <c r="AF456" s="349"/>
      <c r="AG456" s="347"/>
      <c r="AH456" s="348"/>
      <c r="AI456" s="348"/>
      <c r="AJ456" s="348"/>
      <c r="AK456" s="348"/>
      <c r="AL456" s="348"/>
      <c r="AM456" s="349"/>
      <c r="AN456" s="347"/>
      <c r="AO456" s="348"/>
      <c r="AP456" s="348"/>
      <c r="AQ456" s="348"/>
      <c r="AR456" s="348"/>
      <c r="AS456" s="349"/>
      <c r="AV456" s="405"/>
      <c r="AW456" s="406"/>
      <c r="AX456" s="406"/>
      <c r="AY456" s="406"/>
      <c r="AZ456" s="406"/>
      <c r="BA456" s="406"/>
      <c r="BB456" s="406"/>
      <c r="BC456" s="406"/>
      <c r="BD456" s="406"/>
      <c r="BE456" s="406"/>
      <c r="BF456" s="406"/>
      <c r="BG456" s="406"/>
      <c r="BH456" s="406"/>
      <c r="BI456" s="406"/>
      <c r="BJ456" s="406"/>
      <c r="BK456" s="406"/>
      <c r="BL456" s="406"/>
      <c r="BM456" s="406"/>
      <c r="BN456" s="406"/>
      <c r="BO456" s="406"/>
      <c r="BP456" s="406"/>
      <c r="BQ456" s="406"/>
      <c r="BR456" s="406"/>
      <c r="BS456" s="406"/>
      <c r="BT456" s="406"/>
      <c r="BU456" s="407"/>
      <c r="BV456" s="405"/>
      <c r="BW456" s="406"/>
      <c r="BX456" s="406"/>
      <c r="BY456" s="406"/>
      <c r="BZ456" s="406"/>
      <c r="CA456" s="406"/>
      <c r="CB456" s="406"/>
      <c r="CC456" s="406"/>
      <c r="CD456" s="406"/>
      <c r="CE456" s="406"/>
      <c r="CF456" s="406"/>
      <c r="CG456" s="406"/>
      <c r="CH456" s="406"/>
      <c r="CI456" s="406"/>
      <c r="CJ456" s="406"/>
      <c r="CK456" s="406"/>
      <c r="CL456" s="406"/>
      <c r="CM456" s="406"/>
      <c r="CN456" s="407"/>
    </row>
    <row r="457" spans="3:92" ht="14.25" customHeight="1" x14ac:dyDescent="0.35">
      <c r="C457" s="350" t="s">
        <v>246</v>
      </c>
      <c r="D457" s="351"/>
      <c r="E457" s="351"/>
      <c r="F457" s="351"/>
      <c r="G457" s="351"/>
      <c r="H457" s="351"/>
      <c r="I457" s="351"/>
      <c r="J457" s="351"/>
      <c r="K457" s="352"/>
      <c r="L457" s="347"/>
      <c r="M457" s="348"/>
      <c r="N457" s="348"/>
      <c r="O457" s="348"/>
      <c r="P457" s="348"/>
      <c r="Q457" s="349"/>
      <c r="R457" s="347">
        <v>71</v>
      </c>
      <c r="S457" s="348"/>
      <c r="T457" s="348"/>
      <c r="U457" s="349"/>
      <c r="V457" s="347"/>
      <c r="W457" s="348"/>
      <c r="X457" s="348"/>
      <c r="Y457" s="349"/>
      <c r="Z457" s="414"/>
      <c r="AA457" s="415"/>
      <c r="AB457" s="415"/>
      <c r="AC457" s="415"/>
      <c r="AD457" s="415"/>
      <c r="AE457" s="415"/>
      <c r="AF457" s="416"/>
      <c r="AG457" s="347"/>
      <c r="AH457" s="348"/>
      <c r="AI457" s="348"/>
      <c r="AJ457" s="348"/>
      <c r="AK457" s="348"/>
      <c r="AL457" s="348"/>
      <c r="AM457" s="349"/>
      <c r="AN457" s="347">
        <v>118</v>
      </c>
      <c r="AO457" s="348"/>
      <c r="AP457" s="348"/>
      <c r="AQ457" s="348"/>
      <c r="AR457" s="348"/>
      <c r="AS457" s="349"/>
      <c r="AV457" s="312" t="s">
        <v>255</v>
      </c>
      <c r="AW457" s="312"/>
      <c r="AX457" s="312"/>
      <c r="AY457" s="312"/>
      <c r="AZ457" s="312"/>
      <c r="BA457" s="312"/>
      <c r="BB457" s="312"/>
      <c r="BC457" s="312"/>
      <c r="BD457" s="312"/>
      <c r="BE457" s="312"/>
      <c r="BF457" s="312"/>
      <c r="BG457" s="312"/>
      <c r="BH457" s="312"/>
      <c r="BI457" s="312"/>
      <c r="BJ457" s="312"/>
      <c r="BK457" s="312"/>
      <c r="BL457" s="312"/>
      <c r="BM457" s="312"/>
      <c r="BN457" s="312"/>
      <c r="BO457" s="312"/>
      <c r="BP457" s="312"/>
      <c r="BQ457" s="312"/>
      <c r="BR457" s="312"/>
      <c r="BS457" s="312"/>
      <c r="BT457" s="312"/>
      <c r="BU457" s="312"/>
      <c r="BV457" s="312">
        <v>0</v>
      </c>
      <c r="BW457" s="312"/>
      <c r="BX457" s="312"/>
      <c r="BY457" s="312"/>
      <c r="BZ457" s="312"/>
      <c r="CA457" s="312"/>
      <c r="CB457" s="312"/>
      <c r="CC457" s="312"/>
      <c r="CD457" s="312"/>
      <c r="CE457" s="312"/>
      <c r="CF457" s="312"/>
      <c r="CG457" s="312"/>
      <c r="CH457" s="312"/>
      <c r="CI457" s="312"/>
      <c r="CJ457" s="312"/>
      <c r="CK457" s="312"/>
      <c r="CL457" s="312"/>
      <c r="CM457" s="312"/>
      <c r="CN457" s="312"/>
    </row>
    <row r="458" spans="3:92" ht="14.25" customHeight="1" x14ac:dyDescent="0.35">
      <c r="C458" s="350" t="s">
        <v>740</v>
      </c>
      <c r="D458" s="351"/>
      <c r="E458" s="351"/>
      <c r="F458" s="351"/>
      <c r="G458" s="351"/>
      <c r="H458" s="351"/>
      <c r="I458" s="351"/>
      <c r="J458" s="351"/>
      <c r="K458" s="352"/>
      <c r="L458" s="347"/>
      <c r="M458" s="348"/>
      <c r="N458" s="348"/>
      <c r="O458" s="348"/>
      <c r="P458" s="348"/>
      <c r="Q458" s="349"/>
      <c r="R458" s="347">
        <v>82</v>
      </c>
      <c r="S458" s="348"/>
      <c r="T458" s="348"/>
      <c r="U458" s="349"/>
      <c r="V458" s="347">
        <v>42</v>
      </c>
      <c r="W458" s="348"/>
      <c r="X458" s="348"/>
      <c r="Y458" s="349"/>
      <c r="Z458" s="347">
        <v>69</v>
      </c>
      <c r="AA458" s="348"/>
      <c r="AB458" s="348"/>
      <c r="AC458" s="348"/>
      <c r="AD458" s="348"/>
      <c r="AE458" s="348"/>
      <c r="AF458" s="349"/>
      <c r="AG458" s="347"/>
      <c r="AH458" s="348"/>
      <c r="AI458" s="348"/>
      <c r="AJ458" s="348"/>
      <c r="AK458" s="348"/>
      <c r="AL458" s="348"/>
      <c r="AM458" s="349"/>
      <c r="AN458" s="347"/>
      <c r="AO458" s="348"/>
      <c r="AP458" s="348"/>
      <c r="AQ458" s="348"/>
      <c r="AR458" s="348"/>
      <c r="AS458" s="349"/>
      <c r="AV458" s="312" t="s">
        <v>256</v>
      </c>
      <c r="AW458" s="312"/>
      <c r="AX458" s="312"/>
      <c r="AY458" s="312"/>
      <c r="AZ458" s="312"/>
      <c r="BA458" s="312"/>
      <c r="BB458" s="312"/>
      <c r="BC458" s="312"/>
      <c r="BD458" s="312"/>
      <c r="BE458" s="312"/>
      <c r="BF458" s="312"/>
      <c r="BG458" s="312"/>
      <c r="BH458" s="312"/>
      <c r="BI458" s="312"/>
      <c r="BJ458" s="312"/>
      <c r="BK458" s="312"/>
      <c r="BL458" s="312"/>
      <c r="BM458" s="312"/>
      <c r="BN458" s="312"/>
      <c r="BO458" s="312"/>
      <c r="BP458" s="312"/>
      <c r="BQ458" s="312"/>
      <c r="BR458" s="312"/>
      <c r="BS458" s="312"/>
      <c r="BT458" s="312"/>
      <c r="BU458" s="312"/>
      <c r="BV458" s="312">
        <v>0</v>
      </c>
      <c r="BW458" s="312"/>
      <c r="BX458" s="312"/>
      <c r="BY458" s="312"/>
      <c r="BZ458" s="312"/>
      <c r="CA458" s="312"/>
      <c r="CB458" s="312"/>
      <c r="CC458" s="312"/>
      <c r="CD458" s="312"/>
      <c r="CE458" s="312"/>
      <c r="CF458" s="312"/>
      <c r="CG458" s="312"/>
      <c r="CH458" s="312"/>
      <c r="CI458" s="312"/>
      <c r="CJ458" s="312"/>
      <c r="CK458" s="312"/>
      <c r="CL458" s="312"/>
      <c r="CM458" s="312"/>
      <c r="CN458" s="312"/>
    </row>
    <row r="459" spans="3:92" ht="14.25" customHeight="1" x14ac:dyDescent="0.35">
      <c r="C459" s="350" t="s">
        <v>247</v>
      </c>
      <c r="D459" s="351"/>
      <c r="E459" s="351"/>
      <c r="F459" s="351"/>
      <c r="G459" s="351"/>
      <c r="H459" s="351"/>
      <c r="I459" s="351"/>
      <c r="J459" s="351"/>
      <c r="K459" s="352"/>
      <c r="L459" s="347">
        <v>72</v>
      </c>
      <c r="M459" s="348"/>
      <c r="N459" s="348"/>
      <c r="O459" s="348"/>
      <c r="P459" s="348"/>
      <c r="Q459" s="349"/>
      <c r="R459" s="347"/>
      <c r="S459" s="348"/>
      <c r="T459" s="348"/>
      <c r="U459" s="349"/>
      <c r="V459" s="347"/>
      <c r="W459" s="348"/>
      <c r="X459" s="348"/>
      <c r="Y459" s="349"/>
      <c r="Z459" s="347"/>
      <c r="AA459" s="348"/>
      <c r="AB459" s="348"/>
      <c r="AC459" s="348"/>
      <c r="AD459" s="348"/>
      <c r="AE459" s="348"/>
      <c r="AF459" s="349"/>
      <c r="AG459" s="347"/>
      <c r="AH459" s="348"/>
      <c r="AI459" s="348"/>
      <c r="AJ459" s="348"/>
      <c r="AK459" s="348"/>
      <c r="AL459" s="348"/>
      <c r="AM459" s="349"/>
      <c r="AN459" s="347"/>
      <c r="AO459" s="348"/>
      <c r="AP459" s="348"/>
      <c r="AQ459" s="348"/>
      <c r="AR459" s="348"/>
      <c r="AS459" s="349"/>
      <c r="AV459" s="312" t="s">
        <v>257</v>
      </c>
      <c r="AW459" s="312"/>
      <c r="AX459" s="312"/>
      <c r="AY459" s="312"/>
      <c r="AZ459" s="312"/>
      <c r="BA459" s="312"/>
      <c r="BB459" s="312"/>
      <c r="BC459" s="312"/>
      <c r="BD459" s="312"/>
      <c r="BE459" s="312"/>
      <c r="BF459" s="312"/>
      <c r="BG459" s="312"/>
      <c r="BH459" s="312"/>
      <c r="BI459" s="312"/>
      <c r="BJ459" s="312"/>
      <c r="BK459" s="312"/>
      <c r="BL459" s="312"/>
      <c r="BM459" s="312"/>
      <c r="BN459" s="312"/>
      <c r="BO459" s="312"/>
      <c r="BP459" s="312"/>
      <c r="BQ459" s="312"/>
      <c r="BR459" s="312"/>
      <c r="BS459" s="312"/>
      <c r="BT459" s="312"/>
      <c r="BU459" s="312"/>
      <c r="BV459" s="312">
        <v>0</v>
      </c>
      <c r="BW459" s="312"/>
      <c r="BX459" s="312"/>
      <c r="BY459" s="312"/>
      <c r="BZ459" s="312"/>
      <c r="CA459" s="312"/>
      <c r="CB459" s="312"/>
      <c r="CC459" s="312"/>
      <c r="CD459" s="312"/>
      <c r="CE459" s="312"/>
      <c r="CF459" s="312"/>
      <c r="CG459" s="312"/>
      <c r="CH459" s="312"/>
      <c r="CI459" s="312"/>
      <c r="CJ459" s="312"/>
      <c r="CK459" s="312"/>
      <c r="CL459" s="312"/>
      <c r="CM459" s="312"/>
      <c r="CN459" s="312"/>
    </row>
    <row r="460" spans="3:92" ht="14.25" customHeight="1" x14ac:dyDescent="0.35">
      <c r="C460" s="350" t="s">
        <v>678</v>
      </c>
      <c r="D460" s="351"/>
      <c r="E460" s="351"/>
      <c r="F460" s="351"/>
      <c r="G460" s="351"/>
      <c r="H460" s="351"/>
      <c r="I460" s="351"/>
      <c r="J460" s="351"/>
      <c r="K460" s="352"/>
      <c r="L460" s="347">
        <v>70</v>
      </c>
      <c r="M460" s="348"/>
      <c r="N460" s="348"/>
      <c r="O460" s="348"/>
      <c r="P460" s="348"/>
      <c r="Q460" s="349"/>
      <c r="R460" s="347"/>
      <c r="S460" s="348"/>
      <c r="T460" s="348"/>
      <c r="U460" s="349"/>
      <c r="V460" s="347"/>
      <c r="W460" s="348"/>
      <c r="X460" s="348"/>
      <c r="Y460" s="349"/>
      <c r="Z460" s="347"/>
      <c r="AA460" s="348"/>
      <c r="AB460" s="348"/>
      <c r="AC460" s="348"/>
      <c r="AD460" s="348"/>
      <c r="AE460" s="348"/>
      <c r="AF460" s="349"/>
      <c r="AG460" s="347"/>
      <c r="AH460" s="348"/>
      <c r="AI460" s="348"/>
      <c r="AJ460" s="348"/>
      <c r="AK460" s="348"/>
      <c r="AL460" s="348"/>
      <c r="AM460" s="349"/>
      <c r="AN460" s="347"/>
      <c r="AO460" s="348"/>
      <c r="AP460" s="348"/>
      <c r="AQ460" s="348"/>
      <c r="AR460" s="348"/>
      <c r="AS460" s="349"/>
      <c r="AV460" s="312" t="s">
        <v>968</v>
      </c>
      <c r="AW460" s="312"/>
      <c r="AX460" s="312"/>
      <c r="AY460" s="312"/>
      <c r="AZ460" s="312"/>
      <c r="BA460" s="312"/>
      <c r="BB460" s="312"/>
      <c r="BC460" s="312"/>
      <c r="BD460" s="312"/>
      <c r="BE460" s="312"/>
      <c r="BF460" s="312"/>
      <c r="BG460" s="312"/>
      <c r="BH460" s="312"/>
      <c r="BI460" s="312"/>
      <c r="BJ460" s="312"/>
      <c r="BK460" s="312"/>
      <c r="BL460" s="312"/>
      <c r="BM460" s="312"/>
      <c r="BN460" s="312"/>
      <c r="BO460" s="312"/>
      <c r="BP460" s="312"/>
      <c r="BQ460" s="312"/>
      <c r="BR460" s="312"/>
      <c r="BS460" s="312"/>
      <c r="BT460" s="312"/>
      <c r="BU460" s="312"/>
      <c r="BV460" s="312">
        <v>0</v>
      </c>
      <c r="BW460" s="312"/>
      <c r="BX460" s="312"/>
      <c r="BY460" s="312"/>
      <c r="BZ460" s="312"/>
      <c r="CA460" s="312"/>
      <c r="CB460" s="312"/>
      <c r="CC460" s="312"/>
      <c r="CD460" s="312"/>
      <c r="CE460" s="312"/>
      <c r="CF460" s="312"/>
      <c r="CG460" s="312"/>
      <c r="CH460" s="312"/>
      <c r="CI460" s="312"/>
      <c r="CJ460" s="312"/>
      <c r="CK460" s="312"/>
      <c r="CL460" s="312"/>
      <c r="CM460" s="312"/>
      <c r="CN460" s="312"/>
    </row>
    <row r="461" spans="3:92" ht="14.25" customHeight="1" x14ac:dyDescent="0.35">
      <c r="C461" s="350" t="s">
        <v>676</v>
      </c>
      <c r="D461" s="351"/>
      <c r="E461" s="351"/>
      <c r="F461" s="351"/>
      <c r="G461" s="351"/>
      <c r="H461" s="351"/>
      <c r="I461" s="351"/>
      <c r="J461" s="351"/>
      <c r="K461" s="352"/>
      <c r="L461" s="347">
        <v>71</v>
      </c>
      <c r="M461" s="348"/>
      <c r="N461" s="348"/>
      <c r="O461" s="348"/>
      <c r="P461" s="348"/>
      <c r="Q461" s="349"/>
      <c r="R461" s="347">
        <v>71</v>
      </c>
      <c r="S461" s="348"/>
      <c r="T461" s="348"/>
      <c r="U461" s="349"/>
      <c r="V461" s="347">
        <v>71</v>
      </c>
      <c r="W461" s="348"/>
      <c r="X461" s="348"/>
      <c r="Y461" s="349"/>
      <c r="Z461" s="347"/>
      <c r="AA461" s="348"/>
      <c r="AB461" s="348"/>
      <c r="AC461" s="348"/>
      <c r="AD461" s="348"/>
      <c r="AE461" s="348"/>
      <c r="AF461" s="349"/>
      <c r="AG461" s="347">
        <v>72</v>
      </c>
      <c r="AH461" s="348"/>
      <c r="AI461" s="348"/>
      <c r="AJ461" s="348"/>
      <c r="AK461" s="348"/>
      <c r="AL461" s="348"/>
      <c r="AM461" s="349"/>
      <c r="AN461" s="347"/>
      <c r="AO461" s="348"/>
      <c r="AP461" s="348"/>
      <c r="AQ461" s="348"/>
      <c r="AR461" s="348"/>
      <c r="AS461" s="349"/>
      <c r="AV461" s="312" t="s">
        <v>258</v>
      </c>
      <c r="AW461" s="312"/>
      <c r="AX461" s="312"/>
      <c r="AY461" s="312"/>
      <c r="AZ461" s="312"/>
      <c r="BA461" s="312"/>
      <c r="BB461" s="312"/>
      <c r="BC461" s="312"/>
      <c r="BD461" s="312"/>
      <c r="BE461" s="312"/>
      <c r="BF461" s="312"/>
      <c r="BG461" s="312"/>
      <c r="BH461" s="312"/>
      <c r="BI461" s="312"/>
      <c r="BJ461" s="312"/>
      <c r="BK461" s="312"/>
      <c r="BL461" s="312"/>
      <c r="BM461" s="312"/>
      <c r="BN461" s="312"/>
      <c r="BO461" s="312"/>
      <c r="BP461" s="312"/>
      <c r="BQ461" s="312"/>
      <c r="BR461" s="312"/>
      <c r="BS461" s="312"/>
      <c r="BT461" s="312"/>
      <c r="BU461" s="312"/>
      <c r="BV461" s="312">
        <v>0</v>
      </c>
      <c r="BW461" s="312"/>
      <c r="BX461" s="312"/>
      <c r="BY461" s="312"/>
      <c r="BZ461" s="312"/>
      <c r="CA461" s="312"/>
      <c r="CB461" s="312"/>
      <c r="CC461" s="312"/>
      <c r="CD461" s="312"/>
      <c r="CE461" s="312"/>
      <c r="CF461" s="312"/>
      <c r="CG461" s="312"/>
      <c r="CH461" s="312"/>
      <c r="CI461" s="312"/>
      <c r="CJ461" s="312"/>
      <c r="CK461" s="312"/>
      <c r="CL461" s="312"/>
      <c r="CM461" s="312"/>
      <c r="CN461" s="312"/>
    </row>
    <row r="462" spans="3:92" ht="14.25" customHeight="1" x14ac:dyDescent="0.35">
      <c r="C462" s="350" t="s">
        <v>677</v>
      </c>
      <c r="D462" s="351"/>
      <c r="E462" s="351"/>
      <c r="F462" s="351"/>
      <c r="G462" s="351"/>
      <c r="H462" s="351"/>
      <c r="I462" s="351"/>
      <c r="J462" s="351"/>
      <c r="K462" s="352"/>
      <c r="L462" s="347"/>
      <c r="M462" s="348"/>
      <c r="N462" s="348"/>
      <c r="O462" s="348"/>
      <c r="P462" s="348"/>
      <c r="Q462" s="349"/>
      <c r="R462" s="347">
        <v>70</v>
      </c>
      <c r="S462" s="348"/>
      <c r="T462" s="348"/>
      <c r="U462" s="349"/>
      <c r="V462" s="347">
        <v>71</v>
      </c>
      <c r="W462" s="348"/>
      <c r="X462" s="348"/>
      <c r="Y462" s="349"/>
      <c r="Z462" s="347"/>
      <c r="AA462" s="348"/>
      <c r="AB462" s="348"/>
      <c r="AC462" s="348"/>
      <c r="AD462" s="348"/>
      <c r="AE462" s="348"/>
      <c r="AF462" s="349"/>
      <c r="AG462" s="347"/>
      <c r="AH462" s="348"/>
      <c r="AI462" s="348"/>
      <c r="AJ462" s="348"/>
      <c r="AK462" s="348"/>
      <c r="AL462" s="348"/>
      <c r="AM462" s="349"/>
      <c r="AN462" s="347"/>
      <c r="AO462" s="348"/>
      <c r="AP462" s="348"/>
      <c r="AQ462" s="348"/>
      <c r="AR462" s="348"/>
      <c r="AS462" s="349"/>
      <c r="AV462" s="347"/>
      <c r="AW462" s="348"/>
      <c r="AX462" s="348"/>
      <c r="AY462" s="348"/>
      <c r="AZ462" s="348"/>
      <c r="BA462" s="348"/>
      <c r="BB462" s="348"/>
      <c r="BC462" s="348"/>
      <c r="BD462" s="348"/>
      <c r="BE462" s="348"/>
      <c r="BF462" s="348"/>
      <c r="BG462" s="348"/>
      <c r="BH462" s="348"/>
      <c r="BI462" s="348"/>
      <c r="BJ462" s="348"/>
      <c r="BK462" s="348"/>
      <c r="BL462" s="348"/>
      <c r="BM462" s="348"/>
      <c r="BN462" s="348"/>
      <c r="BO462" s="348"/>
      <c r="BP462" s="348"/>
      <c r="BQ462" s="348"/>
      <c r="BR462" s="348"/>
      <c r="BS462" s="348"/>
      <c r="BT462" s="348"/>
      <c r="BU462" s="349"/>
      <c r="BV462" s="347"/>
      <c r="BW462" s="348"/>
      <c r="BX462" s="348"/>
      <c r="BY462" s="348"/>
      <c r="BZ462" s="348"/>
      <c r="CA462" s="348"/>
      <c r="CB462" s="348"/>
      <c r="CC462" s="348"/>
      <c r="CD462" s="348"/>
      <c r="CE462" s="348"/>
      <c r="CF462" s="348"/>
      <c r="CG462" s="348"/>
      <c r="CH462" s="348"/>
      <c r="CI462" s="348"/>
      <c r="CJ462" s="348"/>
      <c r="CK462" s="348"/>
      <c r="CL462" s="348"/>
      <c r="CM462" s="348"/>
      <c r="CN462" s="349"/>
    </row>
    <row r="463" spans="3:92" ht="14.25" customHeight="1" x14ac:dyDescent="0.35">
      <c r="C463" s="350" t="s">
        <v>679</v>
      </c>
      <c r="D463" s="351"/>
      <c r="E463" s="351"/>
      <c r="F463" s="351"/>
      <c r="G463" s="351"/>
      <c r="H463" s="351"/>
      <c r="I463" s="351"/>
      <c r="J463" s="351"/>
      <c r="K463" s="352"/>
      <c r="L463" s="347"/>
      <c r="M463" s="348"/>
      <c r="N463" s="348"/>
      <c r="O463" s="348"/>
      <c r="P463" s="348"/>
      <c r="Q463" s="349"/>
      <c r="R463" s="347">
        <v>72</v>
      </c>
      <c r="S463" s="348"/>
      <c r="T463" s="348"/>
      <c r="U463" s="349"/>
      <c r="V463" s="347"/>
      <c r="W463" s="348"/>
      <c r="X463" s="348"/>
      <c r="Y463" s="349"/>
      <c r="Z463" s="347"/>
      <c r="AA463" s="348"/>
      <c r="AB463" s="348"/>
      <c r="AC463" s="348"/>
      <c r="AD463" s="348"/>
      <c r="AE463" s="348"/>
      <c r="AF463" s="349"/>
      <c r="AG463" s="347">
        <v>118</v>
      </c>
      <c r="AH463" s="348"/>
      <c r="AI463" s="348"/>
      <c r="AJ463" s="348"/>
      <c r="AK463" s="348"/>
      <c r="AL463" s="348"/>
      <c r="AM463" s="349"/>
      <c r="AN463" s="347"/>
      <c r="AO463" s="348"/>
      <c r="AP463" s="348"/>
      <c r="AQ463" s="348"/>
      <c r="AR463" s="348"/>
      <c r="AS463" s="349"/>
      <c r="AV463" s="312"/>
      <c r="AW463" s="312"/>
      <c r="AX463" s="312"/>
      <c r="AY463" s="312"/>
      <c r="AZ463" s="312"/>
      <c r="BA463" s="312"/>
      <c r="BB463" s="312"/>
      <c r="BC463" s="312"/>
      <c r="BD463" s="312"/>
      <c r="BE463" s="312"/>
      <c r="BF463" s="312"/>
      <c r="BG463" s="312"/>
      <c r="BH463" s="312"/>
      <c r="BI463" s="312"/>
      <c r="BJ463" s="312"/>
      <c r="BK463" s="312"/>
      <c r="BL463" s="312"/>
      <c r="BM463" s="312"/>
      <c r="BN463" s="312"/>
      <c r="BO463" s="312"/>
      <c r="BP463" s="312"/>
      <c r="BQ463" s="312"/>
      <c r="BR463" s="312"/>
      <c r="BS463" s="312"/>
      <c r="BT463" s="312"/>
      <c r="BU463" s="312"/>
      <c r="BV463" s="312"/>
      <c r="BW463" s="312"/>
      <c r="BX463" s="312"/>
      <c r="BY463" s="312"/>
      <c r="BZ463" s="312"/>
      <c r="CA463" s="312"/>
      <c r="CB463" s="312"/>
      <c r="CC463" s="312"/>
      <c r="CD463" s="312"/>
      <c r="CE463" s="312"/>
      <c r="CF463" s="312"/>
      <c r="CG463" s="312"/>
      <c r="CH463" s="312"/>
      <c r="CI463" s="312"/>
      <c r="CJ463" s="312"/>
      <c r="CK463" s="312"/>
      <c r="CL463" s="312"/>
      <c r="CM463" s="312"/>
      <c r="CN463" s="312"/>
    </row>
    <row r="464" spans="3:92" ht="14.25" customHeight="1" x14ac:dyDescent="0.35">
      <c r="C464" s="350" t="s">
        <v>248</v>
      </c>
      <c r="D464" s="351"/>
      <c r="E464" s="351"/>
      <c r="F464" s="351"/>
      <c r="G464" s="351"/>
      <c r="H464" s="351"/>
      <c r="I464" s="351"/>
      <c r="J464" s="351"/>
      <c r="K464" s="352"/>
      <c r="L464" s="347"/>
      <c r="M464" s="348"/>
      <c r="N464" s="348"/>
      <c r="O464" s="348"/>
      <c r="P464" s="348"/>
      <c r="Q464" s="349"/>
      <c r="R464" s="347">
        <v>70</v>
      </c>
      <c r="S464" s="348"/>
      <c r="T464" s="348"/>
      <c r="U464" s="349"/>
      <c r="V464" s="347">
        <v>70</v>
      </c>
      <c r="W464" s="348"/>
      <c r="X464" s="348"/>
      <c r="Y464" s="349"/>
      <c r="Z464" s="347">
        <v>65</v>
      </c>
      <c r="AA464" s="348"/>
      <c r="AB464" s="348"/>
      <c r="AC464" s="348"/>
      <c r="AD464" s="348"/>
      <c r="AE464" s="348"/>
      <c r="AF464" s="349"/>
      <c r="AG464" s="347"/>
      <c r="AH464" s="348"/>
      <c r="AI464" s="348"/>
      <c r="AJ464" s="348"/>
      <c r="AK464" s="348"/>
      <c r="AL464" s="348"/>
      <c r="AM464" s="349"/>
      <c r="AN464" s="347"/>
      <c r="AO464" s="348"/>
      <c r="AP464" s="348"/>
      <c r="AQ464" s="348"/>
      <c r="AR464" s="348"/>
      <c r="AS464" s="349"/>
      <c r="AV464" s="312"/>
      <c r="AW464" s="312"/>
      <c r="AX464" s="312"/>
      <c r="AY464" s="312"/>
      <c r="AZ464" s="312"/>
      <c r="BA464" s="312"/>
      <c r="BB464" s="312"/>
      <c r="BC464" s="312"/>
      <c r="BD464" s="312"/>
      <c r="BE464" s="312"/>
      <c r="BF464" s="312"/>
      <c r="BG464" s="312"/>
      <c r="BH464" s="312"/>
      <c r="BI464" s="312"/>
      <c r="BJ464" s="312"/>
      <c r="BK464" s="312"/>
      <c r="BL464" s="312"/>
      <c r="BM464" s="312"/>
      <c r="BN464" s="312"/>
      <c r="BO464" s="312"/>
      <c r="BP464" s="312"/>
      <c r="BQ464" s="312"/>
      <c r="BR464" s="312"/>
      <c r="BS464" s="312"/>
      <c r="BT464" s="312"/>
      <c r="BU464" s="312"/>
      <c r="BV464" s="312"/>
      <c r="BW464" s="312"/>
      <c r="BX464" s="312"/>
      <c r="BY464" s="312"/>
      <c r="BZ464" s="312"/>
      <c r="CA464" s="312"/>
      <c r="CB464" s="312"/>
      <c r="CC464" s="312"/>
      <c r="CD464" s="312"/>
      <c r="CE464" s="312"/>
      <c r="CF464" s="312"/>
      <c r="CG464" s="312"/>
      <c r="CH464" s="312"/>
      <c r="CI464" s="312"/>
      <c r="CJ464" s="312"/>
      <c r="CK464" s="312"/>
      <c r="CL464" s="312"/>
      <c r="CM464" s="312"/>
      <c r="CN464" s="312"/>
    </row>
    <row r="465" spans="3:92" ht="14.25" customHeight="1" x14ac:dyDescent="0.35">
      <c r="C465" s="350" t="s">
        <v>675</v>
      </c>
      <c r="D465" s="351"/>
      <c r="E465" s="351"/>
      <c r="F465" s="351"/>
      <c r="G465" s="351"/>
      <c r="H465" s="351"/>
      <c r="I465" s="351"/>
      <c r="J465" s="351"/>
      <c r="K465" s="352"/>
      <c r="L465" s="347"/>
      <c r="M465" s="348"/>
      <c r="N465" s="348"/>
      <c r="O465" s="348"/>
      <c r="P465" s="348"/>
      <c r="Q465" s="349"/>
      <c r="R465" s="347">
        <v>21</v>
      </c>
      <c r="S465" s="348"/>
      <c r="T465" s="348"/>
      <c r="U465" s="349"/>
      <c r="V465" s="347">
        <v>5</v>
      </c>
      <c r="W465" s="348"/>
      <c r="X465" s="348"/>
      <c r="Y465" s="349"/>
      <c r="Z465" s="347">
        <v>7</v>
      </c>
      <c r="AA465" s="348"/>
      <c r="AB465" s="348"/>
      <c r="AC465" s="348"/>
      <c r="AD465" s="348"/>
      <c r="AE465" s="348"/>
      <c r="AF465" s="349"/>
      <c r="AG465" s="347"/>
      <c r="AH465" s="348"/>
      <c r="AI465" s="348"/>
      <c r="AJ465" s="348"/>
      <c r="AK465" s="348"/>
      <c r="AL465" s="348"/>
      <c r="AM465" s="349"/>
      <c r="AN465" s="347"/>
      <c r="AO465" s="348"/>
      <c r="AP465" s="348"/>
      <c r="AQ465" s="348"/>
      <c r="AR465" s="348"/>
      <c r="AS465" s="349"/>
      <c r="AV465" s="312"/>
      <c r="AW465" s="312"/>
      <c r="AX465" s="312"/>
      <c r="AY465" s="312"/>
      <c r="AZ465" s="312"/>
      <c r="BA465" s="312"/>
      <c r="BB465" s="312"/>
      <c r="BC465" s="312"/>
      <c r="BD465" s="312"/>
      <c r="BE465" s="312"/>
      <c r="BF465" s="312"/>
      <c r="BG465" s="312"/>
      <c r="BH465" s="312"/>
      <c r="BI465" s="312"/>
      <c r="BJ465" s="312"/>
      <c r="BK465" s="312"/>
      <c r="BL465" s="312"/>
      <c r="BM465" s="312"/>
      <c r="BN465" s="312"/>
      <c r="BO465" s="312"/>
      <c r="BP465" s="312"/>
      <c r="BQ465" s="312"/>
      <c r="BR465" s="312"/>
      <c r="BS465" s="312"/>
      <c r="BT465" s="312"/>
      <c r="BU465" s="312"/>
      <c r="BV465" s="312"/>
      <c r="BW465" s="312"/>
      <c r="BX465" s="312"/>
      <c r="BY465" s="312"/>
      <c r="BZ465" s="312"/>
      <c r="CA465" s="312"/>
      <c r="CB465" s="312"/>
      <c r="CC465" s="312"/>
      <c r="CD465" s="312"/>
      <c r="CE465" s="312"/>
      <c r="CF465" s="312"/>
      <c r="CG465" s="312"/>
      <c r="CH465" s="312"/>
      <c r="CI465" s="312"/>
      <c r="CJ465" s="312"/>
      <c r="CK465" s="312"/>
      <c r="CL465" s="312"/>
      <c r="CM465" s="312"/>
      <c r="CN465" s="312"/>
    </row>
    <row r="466" spans="3:92" ht="14.25" customHeight="1" x14ac:dyDescent="0.35">
      <c r="C466" s="350" t="s">
        <v>249</v>
      </c>
      <c r="D466" s="351"/>
      <c r="E466" s="351"/>
      <c r="F466" s="351"/>
      <c r="G466" s="351"/>
      <c r="H466" s="351"/>
      <c r="I466" s="351"/>
      <c r="J466" s="351"/>
      <c r="K466" s="352"/>
      <c r="L466" s="347"/>
      <c r="M466" s="348"/>
      <c r="N466" s="348"/>
      <c r="O466" s="348"/>
      <c r="P466" s="348"/>
      <c r="Q466" s="349"/>
      <c r="R466" s="347">
        <v>37</v>
      </c>
      <c r="S466" s="348"/>
      <c r="T466" s="348"/>
      <c r="U466" s="349"/>
      <c r="V466" s="347">
        <v>23</v>
      </c>
      <c r="W466" s="348"/>
      <c r="X466" s="348"/>
      <c r="Y466" s="349"/>
      <c r="Z466" s="347">
        <v>15</v>
      </c>
      <c r="AA466" s="348"/>
      <c r="AB466" s="348"/>
      <c r="AC466" s="348"/>
      <c r="AD466" s="348"/>
      <c r="AE466" s="348"/>
      <c r="AF466" s="349"/>
      <c r="AG466" s="347"/>
      <c r="AH466" s="348"/>
      <c r="AI466" s="348"/>
      <c r="AJ466" s="348"/>
      <c r="AK466" s="348"/>
      <c r="AL466" s="348"/>
      <c r="AM466" s="349"/>
      <c r="AN466" s="347"/>
      <c r="AO466" s="348"/>
      <c r="AP466" s="348"/>
      <c r="AQ466" s="348"/>
      <c r="AR466" s="348"/>
      <c r="AS466" s="349"/>
      <c r="AV466" s="554" t="s">
        <v>121</v>
      </c>
      <c r="AW466" s="554"/>
      <c r="AX466" s="554"/>
      <c r="AY466" s="554"/>
      <c r="AZ466" s="554"/>
      <c r="BA466" s="554"/>
      <c r="BB466" s="554"/>
      <c r="BC466" s="554"/>
      <c r="BD466" s="554"/>
      <c r="BE466" s="554"/>
      <c r="BF466" s="554"/>
      <c r="BG466" s="554"/>
      <c r="BH466" s="554"/>
      <c r="BI466" s="554"/>
      <c r="BJ466" s="554"/>
      <c r="BK466" s="554"/>
      <c r="BL466" s="554"/>
      <c r="BM466" s="554"/>
      <c r="BN466" s="554"/>
      <c r="BO466" s="554"/>
      <c r="BP466" s="554"/>
      <c r="BQ466" s="554"/>
      <c r="BR466" s="554"/>
      <c r="BS466" s="554"/>
      <c r="BT466" s="554"/>
      <c r="BU466" s="554"/>
      <c r="BV466" s="554">
        <f>SUM(BV457:CC464)</f>
        <v>0</v>
      </c>
      <c r="BW466" s="554"/>
      <c r="BX466" s="554"/>
      <c r="BY466" s="554"/>
      <c r="BZ466" s="554"/>
      <c r="CA466" s="554"/>
      <c r="CB466" s="554"/>
      <c r="CC466" s="554"/>
      <c r="CD466" s="554"/>
      <c r="CE466" s="554"/>
      <c r="CF466" s="554"/>
      <c r="CG466" s="554"/>
      <c r="CH466" s="554"/>
      <c r="CI466" s="554"/>
      <c r="CJ466" s="554"/>
      <c r="CK466" s="554"/>
      <c r="CL466" s="554"/>
      <c r="CM466" s="554"/>
      <c r="CN466" s="554"/>
    </row>
    <row r="467" spans="3:92" ht="14.25" customHeight="1" x14ac:dyDescent="0.35">
      <c r="C467" s="459" t="s">
        <v>974</v>
      </c>
      <c r="D467" s="459"/>
      <c r="E467" s="459"/>
      <c r="F467" s="459"/>
      <c r="G467" s="459"/>
      <c r="H467" s="459"/>
      <c r="I467" s="459"/>
      <c r="J467" s="459"/>
      <c r="K467" s="459"/>
      <c r="L467" s="459"/>
      <c r="M467" s="459"/>
      <c r="N467" s="459"/>
      <c r="O467" s="459"/>
      <c r="P467" s="459"/>
      <c r="Q467" s="459"/>
      <c r="R467" s="459"/>
      <c r="S467" s="459"/>
      <c r="T467" s="459"/>
      <c r="U467" s="459"/>
      <c r="V467" s="459"/>
      <c r="W467" s="459"/>
      <c r="X467" s="459"/>
      <c r="Y467" s="459"/>
      <c r="Z467" s="459"/>
      <c r="AA467" s="459"/>
      <c r="AB467" s="459"/>
      <c r="AC467" s="459"/>
      <c r="AD467" s="459"/>
      <c r="AE467" s="459"/>
      <c r="AF467" s="459"/>
      <c r="AG467" s="459"/>
      <c r="AH467" s="459"/>
      <c r="AI467" s="459"/>
      <c r="AJ467" s="459"/>
      <c r="AK467" s="459"/>
      <c r="AL467" s="459"/>
      <c r="AM467" s="459"/>
      <c r="AN467" s="459"/>
      <c r="AO467" s="459"/>
      <c r="AP467" s="459"/>
      <c r="AQ467" s="459"/>
      <c r="AR467" s="459"/>
      <c r="AS467" s="459"/>
      <c r="AV467" s="446" t="s">
        <v>979</v>
      </c>
      <c r="AW467" s="446"/>
      <c r="AX467" s="446"/>
      <c r="AY467" s="446"/>
      <c r="AZ467" s="446"/>
      <c r="BA467" s="446"/>
      <c r="BB467" s="446"/>
      <c r="BC467" s="446"/>
      <c r="BD467" s="446"/>
      <c r="BE467" s="446"/>
      <c r="BF467" s="446"/>
      <c r="BG467" s="446"/>
      <c r="BH467" s="446"/>
      <c r="BI467" s="446"/>
      <c r="BJ467" s="446"/>
      <c r="BK467" s="446"/>
      <c r="BL467" s="446"/>
      <c r="BM467" s="446"/>
      <c r="BN467" s="446"/>
      <c r="BO467" s="446"/>
      <c r="BP467" s="446"/>
      <c r="BQ467" s="446"/>
      <c r="BR467" s="446"/>
      <c r="BS467" s="446"/>
      <c r="BT467" s="446"/>
      <c r="BU467" s="446"/>
      <c r="BV467" s="446"/>
      <c r="BW467" s="446"/>
      <c r="BX467" s="446"/>
      <c r="BY467" s="446"/>
      <c r="BZ467" s="446"/>
      <c r="CA467" s="446"/>
      <c r="CB467" s="446"/>
      <c r="CC467" s="446"/>
      <c r="CD467" s="446"/>
      <c r="CE467" s="446"/>
      <c r="CF467" s="446"/>
      <c r="CG467" s="446"/>
      <c r="CH467" s="446"/>
      <c r="CI467" s="446"/>
      <c r="CJ467" s="446"/>
      <c r="CK467" s="446"/>
      <c r="CL467" s="446"/>
      <c r="CM467" s="446"/>
      <c r="CN467" s="446"/>
    </row>
    <row r="468" spans="3:92" ht="14.25" customHeight="1" x14ac:dyDescent="0.35"/>
    <row r="469" spans="3:92" ht="14.25" customHeight="1" x14ac:dyDescent="0.35">
      <c r="D469" s="571" t="s">
        <v>273</v>
      </c>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1"/>
      <c r="AL469" s="571"/>
      <c r="AM469" s="571"/>
      <c r="AN469" s="571"/>
      <c r="AO469" s="571"/>
      <c r="AP469" s="571"/>
      <c r="AQ469" s="571"/>
      <c r="AR469" s="571"/>
      <c r="AS469" s="571"/>
      <c r="AT469" s="571"/>
      <c r="AU469" s="571"/>
      <c r="AV469" s="571"/>
      <c r="AW469" s="571"/>
      <c r="AX469" s="571"/>
      <c r="AY469" s="571"/>
      <c r="AZ469" s="571"/>
      <c r="BA469" s="571"/>
      <c r="BB469" s="571"/>
      <c r="BC469" s="571"/>
      <c r="BD469" s="571"/>
      <c r="BE469" s="571"/>
      <c r="BF469" s="571"/>
      <c r="BG469" s="571"/>
      <c r="BH469" s="571"/>
      <c r="BI469" s="571"/>
      <c r="BJ469" s="571"/>
      <c r="BK469" s="571"/>
      <c r="BL469" s="571"/>
      <c r="BM469" s="571"/>
      <c r="BN469" s="571"/>
      <c r="BO469" s="571"/>
      <c r="BP469" s="571"/>
      <c r="BQ469" s="571"/>
      <c r="BR469" s="571"/>
      <c r="BS469" s="571"/>
      <c r="BT469" s="571"/>
      <c r="BU469" s="571"/>
      <c r="BV469" s="571"/>
      <c r="BW469" s="571"/>
      <c r="BX469" s="571"/>
      <c r="BY469" s="571"/>
      <c r="BZ469" s="571"/>
      <c r="CA469" s="571"/>
      <c r="CB469" s="571"/>
      <c r="CC469" s="571"/>
      <c r="CD469" s="571"/>
      <c r="CE469" s="571"/>
      <c r="CF469" s="571"/>
      <c r="CG469" s="571"/>
      <c r="CH469" s="571"/>
      <c r="CI469" s="571"/>
      <c r="CJ469" s="571"/>
      <c r="CK469" s="571"/>
      <c r="CL469" s="571"/>
      <c r="CM469" s="571"/>
      <c r="CN469" s="571"/>
    </row>
    <row r="470" spans="3:92" ht="14.25" customHeight="1" x14ac:dyDescent="0.35">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1"/>
      <c r="AL470" s="571"/>
      <c r="AM470" s="571"/>
      <c r="AN470" s="571"/>
      <c r="AO470" s="571"/>
      <c r="AP470" s="571"/>
      <c r="AQ470" s="571"/>
      <c r="AR470" s="571"/>
      <c r="AS470" s="571"/>
      <c r="AT470" s="571"/>
      <c r="AU470" s="571"/>
      <c r="AV470" s="571"/>
      <c r="AW470" s="571"/>
      <c r="AX470" s="571"/>
      <c r="AY470" s="571"/>
      <c r="AZ470" s="571"/>
      <c r="BA470" s="571"/>
      <c r="BB470" s="571"/>
      <c r="BC470" s="571"/>
      <c r="BD470" s="571"/>
      <c r="BE470" s="571"/>
      <c r="BF470" s="571"/>
      <c r="BG470" s="571"/>
      <c r="BH470" s="571"/>
      <c r="BI470" s="571"/>
      <c r="BJ470" s="571"/>
      <c r="BK470" s="571"/>
      <c r="BL470" s="571"/>
      <c r="BM470" s="571"/>
      <c r="BN470" s="571"/>
      <c r="BO470" s="571"/>
      <c r="BP470" s="571"/>
      <c r="BQ470" s="571"/>
      <c r="BR470" s="571"/>
      <c r="BS470" s="571"/>
      <c r="BT470" s="571"/>
      <c r="BU470" s="571"/>
      <c r="BV470" s="571"/>
      <c r="BW470" s="571"/>
      <c r="BX470" s="571"/>
      <c r="BY470" s="571"/>
      <c r="BZ470" s="571"/>
      <c r="CA470" s="571"/>
      <c r="CB470" s="571"/>
      <c r="CC470" s="571"/>
      <c r="CD470" s="571"/>
      <c r="CE470" s="571"/>
      <c r="CF470" s="571"/>
      <c r="CG470" s="571"/>
      <c r="CH470" s="571"/>
      <c r="CI470" s="571"/>
      <c r="CJ470" s="571"/>
      <c r="CK470" s="571"/>
      <c r="CL470" s="571"/>
      <c r="CM470" s="571"/>
      <c r="CN470" s="571"/>
    </row>
    <row r="471" spans="3:92" ht="14.25" customHeight="1" x14ac:dyDescent="0.35">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c r="BI471" s="60"/>
      <c r="BJ471" s="60"/>
      <c r="BK471" s="60"/>
      <c r="BL471" s="60"/>
      <c r="BM471" s="60"/>
      <c r="BN471" s="60"/>
      <c r="BO471" s="60"/>
      <c r="BP471" s="60"/>
      <c r="BQ471" s="60"/>
      <c r="BR471" s="60"/>
      <c r="BS471" s="60"/>
      <c r="BT471" s="60"/>
      <c r="BU471" s="60"/>
      <c r="BV471" s="60"/>
      <c r="BW471" s="60"/>
      <c r="BX471" s="60"/>
      <c r="BY471" s="60"/>
      <c r="BZ471" s="60"/>
      <c r="CA471" s="60"/>
      <c r="CB471" s="60"/>
      <c r="CC471" s="60"/>
      <c r="CD471" s="60"/>
      <c r="CE471" s="60"/>
      <c r="CF471" s="60"/>
      <c r="CG471" s="60"/>
      <c r="CH471" s="60"/>
      <c r="CI471" s="60"/>
      <c r="CJ471" s="60"/>
      <c r="CK471" s="60"/>
      <c r="CL471" s="60"/>
      <c r="CM471" s="60"/>
      <c r="CN471" s="60"/>
    </row>
    <row r="472" spans="3:92" ht="14.25" customHeight="1" x14ac:dyDescent="0.35">
      <c r="D472" s="284" t="s">
        <v>649</v>
      </c>
      <c r="E472" s="284"/>
      <c r="F472" s="284"/>
      <c r="G472" s="284"/>
      <c r="H472" s="284"/>
      <c r="I472" s="284"/>
      <c r="J472" s="284"/>
      <c r="K472" s="284"/>
      <c r="L472" s="284"/>
      <c r="M472" s="284"/>
      <c r="N472" s="284"/>
      <c r="O472" s="284"/>
      <c r="P472" s="284"/>
      <c r="Q472" s="284"/>
      <c r="R472" s="284"/>
      <c r="S472" s="284"/>
      <c r="T472" s="284"/>
      <c r="U472" s="284"/>
      <c r="V472" s="284"/>
      <c r="W472" s="284"/>
      <c r="X472" s="284"/>
      <c r="Y472" s="284"/>
      <c r="Z472" s="284"/>
      <c r="AA472" s="284"/>
      <c r="AB472" s="284"/>
      <c r="AC472" s="284"/>
      <c r="AD472" s="284"/>
      <c r="AE472" s="284"/>
      <c r="AF472" s="284"/>
      <c r="AG472" s="284"/>
      <c r="AH472" s="284"/>
      <c r="AI472" s="284"/>
      <c r="AJ472" s="284"/>
      <c r="AK472" s="284"/>
      <c r="AL472" s="284"/>
      <c r="AM472" s="284"/>
      <c r="AN472" s="284"/>
      <c r="AO472" s="284"/>
      <c r="AP472" s="284"/>
      <c r="AQ472" s="284"/>
      <c r="AR472" s="284"/>
      <c r="AS472" s="284"/>
      <c r="AT472" s="284"/>
      <c r="AU472" s="6"/>
      <c r="AV472" s="284" t="s">
        <v>650</v>
      </c>
      <c r="AW472" s="284"/>
      <c r="AX472" s="284"/>
      <c r="AY472" s="284"/>
      <c r="AZ472" s="284"/>
      <c r="BA472" s="284"/>
      <c r="BB472" s="284"/>
      <c r="BC472" s="284"/>
      <c r="BD472" s="284"/>
      <c r="BE472" s="284"/>
      <c r="BF472" s="284"/>
      <c r="BG472" s="284"/>
      <c r="BH472" s="284"/>
      <c r="BI472" s="284"/>
      <c r="BJ472" s="284"/>
      <c r="BK472" s="284"/>
      <c r="BL472" s="284"/>
      <c r="BM472" s="284"/>
      <c r="BN472" s="284"/>
      <c r="BO472" s="284"/>
      <c r="BP472" s="284"/>
      <c r="BQ472" s="284"/>
      <c r="BR472" s="284"/>
      <c r="BS472" s="284"/>
      <c r="BT472" s="284"/>
      <c r="BU472" s="284"/>
      <c r="BV472" s="284"/>
      <c r="BW472" s="284"/>
      <c r="BX472" s="284"/>
      <c r="BY472" s="284"/>
      <c r="BZ472" s="284"/>
      <c r="CA472" s="284"/>
      <c r="CB472" s="284"/>
      <c r="CC472" s="284"/>
      <c r="CD472" s="284"/>
      <c r="CE472" s="284"/>
      <c r="CF472" s="284"/>
      <c r="CG472" s="284"/>
      <c r="CH472" s="284"/>
      <c r="CI472" s="284"/>
      <c r="CJ472" s="284"/>
      <c r="CK472" s="284"/>
      <c r="CL472" s="284"/>
      <c r="CM472" s="284"/>
      <c r="CN472" s="284"/>
    </row>
    <row r="473" spans="3:92" ht="14.25" customHeight="1" x14ac:dyDescent="0.35">
      <c r="D473" s="285"/>
      <c r="E473" s="285"/>
      <c r="F473" s="285"/>
      <c r="G473" s="285"/>
      <c r="H473" s="285"/>
      <c r="I473" s="285"/>
      <c r="J473" s="285"/>
      <c r="K473" s="285"/>
      <c r="L473" s="285"/>
      <c r="M473" s="285"/>
      <c r="N473" s="285"/>
      <c r="O473" s="285"/>
      <c r="P473" s="285"/>
      <c r="Q473" s="285"/>
      <c r="R473" s="285"/>
      <c r="S473" s="285"/>
      <c r="T473" s="285"/>
      <c r="U473" s="285"/>
      <c r="V473" s="285"/>
      <c r="W473" s="285"/>
      <c r="X473" s="285"/>
      <c r="Y473" s="285"/>
      <c r="Z473" s="285"/>
      <c r="AA473" s="285"/>
      <c r="AB473" s="285"/>
      <c r="AC473" s="285"/>
      <c r="AD473" s="285"/>
      <c r="AE473" s="285"/>
      <c r="AF473" s="285"/>
      <c r="AG473" s="285"/>
      <c r="AH473" s="285"/>
      <c r="AI473" s="285"/>
      <c r="AJ473" s="285"/>
      <c r="AK473" s="285"/>
      <c r="AL473" s="285"/>
      <c r="AM473" s="285"/>
      <c r="AN473" s="285"/>
      <c r="AO473" s="285"/>
      <c r="AP473" s="285"/>
      <c r="AQ473" s="285"/>
      <c r="AR473" s="285"/>
      <c r="AS473" s="285"/>
      <c r="AT473" s="285"/>
      <c r="AU473" s="6"/>
      <c r="AV473" s="285"/>
      <c r="AW473" s="285"/>
      <c r="AX473" s="285"/>
      <c r="AY473" s="285"/>
      <c r="AZ473" s="285"/>
      <c r="BA473" s="285"/>
      <c r="BB473" s="285"/>
      <c r="BC473" s="285"/>
      <c r="BD473" s="285"/>
      <c r="BE473" s="285"/>
      <c r="BF473" s="285"/>
      <c r="BG473" s="285"/>
      <c r="BH473" s="285"/>
      <c r="BI473" s="285"/>
      <c r="BJ473" s="285"/>
      <c r="BK473" s="285"/>
      <c r="BL473" s="285"/>
      <c r="BM473" s="285"/>
      <c r="BN473" s="285"/>
      <c r="BO473" s="285"/>
      <c r="BP473" s="285"/>
      <c r="BQ473" s="285"/>
      <c r="BR473" s="285"/>
      <c r="BS473" s="285"/>
      <c r="BT473" s="285"/>
      <c r="BU473" s="285"/>
      <c r="BV473" s="285"/>
      <c r="BW473" s="285"/>
      <c r="BX473" s="285"/>
      <c r="BY473" s="285"/>
      <c r="BZ473" s="285"/>
      <c r="CA473" s="285"/>
      <c r="CB473" s="285"/>
      <c r="CC473" s="285"/>
      <c r="CD473" s="285"/>
      <c r="CE473" s="285"/>
      <c r="CF473" s="285"/>
      <c r="CG473" s="285"/>
      <c r="CH473" s="285"/>
      <c r="CI473" s="285"/>
      <c r="CJ473" s="285"/>
      <c r="CK473" s="285"/>
      <c r="CL473" s="285"/>
      <c r="CM473" s="285"/>
      <c r="CN473" s="285"/>
    </row>
    <row r="474" spans="3:92" ht="14.25" customHeight="1" x14ac:dyDescent="0.35">
      <c r="D474" s="295" t="s">
        <v>972</v>
      </c>
      <c r="E474" s="295"/>
      <c r="F474" s="295"/>
      <c r="G474" s="295"/>
      <c r="H474" s="295"/>
      <c r="I474" s="295"/>
      <c r="J474" s="295"/>
      <c r="K474" s="286" t="s">
        <v>651</v>
      </c>
      <c r="L474" s="287"/>
      <c r="M474" s="287"/>
      <c r="N474" s="287"/>
      <c r="O474" s="287"/>
      <c r="P474" s="287"/>
      <c r="Q474" s="287"/>
      <c r="R474" s="287"/>
      <c r="S474" s="288"/>
      <c r="T474" s="286" t="s">
        <v>146</v>
      </c>
      <c r="U474" s="287"/>
      <c r="V474" s="287"/>
      <c r="W474" s="287"/>
      <c r="X474" s="287"/>
      <c r="Y474" s="287"/>
      <c r="Z474" s="287"/>
      <c r="AA474" s="287"/>
      <c r="AB474" s="288"/>
      <c r="AC474" s="286" t="s">
        <v>147</v>
      </c>
      <c r="AD474" s="287"/>
      <c r="AE474" s="287"/>
      <c r="AF474" s="287"/>
      <c r="AG474" s="287"/>
      <c r="AH474" s="287"/>
      <c r="AI474" s="287"/>
      <c r="AJ474" s="287"/>
      <c r="AK474" s="288"/>
      <c r="AL474" s="286" t="s">
        <v>121</v>
      </c>
      <c r="AM474" s="287"/>
      <c r="AN474" s="287"/>
      <c r="AO474" s="287"/>
      <c r="AP474" s="287"/>
      <c r="AQ474" s="287"/>
      <c r="AR474" s="287"/>
      <c r="AS474" s="287"/>
      <c r="AT474" s="288"/>
      <c r="AV474" s="286" t="s">
        <v>652</v>
      </c>
      <c r="AW474" s="287"/>
      <c r="AX474" s="287"/>
      <c r="AY474" s="287"/>
      <c r="AZ474" s="287"/>
      <c r="BA474" s="286">
        <v>2018</v>
      </c>
      <c r="BB474" s="287"/>
      <c r="BC474" s="287"/>
      <c r="BD474" s="287"/>
      <c r="BE474" s="287"/>
      <c r="BF474" s="286">
        <v>2019</v>
      </c>
      <c r="BG474" s="287"/>
      <c r="BH474" s="287"/>
      <c r="BI474" s="287"/>
      <c r="BJ474" s="287"/>
      <c r="BK474" s="286">
        <v>2020</v>
      </c>
      <c r="BL474" s="287"/>
      <c r="BM474" s="287"/>
      <c r="BN474" s="287"/>
      <c r="BO474" s="287"/>
      <c r="BP474" s="286">
        <v>2021</v>
      </c>
      <c r="BQ474" s="287"/>
      <c r="BR474" s="287"/>
      <c r="BS474" s="287"/>
      <c r="BT474" s="287"/>
      <c r="BU474" s="286" t="s">
        <v>1156</v>
      </c>
      <c r="BV474" s="287"/>
      <c r="BW474" s="287"/>
      <c r="BX474" s="287"/>
      <c r="BY474" s="287"/>
      <c r="BZ474" s="286"/>
      <c r="CA474" s="287"/>
      <c r="CB474" s="287"/>
      <c r="CC474" s="287"/>
      <c r="CD474" s="287"/>
      <c r="CE474" s="286"/>
      <c r="CF474" s="287"/>
      <c r="CG474" s="287"/>
      <c r="CH474" s="287"/>
      <c r="CI474" s="287"/>
      <c r="CJ474" s="360"/>
      <c r="CK474" s="360"/>
      <c r="CL474" s="360"/>
      <c r="CM474" s="360"/>
      <c r="CN474" s="360"/>
    </row>
    <row r="475" spans="3:92" ht="14.25" customHeight="1" x14ac:dyDescent="0.35">
      <c r="D475" s="295"/>
      <c r="E475" s="295"/>
      <c r="F475" s="295"/>
      <c r="G475" s="295"/>
      <c r="H475" s="295"/>
      <c r="I475" s="295"/>
      <c r="J475" s="295"/>
      <c r="K475" s="289"/>
      <c r="L475" s="290"/>
      <c r="M475" s="290"/>
      <c r="N475" s="290"/>
      <c r="O475" s="290"/>
      <c r="P475" s="290"/>
      <c r="Q475" s="290"/>
      <c r="R475" s="290"/>
      <c r="S475" s="291"/>
      <c r="T475" s="289"/>
      <c r="U475" s="290"/>
      <c r="V475" s="290"/>
      <c r="W475" s="290"/>
      <c r="X475" s="290"/>
      <c r="Y475" s="290"/>
      <c r="Z475" s="290"/>
      <c r="AA475" s="290"/>
      <c r="AB475" s="291"/>
      <c r="AC475" s="289"/>
      <c r="AD475" s="290"/>
      <c r="AE475" s="290"/>
      <c r="AF475" s="290"/>
      <c r="AG475" s="290"/>
      <c r="AH475" s="290"/>
      <c r="AI475" s="290"/>
      <c r="AJ475" s="290"/>
      <c r="AK475" s="291"/>
      <c r="AL475" s="289"/>
      <c r="AM475" s="290"/>
      <c r="AN475" s="290"/>
      <c r="AO475" s="290"/>
      <c r="AP475" s="290"/>
      <c r="AQ475" s="290"/>
      <c r="AR475" s="290"/>
      <c r="AS475" s="290"/>
      <c r="AT475" s="291"/>
      <c r="AV475" s="289"/>
      <c r="AW475" s="290"/>
      <c r="AX475" s="290"/>
      <c r="AY475" s="290"/>
      <c r="AZ475" s="290"/>
      <c r="BA475" s="289"/>
      <c r="BB475" s="290"/>
      <c r="BC475" s="290"/>
      <c r="BD475" s="290"/>
      <c r="BE475" s="290"/>
      <c r="BF475" s="289"/>
      <c r="BG475" s="290"/>
      <c r="BH475" s="290"/>
      <c r="BI475" s="290"/>
      <c r="BJ475" s="290"/>
      <c r="BK475" s="289"/>
      <c r="BL475" s="290"/>
      <c r="BM475" s="290"/>
      <c r="BN475" s="290"/>
      <c r="BO475" s="290"/>
      <c r="BP475" s="289"/>
      <c r="BQ475" s="290"/>
      <c r="BR475" s="290"/>
      <c r="BS475" s="290"/>
      <c r="BT475" s="290"/>
      <c r="BU475" s="289"/>
      <c r="BV475" s="290"/>
      <c r="BW475" s="290"/>
      <c r="BX475" s="290"/>
      <c r="BY475" s="290"/>
      <c r="BZ475" s="289"/>
      <c r="CA475" s="290"/>
      <c r="CB475" s="290"/>
      <c r="CC475" s="290"/>
      <c r="CD475" s="290"/>
      <c r="CE475" s="289"/>
      <c r="CF475" s="290"/>
      <c r="CG475" s="290"/>
      <c r="CH475" s="290"/>
      <c r="CI475" s="290"/>
      <c r="CJ475" s="360"/>
      <c r="CK475" s="360"/>
      <c r="CL475" s="360"/>
      <c r="CM475" s="360"/>
      <c r="CN475" s="360"/>
    </row>
    <row r="476" spans="3:92" ht="14.25" customHeight="1" x14ac:dyDescent="0.35">
      <c r="D476" s="295"/>
      <c r="E476" s="295"/>
      <c r="F476" s="295"/>
      <c r="G476" s="295"/>
      <c r="H476" s="295"/>
      <c r="I476" s="295"/>
      <c r="J476" s="295"/>
      <c r="K476" s="292"/>
      <c r="L476" s="293"/>
      <c r="M476" s="293"/>
      <c r="N476" s="293"/>
      <c r="O476" s="293"/>
      <c r="P476" s="293"/>
      <c r="Q476" s="293"/>
      <c r="R476" s="293"/>
      <c r="S476" s="294"/>
      <c r="T476" s="292"/>
      <c r="U476" s="293"/>
      <c r="V476" s="293"/>
      <c r="W476" s="293"/>
      <c r="X476" s="293"/>
      <c r="Y476" s="293"/>
      <c r="Z476" s="293"/>
      <c r="AA476" s="293"/>
      <c r="AB476" s="294"/>
      <c r="AC476" s="292"/>
      <c r="AD476" s="293"/>
      <c r="AE476" s="293"/>
      <c r="AF476" s="293"/>
      <c r="AG476" s="293"/>
      <c r="AH476" s="293"/>
      <c r="AI476" s="293"/>
      <c r="AJ476" s="293"/>
      <c r="AK476" s="294"/>
      <c r="AL476" s="292"/>
      <c r="AM476" s="293"/>
      <c r="AN476" s="293"/>
      <c r="AO476" s="293"/>
      <c r="AP476" s="293"/>
      <c r="AQ476" s="293"/>
      <c r="AR476" s="293"/>
      <c r="AS476" s="293"/>
      <c r="AT476" s="294"/>
      <c r="AV476" s="292"/>
      <c r="AW476" s="293"/>
      <c r="AX476" s="293"/>
      <c r="AY476" s="293"/>
      <c r="AZ476" s="293"/>
      <c r="BA476" s="292"/>
      <c r="BB476" s="293"/>
      <c r="BC476" s="293"/>
      <c r="BD476" s="293"/>
      <c r="BE476" s="293"/>
      <c r="BF476" s="292"/>
      <c r="BG476" s="293"/>
      <c r="BH476" s="293"/>
      <c r="BI476" s="293"/>
      <c r="BJ476" s="293"/>
      <c r="BK476" s="292"/>
      <c r="BL476" s="293"/>
      <c r="BM476" s="293"/>
      <c r="BN476" s="293"/>
      <c r="BO476" s="293"/>
      <c r="BP476" s="292"/>
      <c r="BQ476" s="293"/>
      <c r="BR476" s="293"/>
      <c r="BS476" s="293"/>
      <c r="BT476" s="293"/>
      <c r="BU476" s="292"/>
      <c r="BV476" s="293"/>
      <c r="BW476" s="293"/>
      <c r="BX476" s="293"/>
      <c r="BY476" s="293"/>
      <c r="BZ476" s="292"/>
      <c r="CA476" s="293"/>
      <c r="CB476" s="293"/>
      <c r="CC476" s="293"/>
      <c r="CD476" s="293"/>
      <c r="CE476" s="292"/>
      <c r="CF476" s="293"/>
      <c r="CG476" s="293"/>
      <c r="CH476" s="293"/>
      <c r="CI476" s="293"/>
      <c r="CJ476" s="360"/>
      <c r="CK476" s="360"/>
      <c r="CL476" s="360"/>
      <c r="CM476" s="360"/>
      <c r="CN476" s="360"/>
    </row>
    <row r="477" spans="3:92" ht="14.25" customHeight="1" x14ac:dyDescent="0.35">
      <c r="D477" s="312" t="s">
        <v>970</v>
      </c>
      <c r="E477" s="312"/>
      <c r="F477" s="312"/>
      <c r="G477" s="312"/>
      <c r="H477" s="312"/>
      <c r="I477" s="312"/>
      <c r="J477" s="312"/>
      <c r="K477" s="347">
        <v>0</v>
      </c>
      <c r="L477" s="348"/>
      <c r="M477" s="348"/>
      <c r="N477" s="348"/>
      <c r="O477" s="348"/>
      <c r="P477" s="348"/>
      <c r="Q477" s="348"/>
      <c r="R477" s="348"/>
      <c r="S477" s="349"/>
      <c r="T477" s="513">
        <v>26</v>
      </c>
      <c r="U477" s="514"/>
      <c r="V477" s="514"/>
      <c r="W477" s="514"/>
      <c r="X477" s="514"/>
      <c r="Y477" s="514"/>
      <c r="Z477" s="514"/>
      <c r="AA477" s="514"/>
      <c r="AB477" s="515"/>
      <c r="AC477" s="513">
        <v>36</v>
      </c>
      <c r="AD477" s="514"/>
      <c r="AE477" s="514"/>
      <c r="AF477" s="514"/>
      <c r="AG477" s="514"/>
      <c r="AH477" s="514"/>
      <c r="AI477" s="514"/>
      <c r="AJ477" s="514"/>
      <c r="AK477" s="515"/>
      <c r="AL477" s="513">
        <f>SUM(K477:AK477)</f>
        <v>62</v>
      </c>
      <c r="AM477" s="514"/>
      <c r="AN477" s="514"/>
      <c r="AO477" s="514"/>
      <c r="AP477" s="514"/>
      <c r="AQ477" s="514"/>
      <c r="AR477" s="514"/>
      <c r="AS477" s="514"/>
      <c r="AT477" s="515"/>
      <c r="AV477" s="460" t="s">
        <v>636</v>
      </c>
      <c r="AW477" s="461"/>
      <c r="AX477" s="461"/>
      <c r="AY477" s="461"/>
      <c r="AZ477" s="462"/>
      <c r="BA477" s="460" t="s">
        <v>1049</v>
      </c>
      <c r="BB477" s="461"/>
      <c r="BC477" s="461"/>
      <c r="BD477" s="461"/>
      <c r="BE477" s="462"/>
      <c r="BF477" s="460">
        <v>14.82</v>
      </c>
      <c r="BG477" s="461"/>
      <c r="BH477" s="461"/>
      <c r="BI477" s="461"/>
      <c r="BJ477" s="462"/>
      <c r="BK477" s="460" t="s">
        <v>1040</v>
      </c>
      <c r="BL477" s="461"/>
      <c r="BM477" s="461"/>
      <c r="BN477" s="461"/>
      <c r="BO477" s="462"/>
      <c r="BP477" s="460">
        <v>0</v>
      </c>
      <c r="BQ477" s="461"/>
      <c r="BR477" s="461"/>
      <c r="BS477" s="461"/>
      <c r="BT477" s="462"/>
      <c r="BU477" s="460">
        <v>0</v>
      </c>
      <c r="BV477" s="461"/>
      <c r="BW477" s="461"/>
      <c r="BX477" s="461"/>
      <c r="BY477" s="462"/>
      <c r="BZ477" s="460"/>
      <c r="CA477" s="461"/>
      <c r="CB477" s="461"/>
      <c r="CC477" s="461"/>
      <c r="CD477" s="462"/>
      <c r="CE477" s="460"/>
      <c r="CF477" s="461"/>
      <c r="CG477" s="461"/>
      <c r="CH477" s="461"/>
      <c r="CI477" s="462"/>
      <c r="CJ477" s="460"/>
      <c r="CK477" s="461"/>
      <c r="CL477" s="461"/>
      <c r="CM477" s="461"/>
      <c r="CN477" s="462"/>
    </row>
    <row r="478" spans="3:92" ht="14.25" customHeight="1" x14ac:dyDescent="0.35">
      <c r="C478" s="65"/>
      <c r="D478" s="312" t="s">
        <v>971</v>
      </c>
      <c r="E478" s="312"/>
      <c r="F478" s="312"/>
      <c r="G478" s="312"/>
      <c r="H478" s="312"/>
      <c r="I478" s="312"/>
      <c r="J478" s="312"/>
      <c r="K478" s="347">
        <v>0</v>
      </c>
      <c r="L478" s="348"/>
      <c r="M478" s="348"/>
      <c r="N478" s="348"/>
      <c r="O478" s="348"/>
      <c r="P478" s="348"/>
      <c r="Q478" s="348"/>
      <c r="R478" s="348"/>
      <c r="S478" s="349"/>
      <c r="T478" s="513">
        <v>0</v>
      </c>
      <c r="U478" s="514"/>
      <c r="V478" s="514"/>
      <c r="W478" s="514"/>
      <c r="X478" s="514"/>
      <c r="Y478" s="514"/>
      <c r="Z478" s="514"/>
      <c r="AA478" s="514"/>
      <c r="AB478" s="515"/>
      <c r="AC478" s="513">
        <v>0</v>
      </c>
      <c r="AD478" s="514"/>
      <c r="AE478" s="514"/>
      <c r="AF478" s="514"/>
      <c r="AG478" s="514"/>
      <c r="AH478" s="514"/>
      <c r="AI478" s="514"/>
      <c r="AJ478" s="514"/>
      <c r="AK478" s="515"/>
      <c r="AL478" s="513">
        <f>SUM(K478:AK478)</f>
        <v>0</v>
      </c>
      <c r="AM478" s="514"/>
      <c r="AN478" s="514"/>
      <c r="AO478" s="514"/>
      <c r="AP478" s="514"/>
      <c r="AQ478" s="514"/>
      <c r="AR478" s="514"/>
      <c r="AS478" s="514"/>
      <c r="AT478" s="515"/>
      <c r="AV478" s="460" t="s">
        <v>126</v>
      </c>
      <c r="AW478" s="461"/>
      <c r="AX478" s="461"/>
      <c r="AY478" s="461"/>
      <c r="AZ478" s="462"/>
      <c r="BA478" s="460">
        <v>13.69</v>
      </c>
      <c r="BB478" s="461"/>
      <c r="BC478" s="461"/>
      <c r="BD478" s="461"/>
      <c r="BE478" s="462"/>
      <c r="BF478" s="460">
        <v>13.51</v>
      </c>
      <c r="BG478" s="461"/>
      <c r="BH478" s="461"/>
      <c r="BI478" s="461"/>
      <c r="BJ478" s="462"/>
      <c r="BK478" s="460" t="s">
        <v>1039</v>
      </c>
      <c r="BL478" s="461"/>
      <c r="BM478" s="461"/>
      <c r="BN478" s="461"/>
      <c r="BO478" s="462"/>
      <c r="BP478" s="460" t="s">
        <v>1041</v>
      </c>
      <c r="BQ478" s="461"/>
      <c r="BR478" s="461"/>
      <c r="BS478" s="461"/>
      <c r="BT478" s="462"/>
      <c r="BU478" s="460">
        <v>5.4</v>
      </c>
      <c r="BV478" s="461"/>
      <c r="BW478" s="461"/>
      <c r="BX478" s="461"/>
      <c r="BY478" s="462"/>
      <c r="BZ478" s="460"/>
      <c r="CA478" s="461"/>
      <c r="CB478" s="461"/>
      <c r="CC478" s="461"/>
      <c r="CD478" s="462"/>
      <c r="CE478" s="460"/>
      <c r="CF478" s="461"/>
      <c r="CG478" s="461"/>
      <c r="CH478" s="461"/>
      <c r="CI478" s="462"/>
      <c r="CJ478" s="460"/>
      <c r="CK478" s="461"/>
      <c r="CL478" s="461"/>
      <c r="CM478" s="461"/>
      <c r="CN478" s="462"/>
    </row>
    <row r="479" spans="3:92" ht="14.25" customHeight="1" x14ac:dyDescent="0.35">
      <c r="D479" s="554" t="s">
        <v>121</v>
      </c>
      <c r="E479" s="554"/>
      <c r="F479" s="554"/>
      <c r="G479" s="554"/>
      <c r="H479" s="554"/>
      <c r="I479" s="554"/>
      <c r="J479" s="554"/>
      <c r="K479" s="551">
        <f>SUM(K477:S478)</f>
        <v>0</v>
      </c>
      <c r="L479" s="552"/>
      <c r="M479" s="552"/>
      <c r="N479" s="552"/>
      <c r="O479" s="552"/>
      <c r="P479" s="552"/>
      <c r="Q479" s="552"/>
      <c r="R479" s="552"/>
      <c r="S479" s="553"/>
      <c r="T479" s="551">
        <f>SUM(T477:AB478)</f>
        <v>26</v>
      </c>
      <c r="U479" s="552"/>
      <c r="V479" s="552"/>
      <c r="W479" s="552"/>
      <c r="X479" s="552"/>
      <c r="Y479" s="552"/>
      <c r="Z479" s="552"/>
      <c r="AA479" s="552"/>
      <c r="AB479" s="553"/>
      <c r="AC479" s="551">
        <f>SUM(AC477:AK478)</f>
        <v>36</v>
      </c>
      <c r="AD479" s="552"/>
      <c r="AE479" s="552"/>
      <c r="AF479" s="552"/>
      <c r="AG479" s="552"/>
      <c r="AH479" s="552"/>
      <c r="AI479" s="552"/>
      <c r="AJ479" s="552"/>
      <c r="AK479" s="553"/>
      <c r="AL479" s="551">
        <f>SUM(AL477:AT478)</f>
        <v>62</v>
      </c>
      <c r="AM479" s="552"/>
      <c r="AN479" s="552"/>
      <c r="AO479" s="552"/>
      <c r="AP479" s="552"/>
      <c r="AQ479" s="552"/>
      <c r="AR479" s="552"/>
      <c r="AS479" s="552"/>
      <c r="AT479" s="553"/>
      <c r="AV479" s="460" t="s">
        <v>127</v>
      </c>
      <c r="AW479" s="461"/>
      <c r="AX479" s="461"/>
      <c r="AY479" s="461"/>
      <c r="AZ479" s="462"/>
      <c r="BA479" s="276" t="s">
        <v>1050</v>
      </c>
      <c r="BB479" s="276"/>
      <c r="BC479" s="276"/>
      <c r="BD479" s="276"/>
      <c r="BE479" s="276"/>
      <c r="BF479" s="460" t="s">
        <v>1051</v>
      </c>
      <c r="BG479" s="461"/>
      <c r="BH479" s="461"/>
      <c r="BI479" s="461"/>
      <c r="BJ479" s="462"/>
      <c r="BK479" s="276" t="s">
        <v>1038</v>
      </c>
      <c r="BL479" s="276"/>
      <c r="BM479" s="276"/>
      <c r="BN479" s="276"/>
      <c r="BO479" s="276"/>
      <c r="BP479" s="460" t="s">
        <v>1039</v>
      </c>
      <c r="BQ479" s="461"/>
      <c r="BR479" s="461"/>
      <c r="BS479" s="461"/>
      <c r="BT479" s="462"/>
      <c r="BU479" s="460" t="s">
        <v>1155</v>
      </c>
      <c r="BV479" s="461"/>
      <c r="BW479" s="461"/>
      <c r="BX479" s="461"/>
      <c r="BY479" s="462"/>
      <c r="BZ479" s="460"/>
      <c r="CA479" s="461"/>
      <c r="CB479" s="461"/>
      <c r="CC479" s="461"/>
      <c r="CD479" s="462"/>
      <c r="CE479" s="460"/>
      <c r="CF479" s="461"/>
      <c r="CG479" s="461"/>
      <c r="CH479" s="461"/>
      <c r="CI479" s="462"/>
      <c r="CJ479" s="460"/>
      <c r="CK479" s="461"/>
      <c r="CL479" s="461"/>
      <c r="CM479" s="461"/>
      <c r="CN479" s="462"/>
    </row>
    <row r="480" spans="3:92" ht="14.25" customHeight="1" x14ac:dyDescent="0.35">
      <c r="D480" s="572" t="s">
        <v>1151</v>
      </c>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2"/>
      <c r="AL480" s="572"/>
      <c r="AM480" s="572"/>
      <c r="AN480" s="572"/>
      <c r="AO480" s="572"/>
      <c r="AP480" s="572"/>
      <c r="AQ480" s="572"/>
      <c r="AR480" s="572"/>
      <c r="AS480" s="572"/>
      <c r="AT480" s="572"/>
      <c r="AU480" s="6"/>
      <c r="AV480" s="564" t="s">
        <v>1055</v>
      </c>
      <c r="AW480" s="564"/>
      <c r="AX480" s="564"/>
      <c r="AY480" s="564"/>
      <c r="AZ480" s="564"/>
      <c r="BA480" s="564"/>
      <c r="BB480" s="564"/>
      <c r="BC480" s="564"/>
      <c r="BD480" s="564"/>
      <c r="BE480" s="564"/>
      <c r="BF480" s="564"/>
      <c r="BG480" s="564"/>
      <c r="BH480" s="564"/>
      <c r="BI480" s="564"/>
      <c r="BJ480" s="564"/>
      <c r="BK480" s="564"/>
      <c r="BL480" s="564"/>
      <c r="BM480" s="564"/>
      <c r="BN480" s="564"/>
      <c r="BO480" s="564"/>
      <c r="BP480" s="564"/>
      <c r="BQ480" s="564"/>
      <c r="BR480" s="564"/>
      <c r="BS480" s="564"/>
      <c r="BT480" s="564"/>
      <c r="BU480" s="564"/>
      <c r="BV480" s="564"/>
      <c r="BW480" s="564"/>
      <c r="BX480" s="564"/>
      <c r="BY480" s="564"/>
      <c r="BZ480" s="564"/>
      <c r="CA480" s="564"/>
      <c r="CB480" s="564"/>
      <c r="CC480" s="564"/>
      <c r="CD480" s="564"/>
      <c r="CE480" s="564"/>
      <c r="CF480" s="564"/>
      <c r="CG480" s="564"/>
      <c r="CH480" s="564"/>
      <c r="CI480" s="564"/>
      <c r="CJ480" s="564"/>
      <c r="CK480" s="564"/>
      <c r="CL480" s="564"/>
      <c r="CM480" s="564"/>
      <c r="CN480" s="564"/>
    </row>
    <row r="481" spans="4:92" ht="14.25" customHeight="1" x14ac:dyDescent="0.35">
      <c r="AV481" s="565"/>
      <c r="AW481" s="565"/>
      <c r="AX481" s="565"/>
      <c r="AY481" s="565"/>
      <c r="AZ481" s="565"/>
      <c r="BA481" s="565"/>
      <c r="BB481" s="565"/>
      <c r="BC481" s="565"/>
      <c r="BD481" s="565"/>
      <c r="BE481" s="565"/>
      <c r="BF481" s="565"/>
      <c r="BG481" s="565"/>
      <c r="BH481" s="565"/>
      <c r="BI481" s="565"/>
      <c r="BJ481" s="565"/>
      <c r="BK481" s="565"/>
      <c r="BL481" s="565"/>
      <c r="BM481" s="565"/>
      <c r="BN481" s="565"/>
      <c r="BO481" s="565"/>
      <c r="BP481" s="565"/>
      <c r="BQ481" s="565"/>
      <c r="BR481" s="565"/>
      <c r="BS481" s="565"/>
      <c r="BT481" s="565"/>
      <c r="BU481" s="565"/>
      <c r="BV481" s="565"/>
      <c r="BW481" s="565"/>
      <c r="BX481" s="565"/>
      <c r="BY481" s="565"/>
      <c r="BZ481" s="565"/>
      <c r="CA481" s="565"/>
      <c r="CB481" s="565"/>
      <c r="CC481" s="565"/>
      <c r="CD481" s="565"/>
      <c r="CE481" s="565"/>
      <c r="CF481" s="565"/>
      <c r="CG481" s="565"/>
      <c r="CH481" s="565"/>
      <c r="CI481" s="565"/>
      <c r="CJ481" s="565"/>
      <c r="CK481" s="565"/>
      <c r="CL481" s="565"/>
      <c r="CM481" s="565"/>
      <c r="CN481" s="565"/>
    </row>
    <row r="482" spans="4:92" ht="14.25" customHeight="1" x14ac:dyDescent="0.35">
      <c r="D482" s="284" t="s">
        <v>735</v>
      </c>
      <c r="E482" s="284"/>
      <c r="F482" s="284"/>
      <c r="G482" s="284"/>
      <c r="H482" s="284"/>
      <c r="I482" s="284"/>
      <c r="J482" s="284"/>
      <c r="K482" s="284"/>
      <c r="L482" s="284"/>
      <c r="M482" s="284"/>
      <c r="N482" s="284"/>
      <c r="O482" s="284"/>
      <c r="P482" s="284"/>
      <c r="Q482" s="284"/>
      <c r="R482" s="284"/>
      <c r="S482" s="284"/>
      <c r="T482" s="284"/>
      <c r="U482" s="284"/>
      <c r="V482" s="284"/>
      <c r="W482" s="284"/>
      <c r="X482" s="284"/>
      <c r="Y482" s="284"/>
      <c r="Z482" s="284"/>
      <c r="AA482" s="284"/>
      <c r="AB482" s="284"/>
      <c r="AC482" s="284"/>
      <c r="AD482" s="284"/>
      <c r="AE482" s="284"/>
      <c r="AF482" s="284"/>
      <c r="AG482" s="284"/>
      <c r="AH482" s="284"/>
      <c r="AI482" s="284"/>
      <c r="AJ482" s="284"/>
      <c r="AK482" s="284"/>
      <c r="AL482" s="284"/>
      <c r="AM482" s="284"/>
      <c r="AN482" s="284"/>
      <c r="AO482" s="284"/>
      <c r="AP482" s="284"/>
      <c r="AQ482" s="284"/>
      <c r="AR482" s="284"/>
      <c r="AS482" s="284"/>
      <c r="AT482" s="284"/>
      <c r="AU482" s="6"/>
      <c r="AV482" s="284" t="s">
        <v>653</v>
      </c>
      <c r="AW482" s="284"/>
      <c r="AX482" s="284"/>
      <c r="AY482" s="284"/>
      <c r="AZ482" s="284"/>
      <c r="BA482" s="284"/>
      <c r="BB482" s="284"/>
      <c r="BC482" s="284"/>
      <c r="BD482" s="284"/>
      <c r="BE482" s="284"/>
      <c r="BF482" s="284"/>
      <c r="BG482" s="284"/>
      <c r="BH482" s="284"/>
      <c r="BI482" s="284"/>
      <c r="BJ482" s="284"/>
      <c r="BK482" s="284"/>
      <c r="BL482" s="284"/>
      <c r="BM482" s="284"/>
      <c r="BN482" s="284"/>
      <c r="BO482" s="284"/>
      <c r="BP482" s="284"/>
      <c r="BQ482" s="284"/>
      <c r="BR482" s="284"/>
      <c r="BS482" s="284"/>
      <c r="BT482" s="284"/>
      <c r="BU482" s="284"/>
      <c r="BV482" s="284"/>
      <c r="BW482" s="284"/>
      <c r="BX482" s="284"/>
      <c r="BY482" s="284"/>
      <c r="BZ482" s="284"/>
      <c r="CA482" s="284"/>
      <c r="CB482" s="284"/>
      <c r="CC482" s="284"/>
      <c r="CD482" s="284"/>
      <c r="CE482" s="284"/>
      <c r="CF482" s="284"/>
      <c r="CG482" s="284"/>
      <c r="CH482" s="284"/>
      <c r="CI482" s="284"/>
      <c r="CJ482" s="284"/>
      <c r="CK482" s="284"/>
      <c r="CL482" s="284"/>
      <c r="CM482" s="284"/>
      <c r="CN482" s="284"/>
    </row>
    <row r="483" spans="4:92" ht="14.25" customHeight="1" x14ac:dyDescent="0.35">
      <c r="D483" s="285"/>
      <c r="E483" s="285"/>
      <c r="F483" s="285"/>
      <c r="G483" s="285"/>
      <c r="H483" s="285"/>
      <c r="I483" s="285"/>
      <c r="J483" s="285"/>
      <c r="K483" s="285"/>
      <c r="L483" s="285"/>
      <c r="M483" s="285"/>
      <c r="N483" s="285"/>
      <c r="O483" s="285"/>
      <c r="P483" s="285"/>
      <c r="Q483" s="285"/>
      <c r="R483" s="285"/>
      <c r="S483" s="285"/>
      <c r="T483" s="285"/>
      <c r="U483" s="285"/>
      <c r="V483" s="285"/>
      <c r="W483" s="285"/>
      <c r="X483" s="285"/>
      <c r="Y483" s="285"/>
      <c r="Z483" s="285"/>
      <c r="AA483" s="285"/>
      <c r="AB483" s="285"/>
      <c r="AC483" s="285"/>
      <c r="AD483" s="285"/>
      <c r="AE483" s="285"/>
      <c r="AF483" s="285"/>
      <c r="AG483" s="285"/>
      <c r="AH483" s="285"/>
      <c r="AI483" s="285"/>
      <c r="AJ483" s="285"/>
      <c r="AK483" s="285"/>
      <c r="AL483" s="285"/>
      <c r="AM483" s="285"/>
      <c r="AN483" s="285"/>
      <c r="AO483" s="285"/>
      <c r="AP483" s="285"/>
      <c r="AQ483" s="285"/>
      <c r="AR483" s="285"/>
      <c r="AS483" s="285"/>
      <c r="AT483" s="285"/>
      <c r="AU483" s="6"/>
      <c r="AV483" s="285"/>
      <c r="AW483" s="285"/>
      <c r="AX483" s="285"/>
      <c r="AY483" s="285"/>
      <c r="AZ483" s="285"/>
      <c r="BA483" s="285"/>
      <c r="BB483" s="285"/>
      <c r="BC483" s="285"/>
      <c r="BD483" s="285"/>
      <c r="BE483" s="285"/>
      <c r="BF483" s="285"/>
      <c r="BG483" s="285"/>
      <c r="BH483" s="285"/>
      <c r="BI483" s="285"/>
      <c r="BJ483" s="285"/>
      <c r="BK483" s="285"/>
      <c r="BL483" s="285"/>
      <c r="BM483" s="285"/>
      <c r="BN483" s="285"/>
      <c r="BO483" s="285"/>
      <c r="BP483" s="285"/>
      <c r="BQ483" s="285"/>
      <c r="BR483" s="285"/>
      <c r="BS483" s="285"/>
      <c r="BT483" s="285"/>
      <c r="BU483" s="285"/>
      <c r="BV483" s="285"/>
      <c r="BW483" s="285"/>
      <c r="BX483" s="285"/>
      <c r="BY483" s="285"/>
      <c r="BZ483" s="285"/>
      <c r="CA483" s="285"/>
      <c r="CB483" s="285"/>
      <c r="CC483" s="285"/>
      <c r="CD483" s="285"/>
      <c r="CE483" s="285"/>
      <c r="CF483" s="285"/>
      <c r="CG483" s="285"/>
      <c r="CH483" s="285"/>
      <c r="CI483" s="285"/>
      <c r="CJ483" s="285"/>
      <c r="CK483" s="285"/>
      <c r="CL483" s="285"/>
      <c r="CM483" s="285"/>
      <c r="CN483" s="285"/>
    </row>
    <row r="484" spans="4:92" ht="14.25" customHeight="1" x14ac:dyDescent="0.35">
      <c r="D484" s="360" t="s">
        <v>272</v>
      </c>
      <c r="E484" s="360"/>
      <c r="F484" s="360"/>
      <c r="G484" s="360"/>
      <c r="H484" s="360"/>
      <c r="I484" s="360"/>
      <c r="J484" s="360"/>
      <c r="K484" s="360"/>
      <c r="L484" s="360"/>
      <c r="M484" s="360"/>
      <c r="N484" s="360"/>
      <c r="O484" s="360"/>
      <c r="P484" s="360"/>
      <c r="Q484" s="360"/>
      <c r="R484" s="360"/>
      <c r="S484" s="360"/>
      <c r="T484" s="360"/>
      <c r="U484" s="360"/>
      <c r="V484" s="360"/>
      <c r="W484" s="360"/>
      <c r="X484" s="360"/>
      <c r="Y484" s="360"/>
      <c r="Z484" s="360"/>
      <c r="AA484" s="360"/>
      <c r="AB484" s="360"/>
      <c r="AC484" s="360"/>
      <c r="AD484" s="360"/>
      <c r="AE484" s="360"/>
      <c r="AF484" s="360"/>
      <c r="AG484" s="360"/>
      <c r="AH484" s="360"/>
      <c r="AI484" s="360"/>
      <c r="AJ484" s="360"/>
      <c r="AK484" s="360"/>
      <c r="AL484" s="360"/>
      <c r="AM484" s="360"/>
      <c r="AN484" s="360"/>
      <c r="AO484" s="360"/>
      <c r="AP484" s="360"/>
      <c r="AQ484" s="360"/>
      <c r="AR484" s="360"/>
      <c r="AS484" s="360"/>
      <c r="AT484" s="360"/>
      <c r="AV484" s="573" t="s">
        <v>145</v>
      </c>
      <c r="AW484" s="574"/>
      <c r="AX484" s="574"/>
      <c r="AY484" s="574"/>
      <c r="AZ484" s="574"/>
      <c r="BA484" s="574"/>
      <c r="BB484" s="574"/>
      <c r="BC484" s="574"/>
      <c r="BD484" s="574"/>
      <c r="BE484" s="574"/>
      <c r="BF484" s="574"/>
      <c r="BG484" s="574"/>
      <c r="BH484" s="574"/>
      <c r="BI484" s="574"/>
      <c r="BJ484" s="574"/>
      <c r="BK484" s="574"/>
      <c r="BL484" s="574"/>
      <c r="BM484" s="574"/>
      <c r="BN484" s="574"/>
      <c r="BO484" s="574"/>
      <c r="BP484" s="574"/>
      <c r="BQ484" s="574"/>
      <c r="BR484" s="574"/>
      <c r="BS484" s="575"/>
      <c r="BT484" s="568" t="s">
        <v>254</v>
      </c>
      <c r="BU484" s="569"/>
      <c r="BV484" s="569"/>
      <c r="BW484" s="569"/>
      <c r="BX484" s="569"/>
      <c r="BY484" s="569"/>
      <c r="BZ484" s="569"/>
      <c r="CA484" s="569"/>
      <c r="CB484" s="569"/>
      <c r="CC484" s="569"/>
      <c r="CD484" s="569"/>
      <c r="CE484" s="569"/>
      <c r="CF484" s="570"/>
      <c r="CG484" s="573" t="s">
        <v>167</v>
      </c>
      <c r="CH484" s="574"/>
      <c r="CI484" s="574"/>
      <c r="CJ484" s="574"/>
      <c r="CK484" s="574"/>
      <c r="CL484" s="574"/>
      <c r="CM484" s="574"/>
      <c r="CN484" s="575"/>
    </row>
    <row r="485" spans="4:92" ht="14.25" customHeight="1" x14ac:dyDescent="0.35">
      <c r="D485" s="295" t="s">
        <v>654</v>
      </c>
      <c r="E485" s="295"/>
      <c r="F485" s="295"/>
      <c r="G485" s="295"/>
      <c r="H485" s="295"/>
      <c r="I485" s="295"/>
      <c r="J485" s="295"/>
      <c r="K485" s="295"/>
      <c r="L485" s="360" t="s">
        <v>651</v>
      </c>
      <c r="M485" s="360"/>
      <c r="N485" s="360"/>
      <c r="O485" s="360"/>
      <c r="P485" s="360"/>
      <c r="Q485" s="360"/>
      <c r="R485" s="360"/>
      <c r="S485" s="360"/>
      <c r="T485" s="360"/>
      <c r="U485" s="360"/>
      <c r="V485" s="360" t="s">
        <v>146</v>
      </c>
      <c r="W485" s="360"/>
      <c r="X485" s="360"/>
      <c r="Y485" s="360"/>
      <c r="Z485" s="360"/>
      <c r="AA485" s="360"/>
      <c r="AB485" s="360"/>
      <c r="AC485" s="360"/>
      <c r="AD485" s="360"/>
      <c r="AE485" s="360" t="s">
        <v>147</v>
      </c>
      <c r="AF485" s="360"/>
      <c r="AG485" s="360"/>
      <c r="AH485" s="360"/>
      <c r="AI485" s="360"/>
      <c r="AJ485" s="360"/>
      <c r="AK485" s="360"/>
      <c r="AL485" s="360"/>
      <c r="AM485" s="360" t="s">
        <v>121</v>
      </c>
      <c r="AN485" s="360"/>
      <c r="AO485" s="360"/>
      <c r="AP485" s="360"/>
      <c r="AQ485" s="360"/>
      <c r="AR485" s="360"/>
      <c r="AS485" s="360"/>
      <c r="AT485" s="360"/>
      <c r="AV485" s="549" t="s">
        <v>274</v>
      </c>
      <c r="AW485" s="549"/>
      <c r="AX485" s="549"/>
      <c r="AY485" s="549"/>
      <c r="AZ485" s="549"/>
      <c r="BA485" s="549"/>
      <c r="BB485" s="549"/>
      <c r="BC485" s="549"/>
      <c r="BD485" s="549"/>
      <c r="BE485" s="549"/>
      <c r="BF485" s="549"/>
      <c r="BG485" s="549"/>
      <c r="BH485" s="549"/>
      <c r="BI485" s="549"/>
      <c r="BJ485" s="549"/>
      <c r="BK485" s="549"/>
      <c r="BL485" s="549"/>
      <c r="BM485" s="549"/>
      <c r="BN485" s="549"/>
      <c r="BO485" s="549"/>
      <c r="BP485" s="549"/>
      <c r="BQ485" s="549"/>
      <c r="BR485" s="549"/>
      <c r="BS485" s="549"/>
      <c r="BT485" s="549">
        <v>0</v>
      </c>
      <c r="BU485" s="549"/>
      <c r="BV485" s="549"/>
      <c r="BW485" s="549"/>
      <c r="BX485" s="549"/>
      <c r="BY485" s="549"/>
      <c r="BZ485" s="549"/>
      <c r="CA485" s="549"/>
      <c r="CB485" s="549"/>
      <c r="CC485" s="549"/>
      <c r="CD485" s="549"/>
      <c r="CE485" s="549"/>
      <c r="CF485" s="549"/>
      <c r="CG485" s="550">
        <f>BT485/$BT$492</f>
        <v>0</v>
      </c>
      <c r="CH485" s="550"/>
      <c r="CI485" s="550"/>
      <c r="CJ485" s="550"/>
      <c r="CK485" s="550"/>
      <c r="CL485" s="550"/>
      <c r="CM485" s="550"/>
      <c r="CN485" s="550"/>
    </row>
    <row r="486" spans="4:92" ht="14.25" customHeight="1" x14ac:dyDescent="0.35">
      <c r="D486" s="295"/>
      <c r="E486" s="295"/>
      <c r="F486" s="295"/>
      <c r="G486" s="295"/>
      <c r="H486" s="295"/>
      <c r="I486" s="295"/>
      <c r="J486" s="295"/>
      <c r="K486" s="295"/>
      <c r="L486" s="360"/>
      <c r="M486" s="360"/>
      <c r="N486" s="360"/>
      <c r="O486" s="360"/>
      <c r="P486" s="360"/>
      <c r="Q486" s="360"/>
      <c r="R486" s="360"/>
      <c r="S486" s="360"/>
      <c r="T486" s="360"/>
      <c r="U486" s="360"/>
      <c r="V486" s="360"/>
      <c r="W486" s="360"/>
      <c r="X486" s="360"/>
      <c r="Y486" s="360"/>
      <c r="Z486" s="360"/>
      <c r="AA486" s="360"/>
      <c r="AB486" s="360"/>
      <c r="AC486" s="360"/>
      <c r="AD486" s="360"/>
      <c r="AE486" s="360"/>
      <c r="AF486" s="360"/>
      <c r="AG486" s="360"/>
      <c r="AH486" s="360"/>
      <c r="AI486" s="360"/>
      <c r="AJ486" s="360"/>
      <c r="AK486" s="360"/>
      <c r="AL486" s="360"/>
      <c r="AM486" s="360"/>
      <c r="AN486" s="360"/>
      <c r="AO486" s="360"/>
      <c r="AP486" s="360"/>
      <c r="AQ486" s="360"/>
      <c r="AR486" s="360"/>
      <c r="AS486" s="360"/>
      <c r="AT486" s="360"/>
      <c r="AV486" s="276" t="s">
        <v>1047</v>
      </c>
      <c r="AW486" s="276"/>
      <c r="AX486" s="276"/>
      <c r="AY486" s="276"/>
      <c r="AZ486" s="276"/>
      <c r="BA486" s="276"/>
      <c r="BB486" s="276"/>
      <c r="BC486" s="276"/>
      <c r="BD486" s="276"/>
      <c r="BE486" s="276"/>
      <c r="BF486" s="276"/>
      <c r="BG486" s="276"/>
      <c r="BH486" s="276"/>
      <c r="BI486" s="276"/>
      <c r="BJ486" s="276"/>
      <c r="BK486" s="276"/>
      <c r="BL486" s="276"/>
      <c r="BM486" s="276"/>
      <c r="BN486" s="276"/>
      <c r="BO486" s="276"/>
      <c r="BP486" s="276"/>
      <c r="BQ486" s="276"/>
      <c r="BR486" s="276"/>
      <c r="BS486" s="276"/>
      <c r="BT486" s="276">
        <v>0</v>
      </c>
      <c r="BU486" s="276"/>
      <c r="BV486" s="276"/>
      <c r="BW486" s="276"/>
      <c r="BX486" s="276"/>
      <c r="BY486" s="276"/>
      <c r="BZ486" s="276"/>
      <c r="CA486" s="276"/>
      <c r="CB486" s="276"/>
      <c r="CC486" s="276"/>
      <c r="CD486" s="276"/>
      <c r="CE486" s="276"/>
      <c r="CF486" s="276"/>
      <c r="CG486" s="550">
        <f t="shared" ref="CG486:CG492" si="60">BT486/$BT$492</f>
        <v>0</v>
      </c>
      <c r="CH486" s="550"/>
      <c r="CI486" s="550"/>
      <c r="CJ486" s="550"/>
      <c r="CK486" s="550"/>
      <c r="CL486" s="550"/>
      <c r="CM486" s="550"/>
      <c r="CN486" s="550"/>
    </row>
    <row r="487" spans="4:92" ht="14.25" customHeight="1" x14ac:dyDescent="0.35">
      <c r="D487" s="353" t="s">
        <v>119</v>
      </c>
      <c r="E487" s="353"/>
      <c r="F487" s="353"/>
      <c r="G487" s="353"/>
      <c r="H487" s="353"/>
      <c r="I487" s="353"/>
      <c r="J487" s="353"/>
      <c r="K487" s="353"/>
      <c r="L487" s="336">
        <v>0</v>
      </c>
      <c r="M487" s="336"/>
      <c r="N487" s="336"/>
      <c r="O487" s="336"/>
      <c r="P487" s="336"/>
      <c r="Q487" s="336"/>
      <c r="R487" s="336"/>
      <c r="S487" s="336"/>
      <c r="T487" s="336"/>
      <c r="U487" s="336"/>
      <c r="V487" s="312">
        <v>0</v>
      </c>
      <c r="W487" s="312"/>
      <c r="X487" s="312"/>
      <c r="Y487" s="312"/>
      <c r="Z487" s="312"/>
      <c r="AA487" s="312"/>
      <c r="AB487" s="312"/>
      <c r="AC487" s="312"/>
      <c r="AD487" s="312"/>
      <c r="AE487" s="312">
        <v>0</v>
      </c>
      <c r="AF487" s="312"/>
      <c r="AG487" s="312"/>
      <c r="AH487" s="312"/>
      <c r="AI487" s="312"/>
      <c r="AJ487" s="312"/>
      <c r="AK487" s="312"/>
      <c r="AL487" s="312"/>
      <c r="AM487" s="336">
        <v>0</v>
      </c>
      <c r="AN487" s="336"/>
      <c r="AO487" s="336"/>
      <c r="AP487" s="336"/>
      <c r="AQ487" s="336"/>
      <c r="AR487" s="336"/>
      <c r="AS487" s="336"/>
      <c r="AT487" s="336"/>
      <c r="AV487" s="276" t="s">
        <v>1048</v>
      </c>
      <c r="AW487" s="276"/>
      <c r="AX487" s="276"/>
      <c r="AY487" s="276"/>
      <c r="AZ487" s="276"/>
      <c r="BA487" s="276"/>
      <c r="BB487" s="276"/>
      <c r="BC487" s="276"/>
      <c r="BD487" s="276"/>
      <c r="BE487" s="276"/>
      <c r="BF487" s="276"/>
      <c r="BG487" s="276"/>
      <c r="BH487" s="276"/>
      <c r="BI487" s="276"/>
      <c r="BJ487" s="276"/>
      <c r="BK487" s="276"/>
      <c r="BL487" s="276"/>
      <c r="BM487" s="276"/>
      <c r="BN487" s="276"/>
      <c r="BO487" s="276"/>
      <c r="BP487" s="276"/>
      <c r="BQ487" s="276"/>
      <c r="BR487" s="276"/>
      <c r="BS487" s="276"/>
      <c r="BT487" s="276">
        <v>0</v>
      </c>
      <c r="BU487" s="276"/>
      <c r="BV487" s="276"/>
      <c r="BW487" s="276"/>
      <c r="BX487" s="276"/>
      <c r="BY487" s="276"/>
      <c r="BZ487" s="276"/>
      <c r="CA487" s="276"/>
      <c r="CB487" s="276"/>
      <c r="CC487" s="276"/>
      <c r="CD487" s="276"/>
      <c r="CE487" s="276"/>
      <c r="CF487" s="276"/>
      <c r="CG487" s="550">
        <f t="shared" si="60"/>
        <v>0</v>
      </c>
      <c r="CH487" s="550"/>
      <c r="CI487" s="550"/>
      <c r="CJ487" s="550"/>
      <c r="CK487" s="550"/>
      <c r="CL487" s="550"/>
      <c r="CM487" s="550"/>
      <c r="CN487" s="550"/>
    </row>
    <row r="488" spans="4:92" ht="14.25" customHeight="1" x14ac:dyDescent="0.35">
      <c r="D488" s="353" t="s">
        <v>108</v>
      </c>
      <c r="E488" s="353"/>
      <c r="F488" s="353"/>
      <c r="G488" s="353"/>
      <c r="H488" s="353"/>
      <c r="I488" s="353"/>
      <c r="J488" s="353"/>
      <c r="K488" s="353"/>
      <c r="L488" s="336">
        <v>0</v>
      </c>
      <c r="M488" s="336"/>
      <c r="N488" s="336"/>
      <c r="O488" s="336"/>
      <c r="P488" s="336"/>
      <c r="Q488" s="336"/>
      <c r="R488" s="336"/>
      <c r="S488" s="336"/>
      <c r="T488" s="336"/>
      <c r="U488" s="336"/>
      <c r="V488" s="312">
        <v>0</v>
      </c>
      <c r="W488" s="312"/>
      <c r="X488" s="312"/>
      <c r="Y488" s="312"/>
      <c r="Z488" s="312"/>
      <c r="AA488" s="312"/>
      <c r="AB488" s="312"/>
      <c r="AC488" s="312"/>
      <c r="AD488" s="312"/>
      <c r="AE488" s="312">
        <v>0</v>
      </c>
      <c r="AF488" s="312"/>
      <c r="AG488" s="312"/>
      <c r="AH488" s="312"/>
      <c r="AI488" s="312"/>
      <c r="AJ488" s="312"/>
      <c r="AK488" s="312"/>
      <c r="AL488" s="312"/>
      <c r="AM488" s="336">
        <v>0</v>
      </c>
      <c r="AN488" s="336"/>
      <c r="AO488" s="336"/>
      <c r="AP488" s="336"/>
      <c r="AQ488" s="336"/>
      <c r="AR488" s="336"/>
      <c r="AS488" s="336"/>
      <c r="AT488" s="336"/>
      <c r="AV488" s="549" t="s">
        <v>736</v>
      </c>
      <c r="AW488" s="549"/>
      <c r="AX488" s="549"/>
      <c r="AY488" s="549"/>
      <c r="AZ488" s="549"/>
      <c r="BA488" s="549"/>
      <c r="BB488" s="549"/>
      <c r="BC488" s="549"/>
      <c r="BD488" s="549"/>
      <c r="BE488" s="549"/>
      <c r="BF488" s="549"/>
      <c r="BG488" s="549"/>
      <c r="BH488" s="549"/>
      <c r="BI488" s="549"/>
      <c r="BJ488" s="549"/>
      <c r="BK488" s="549"/>
      <c r="BL488" s="549"/>
      <c r="BM488" s="549"/>
      <c r="BN488" s="549"/>
      <c r="BO488" s="549"/>
      <c r="BP488" s="549"/>
      <c r="BQ488" s="549"/>
      <c r="BR488" s="549"/>
      <c r="BS488" s="549"/>
      <c r="BT488" s="549">
        <v>8</v>
      </c>
      <c r="BU488" s="549"/>
      <c r="BV488" s="549"/>
      <c r="BW488" s="549"/>
      <c r="BX488" s="549"/>
      <c r="BY488" s="549"/>
      <c r="BZ488" s="549"/>
      <c r="CA488" s="549"/>
      <c r="CB488" s="549"/>
      <c r="CC488" s="549"/>
      <c r="CD488" s="549"/>
      <c r="CE488" s="549"/>
      <c r="CF488" s="549"/>
      <c r="CG488" s="550">
        <f t="shared" si="60"/>
        <v>8.7912087912087919E-2</v>
      </c>
      <c r="CH488" s="550"/>
      <c r="CI488" s="550"/>
      <c r="CJ488" s="550"/>
      <c r="CK488" s="550"/>
      <c r="CL488" s="550"/>
      <c r="CM488" s="550"/>
      <c r="CN488" s="550"/>
    </row>
    <row r="489" spans="4:92" ht="14.25" customHeight="1" x14ac:dyDescent="0.35">
      <c r="D489" s="353" t="s">
        <v>198</v>
      </c>
      <c r="E489" s="353"/>
      <c r="F489" s="353"/>
      <c r="G489" s="353"/>
      <c r="H489" s="353"/>
      <c r="I489" s="353"/>
      <c r="J489" s="353"/>
      <c r="K489" s="353"/>
      <c r="L489" s="336">
        <v>0</v>
      </c>
      <c r="M489" s="336"/>
      <c r="N489" s="336"/>
      <c r="O489" s="336"/>
      <c r="P489" s="336"/>
      <c r="Q489" s="336"/>
      <c r="R489" s="336"/>
      <c r="S489" s="336"/>
      <c r="T489" s="336"/>
      <c r="U489" s="336"/>
      <c r="V489" s="312">
        <v>0</v>
      </c>
      <c r="W489" s="312"/>
      <c r="X489" s="312"/>
      <c r="Y489" s="312"/>
      <c r="Z489" s="312"/>
      <c r="AA489" s="312"/>
      <c r="AB489" s="312"/>
      <c r="AC489" s="312"/>
      <c r="AD489" s="312"/>
      <c r="AE489" s="312">
        <v>0</v>
      </c>
      <c r="AF489" s="312"/>
      <c r="AG489" s="312"/>
      <c r="AH489" s="312"/>
      <c r="AI489" s="312"/>
      <c r="AJ489" s="312"/>
      <c r="AK489" s="312"/>
      <c r="AL489" s="312"/>
      <c r="AM489" s="336">
        <v>0</v>
      </c>
      <c r="AN489" s="336"/>
      <c r="AO489" s="336"/>
      <c r="AP489" s="336"/>
      <c r="AQ489" s="336"/>
      <c r="AR489" s="336"/>
      <c r="AS489" s="336"/>
      <c r="AT489" s="336"/>
      <c r="AV489" s="561" t="s">
        <v>682</v>
      </c>
      <c r="AW489" s="562"/>
      <c r="AX489" s="562"/>
      <c r="AY489" s="562"/>
      <c r="AZ489" s="562"/>
      <c r="BA489" s="562"/>
      <c r="BB489" s="562"/>
      <c r="BC489" s="562"/>
      <c r="BD489" s="562"/>
      <c r="BE489" s="562"/>
      <c r="BF489" s="562"/>
      <c r="BG489" s="562"/>
      <c r="BH489" s="562"/>
      <c r="BI489" s="562"/>
      <c r="BJ489" s="562"/>
      <c r="BK489" s="562"/>
      <c r="BL489" s="562"/>
      <c r="BM489" s="562"/>
      <c r="BN489" s="562"/>
      <c r="BO489" s="562"/>
      <c r="BP489" s="562"/>
      <c r="BQ489" s="562"/>
      <c r="BR489" s="562"/>
      <c r="BS489" s="563"/>
      <c r="BT489" s="561">
        <v>13</v>
      </c>
      <c r="BU489" s="562"/>
      <c r="BV489" s="562"/>
      <c r="BW489" s="562"/>
      <c r="BX489" s="562"/>
      <c r="BY489" s="562"/>
      <c r="BZ489" s="562"/>
      <c r="CA489" s="562"/>
      <c r="CB489" s="562"/>
      <c r="CC489" s="562"/>
      <c r="CD489" s="562"/>
      <c r="CE489" s="562"/>
      <c r="CF489" s="563"/>
      <c r="CG489" s="550">
        <f t="shared" si="60"/>
        <v>0.14285714285714285</v>
      </c>
      <c r="CH489" s="550"/>
      <c r="CI489" s="550"/>
      <c r="CJ489" s="550"/>
      <c r="CK489" s="550"/>
      <c r="CL489" s="550"/>
      <c r="CM489" s="550"/>
      <c r="CN489" s="550"/>
    </row>
    <row r="490" spans="4:92" ht="14.25" customHeight="1" x14ac:dyDescent="0.35">
      <c r="D490" s="353" t="s">
        <v>655</v>
      </c>
      <c r="E490" s="353"/>
      <c r="F490" s="353"/>
      <c r="G490" s="353"/>
      <c r="H490" s="353"/>
      <c r="I490" s="353"/>
      <c r="J490" s="353"/>
      <c r="K490" s="353"/>
      <c r="L490" s="336">
        <v>0</v>
      </c>
      <c r="M490" s="336"/>
      <c r="N490" s="336"/>
      <c r="O490" s="336"/>
      <c r="P490" s="336"/>
      <c r="Q490" s="336"/>
      <c r="R490" s="336"/>
      <c r="S490" s="336"/>
      <c r="T490" s="336"/>
      <c r="U490" s="336"/>
      <c r="V490" s="312">
        <v>0</v>
      </c>
      <c r="W490" s="312"/>
      <c r="X490" s="312"/>
      <c r="Y490" s="312"/>
      <c r="Z490" s="312"/>
      <c r="AA490" s="312"/>
      <c r="AB490" s="312"/>
      <c r="AC490" s="312"/>
      <c r="AD490" s="312"/>
      <c r="AE490" s="312">
        <v>0</v>
      </c>
      <c r="AF490" s="312"/>
      <c r="AG490" s="312"/>
      <c r="AH490" s="312"/>
      <c r="AI490" s="312"/>
      <c r="AJ490" s="312"/>
      <c r="AK490" s="312"/>
      <c r="AL490" s="312"/>
      <c r="AM490" s="336">
        <v>0</v>
      </c>
      <c r="AN490" s="336"/>
      <c r="AO490" s="336"/>
      <c r="AP490" s="336"/>
      <c r="AQ490" s="336"/>
      <c r="AR490" s="336"/>
      <c r="AS490" s="336"/>
      <c r="AT490" s="336"/>
      <c r="AV490" s="561" t="s">
        <v>1153</v>
      </c>
      <c r="AW490" s="562"/>
      <c r="AX490" s="562"/>
      <c r="AY490" s="562"/>
      <c r="AZ490" s="562"/>
      <c r="BA490" s="562"/>
      <c r="BB490" s="562"/>
      <c r="BC490" s="562"/>
      <c r="BD490" s="562"/>
      <c r="BE490" s="562"/>
      <c r="BF490" s="562"/>
      <c r="BG490" s="562"/>
      <c r="BH490" s="562"/>
      <c r="BI490" s="562"/>
      <c r="BJ490" s="562"/>
      <c r="BK490" s="562"/>
      <c r="BL490" s="562"/>
      <c r="BM490" s="562"/>
      <c r="BN490" s="562"/>
      <c r="BO490" s="562"/>
      <c r="BP490" s="562"/>
      <c r="BQ490" s="562"/>
      <c r="BR490" s="562"/>
      <c r="BS490" s="563"/>
      <c r="BT490" s="561">
        <v>49</v>
      </c>
      <c r="BU490" s="562"/>
      <c r="BV490" s="562"/>
      <c r="BW490" s="562"/>
      <c r="BX490" s="562"/>
      <c r="BY490" s="562"/>
      <c r="BZ490" s="562"/>
      <c r="CA490" s="562"/>
      <c r="CB490" s="562"/>
      <c r="CC490" s="562"/>
      <c r="CD490" s="562"/>
      <c r="CE490" s="562"/>
      <c r="CF490" s="563"/>
      <c r="CG490" s="550">
        <f t="shared" si="60"/>
        <v>0.53846153846153844</v>
      </c>
      <c r="CH490" s="550"/>
      <c r="CI490" s="550"/>
      <c r="CJ490" s="550"/>
      <c r="CK490" s="550"/>
      <c r="CL490" s="550"/>
      <c r="CM490" s="550"/>
      <c r="CN490" s="550"/>
    </row>
    <row r="491" spans="4:92" ht="14.25" customHeight="1" x14ac:dyDescent="0.35">
      <c r="D491" s="446" t="s">
        <v>1150</v>
      </c>
      <c r="E491" s="446"/>
      <c r="F491" s="446"/>
      <c r="G491" s="446"/>
      <c r="H491" s="446"/>
      <c r="I491" s="446"/>
      <c r="J491" s="446"/>
      <c r="K491" s="446"/>
      <c r="L491" s="446"/>
      <c r="M491" s="446"/>
      <c r="N491" s="446"/>
      <c r="O491" s="446"/>
      <c r="P491" s="446"/>
      <c r="Q491" s="446"/>
      <c r="R491" s="446"/>
      <c r="S491" s="446"/>
      <c r="T491" s="446"/>
      <c r="U491" s="446"/>
      <c r="V491" s="446"/>
      <c r="W491" s="446"/>
      <c r="X491" s="446"/>
      <c r="Y491" s="446"/>
      <c r="Z491" s="446"/>
      <c r="AA491" s="446"/>
      <c r="AB491" s="446"/>
      <c r="AC491" s="446"/>
      <c r="AD491" s="446"/>
      <c r="AE491" s="446"/>
      <c r="AF491" s="446"/>
      <c r="AG491" s="446"/>
      <c r="AH491" s="446"/>
      <c r="AI491" s="446"/>
      <c r="AJ491" s="446"/>
      <c r="AK491" s="446"/>
      <c r="AL491" s="446"/>
      <c r="AM491" s="446"/>
      <c r="AN491" s="446"/>
      <c r="AO491" s="446"/>
      <c r="AP491" s="446"/>
      <c r="AQ491" s="446"/>
      <c r="AR491" s="446"/>
      <c r="AS491" s="446"/>
      <c r="AT491" s="446"/>
      <c r="AV491" s="276" t="s">
        <v>1154</v>
      </c>
      <c r="AW491" s="276"/>
      <c r="AX491" s="276"/>
      <c r="AY491" s="276"/>
      <c r="AZ491" s="276"/>
      <c r="BA491" s="276"/>
      <c r="BB491" s="276"/>
      <c r="BC491" s="276"/>
      <c r="BD491" s="276"/>
      <c r="BE491" s="276"/>
      <c r="BF491" s="276"/>
      <c r="BG491" s="276"/>
      <c r="BH491" s="276"/>
      <c r="BI491" s="276"/>
      <c r="BJ491" s="276"/>
      <c r="BK491" s="276"/>
      <c r="BL491" s="276"/>
      <c r="BM491" s="276"/>
      <c r="BN491" s="276"/>
      <c r="BO491" s="276"/>
      <c r="BP491" s="276"/>
      <c r="BQ491" s="276"/>
      <c r="BR491" s="276"/>
      <c r="BS491" s="276"/>
      <c r="BT491" s="549">
        <v>21</v>
      </c>
      <c r="BU491" s="549"/>
      <c r="BV491" s="549"/>
      <c r="BW491" s="549"/>
      <c r="BX491" s="549"/>
      <c r="BY491" s="549"/>
      <c r="BZ491" s="549"/>
      <c r="CA491" s="549"/>
      <c r="CB491" s="549"/>
      <c r="CC491" s="549"/>
      <c r="CD491" s="549"/>
      <c r="CE491" s="549"/>
      <c r="CF491" s="549"/>
      <c r="CG491" s="550">
        <f t="shared" si="60"/>
        <v>0.23076923076923078</v>
      </c>
      <c r="CH491" s="550"/>
      <c r="CI491" s="550"/>
      <c r="CJ491" s="550"/>
      <c r="CK491" s="550"/>
      <c r="CL491" s="550"/>
      <c r="CM491" s="550"/>
      <c r="CN491" s="550"/>
    </row>
    <row r="492" spans="4:92" ht="14.25" customHeight="1" x14ac:dyDescent="0.35">
      <c r="AV492" s="846" t="s">
        <v>1152</v>
      </c>
      <c r="AW492" s="846"/>
      <c r="AX492" s="846"/>
      <c r="AY492" s="846"/>
      <c r="AZ492" s="846"/>
      <c r="BA492" s="846"/>
      <c r="BB492" s="846"/>
      <c r="BC492" s="846"/>
      <c r="BD492" s="846"/>
      <c r="BE492" s="846"/>
      <c r="BF492" s="846"/>
      <c r="BG492" s="846"/>
      <c r="BH492" s="846"/>
      <c r="BI492" s="846"/>
      <c r="BJ492" s="846"/>
      <c r="BK492" s="846"/>
      <c r="BL492" s="846"/>
      <c r="BM492" s="846"/>
      <c r="BN492" s="846"/>
      <c r="BO492" s="846"/>
      <c r="BP492" s="846"/>
      <c r="BQ492" s="846"/>
      <c r="BR492" s="846"/>
      <c r="BS492" s="846"/>
      <c r="BT492" s="566">
        <f>SUM(BT485:CF491)</f>
        <v>91</v>
      </c>
      <c r="BU492" s="566"/>
      <c r="BV492" s="566"/>
      <c r="BW492" s="566"/>
      <c r="BX492" s="566"/>
      <c r="BY492" s="566"/>
      <c r="BZ492" s="566"/>
      <c r="CA492" s="566"/>
      <c r="CB492" s="566"/>
      <c r="CC492" s="566"/>
      <c r="CD492" s="566"/>
      <c r="CE492" s="566"/>
      <c r="CF492" s="566"/>
      <c r="CG492" s="567">
        <f t="shared" si="60"/>
        <v>1</v>
      </c>
      <c r="CH492" s="567"/>
      <c r="CI492" s="567"/>
      <c r="CJ492" s="567"/>
      <c r="CK492" s="567"/>
      <c r="CL492" s="567"/>
      <c r="CM492" s="567"/>
      <c r="CN492" s="567"/>
    </row>
    <row r="493" spans="4:92" ht="14.25" customHeight="1" x14ac:dyDescent="0.35">
      <c r="D493" s="284" t="s">
        <v>656</v>
      </c>
      <c r="E493" s="284"/>
      <c r="F493" s="284"/>
      <c r="G493" s="284"/>
      <c r="H493" s="284"/>
      <c r="I493" s="284"/>
      <c r="J493" s="284"/>
      <c r="K493" s="284"/>
      <c r="L493" s="284"/>
      <c r="M493" s="284"/>
      <c r="N493" s="284"/>
      <c r="O493" s="284"/>
      <c r="P493" s="284"/>
      <c r="Q493" s="284"/>
      <c r="R493" s="284"/>
      <c r="S493" s="284"/>
      <c r="T493" s="284"/>
      <c r="U493" s="284"/>
      <c r="V493" s="284"/>
      <c r="W493" s="284"/>
      <c r="X493" s="284"/>
      <c r="Y493" s="284"/>
      <c r="Z493" s="284"/>
      <c r="AA493" s="284"/>
      <c r="AB493" s="284"/>
      <c r="AC493" s="284"/>
      <c r="AD493" s="284"/>
      <c r="AE493" s="284"/>
      <c r="AF493" s="284"/>
      <c r="AG493" s="284"/>
      <c r="AH493" s="284"/>
      <c r="AI493" s="284"/>
      <c r="AJ493" s="284"/>
      <c r="AK493" s="284"/>
      <c r="AL493" s="284"/>
      <c r="AM493" s="284"/>
      <c r="AN493" s="284"/>
      <c r="AO493" s="284"/>
      <c r="AP493" s="284"/>
      <c r="AQ493" s="284"/>
      <c r="AR493" s="284"/>
      <c r="AS493" s="284"/>
      <c r="AT493" s="284"/>
      <c r="AV493" s="7" t="s">
        <v>1150</v>
      </c>
      <c r="AW493" s="213"/>
      <c r="AX493" s="213"/>
      <c r="AY493" s="213"/>
      <c r="AZ493" s="213"/>
      <c r="BA493" s="213"/>
      <c r="BB493" s="213"/>
      <c r="BC493" s="213"/>
      <c r="BD493" s="213"/>
      <c r="BE493" s="213"/>
      <c r="BF493" s="213"/>
      <c r="BG493" s="213"/>
      <c r="BH493" s="213"/>
      <c r="BI493" s="213"/>
      <c r="BJ493" s="213"/>
      <c r="BK493" s="213"/>
      <c r="BL493" s="213"/>
      <c r="BM493" s="213"/>
      <c r="BN493" s="213"/>
      <c r="BO493" s="213"/>
      <c r="BP493" s="213"/>
      <c r="BQ493" s="213"/>
      <c r="BR493" s="213"/>
      <c r="BS493" s="213"/>
      <c r="BT493" s="213"/>
      <c r="BU493" s="213"/>
      <c r="BV493" s="213"/>
      <c r="BW493" s="213"/>
      <c r="BX493" s="213"/>
      <c r="BY493" s="213"/>
      <c r="BZ493" s="213"/>
      <c r="CA493" s="213"/>
      <c r="CB493" s="213"/>
      <c r="CC493" s="213"/>
      <c r="CD493" s="213"/>
      <c r="CE493" s="213"/>
      <c r="CF493" s="213"/>
      <c r="CG493" s="213"/>
      <c r="CH493" s="213"/>
      <c r="CI493" s="213"/>
      <c r="CJ493" s="213"/>
      <c r="CK493" s="213"/>
      <c r="CL493" s="213"/>
      <c r="CM493" s="213"/>
      <c r="CN493" s="213"/>
    </row>
    <row r="494" spans="4:92" ht="14.25" customHeight="1" x14ac:dyDescent="0.35">
      <c r="D494" s="285"/>
      <c r="E494" s="285"/>
      <c r="F494" s="285"/>
      <c r="G494" s="285"/>
      <c r="H494" s="285"/>
      <c r="I494" s="285"/>
      <c r="J494" s="285"/>
      <c r="K494" s="285"/>
      <c r="L494" s="285"/>
      <c r="M494" s="285"/>
      <c r="N494" s="285"/>
      <c r="O494" s="285"/>
      <c r="P494" s="285"/>
      <c r="Q494" s="285"/>
      <c r="R494" s="285"/>
      <c r="S494" s="285"/>
      <c r="T494" s="285"/>
      <c r="U494" s="285"/>
      <c r="V494" s="285"/>
      <c r="W494" s="285"/>
      <c r="X494" s="285"/>
      <c r="Y494" s="285"/>
      <c r="Z494" s="285"/>
      <c r="AA494" s="285"/>
      <c r="AB494" s="285"/>
      <c r="AC494" s="285"/>
      <c r="AD494" s="285"/>
      <c r="AE494" s="285"/>
      <c r="AF494" s="285"/>
      <c r="AG494" s="285"/>
      <c r="AH494" s="285"/>
      <c r="AI494" s="285"/>
      <c r="AJ494" s="285"/>
      <c r="AK494" s="285"/>
      <c r="AL494" s="285"/>
      <c r="AM494" s="285"/>
      <c r="AN494" s="285"/>
      <c r="AO494" s="285"/>
      <c r="AP494" s="285"/>
      <c r="AQ494" s="285"/>
      <c r="AR494" s="285"/>
      <c r="AS494" s="285"/>
      <c r="AT494" s="285"/>
      <c r="AV494" s="421" t="s">
        <v>684</v>
      </c>
      <c r="AW494" s="421"/>
      <c r="AX494" s="421"/>
      <c r="AY494" s="421"/>
      <c r="AZ494" s="421"/>
      <c r="BA494" s="421"/>
      <c r="BB494" s="421"/>
      <c r="BC494" s="421"/>
      <c r="BD494" s="421"/>
      <c r="BE494" s="421"/>
      <c r="BF494" s="421"/>
      <c r="BG494" s="421"/>
      <c r="BH494" s="421"/>
      <c r="BI494" s="421"/>
      <c r="BJ494" s="421"/>
      <c r="BK494" s="421"/>
      <c r="BL494" s="421"/>
      <c r="BM494" s="421"/>
      <c r="BN494" s="421"/>
      <c r="BO494" s="421"/>
      <c r="BP494" s="421"/>
      <c r="BQ494" s="421"/>
      <c r="BR494" s="421"/>
      <c r="BS494" s="421"/>
      <c r="BT494" s="421"/>
      <c r="BU494" s="421"/>
      <c r="BV494" s="421"/>
      <c r="BW494" s="421"/>
      <c r="BX494" s="421"/>
      <c r="BY494" s="421"/>
      <c r="BZ494" s="421"/>
      <c r="CA494" s="421"/>
      <c r="CB494" s="421"/>
      <c r="CC494" s="421"/>
      <c r="CD494" s="421"/>
      <c r="CE494" s="421"/>
      <c r="CF494" s="421"/>
      <c r="CG494" s="421"/>
      <c r="CH494" s="421"/>
      <c r="CI494" s="421"/>
      <c r="CJ494" s="421"/>
      <c r="CK494" s="421"/>
      <c r="CL494" s="421"/>
      <c r="CM494" s="421"/>
      <c r="CN494" s="421"/>
    </row>
    <row r="495" spans="4:92" ht="14.25" customHeight="1" x14ac:dyDescent="0.35">
      <c r="D495" s="286" t="s">
        <v>271</v>
      </c>
      <c r="E495" s="287"/>
      <c r="F495" s="287"/>
      <c r="G495" s="287"/>
      <c r="H495" s="287"/>
      <c r="I495" s="287"/>
      <c r="J495" s="287"/>
      <c r="K495" s="287"/>
      <c r="L495" s="287"/>
      <c r="M495" s="287"/>
      <c r="N495" s="287"/>
      <c r="O495" s="287"/>
      <c r="P495" s="287"/>
      <c r="Q495" s="287"/>
      <c r="R495" s="287"/>
      <c r="S495" s="287"/>
      <c r="T495" s="287"/>
      <c r="U495" s="287"/>
      <c r="V495" s="287"/>
      <c r="W495" s="287"/>
      <c r="X495" s="287"/>
      <c r="Y495" s="287"/>
      <c r="Z495" s="287"/>
      <c r="AA495" s="287"/>
      <c r="AB495" s="287"/>
      <c r="AC495" s="287"/>
      <c r="AD495" s="287"/>
      <c r="AE495" s="287"/>
      <c r="AF495" s="288"/>
      <c r="AG495" s="360" t="s">
        <v>272</v>
      </c>
      <c r="AH495" s="360"/>
      <c r="AI495" s="360"/>
      <c r="AJ495" s="360"/>
      <c r="AK495" s="360"/>
      <c r="AL495" s="360"/>
      <c r="AM495" s="360"/>
      <c r="AN495" s="360"/>
      <c r="AO495" s="360"/>
      <c r="AP495" s="360"/>
      <c r="AQ495" s="360"/>
      <c r="AR495" s="360"/>
      <c r="AS495" s="360"/>
      <c r="AT495" s="360"/>
      <c r="AV495" s="360" t="s">
        <v>683</v>
      </c>
      <c r="AW495" s="360"/>
      <c r="AX495" s="360"/>
      <c r="AY495" s="360"/>
      <c r="AZ495" s="360"/>
      <c r="BA495" s="360"/>
      <c r="BB495" s="360"/>
      <c r="BC495" s="360"/>
      <c r="BD495" s="360"/>
      <c r="BE495" s="360"/>
      <c r="BF495" s="360"/>
      <c r="BG495" s="360"/>
      <c r="BH495" s="360"/>
      <c r="BI495" s="360"/>
      <c r="BJ495" s="360"/>
      <c r="BK495" s="360"/>
      <c r="BL495" s="360"/>
      <c r="BM495" s="360"/>
      <c r="BN495" s="360"/>
      <c r="BO495" s="360"/>
      <c r="BP495" s="360"/>
      <c r="BQ495" s="360"/>
      <c r="BR495" s="360"/>
      <c r="BS495" s="360"/>
      <c r="BT495" s="360"/>
      <c r="BU495" s="360"/>
      <c r="BV495" s="360"/>
      <c r="BW495" s="360"/>
      <c r="BX495" s="360"/>
      <c r="BY495" s="360"/>
      <c r="BZ495" s="360"/>
      <c r="CA495" s="360"/>
      <c r="CB495" s="360"/>
      <c r="CC495" s="360"/>
      <c r="CD495" s="360" t="s">
        <v>272</v>
      </c>
      <c r="CE495" s="360"/>
      <c r="CF495" s="360"/>
      <c r="CG495" s="360"/>
      <c r="CH495" s="360"/>
      <c r="CI495" s="360"/>
      <c r="CJ495" s="360"/>
      <c r="CK495" s="360"/>
      <c r="CL495" s="360"/>
      <c r="CM495" s="360"/>
      <c r="CN495" s="360"/>
    </row>
    <row r="496" spans="4:92" ht="14.25" customHeight="1" x14ac:dyDescent="0.35">
      <c r="D496" s="292"/>
      <c r="E496" s="293"/>
      <c r="F496" s="293"/>
      <c r="G496" s="293"/>
      <c r="H496" s="293"/>
      <c r="I496" s="293"/>
      <c r="J496" s="293"/>
      <c r="K496" s="293"/>
      <c r="L496" s="293"/>
      <c r="M496" s="293"/>
      <c r="N496" s="293"/>
      <c r="O496" s="293"/>
      <c r="P496" s="293"/>
      <c r="Q496" s="293"/>
      <c r="R496" s="293"/>
      <c r="S496" s="293"/>
      <c r="T496" s="293"/>
      <c r="U496" s="293"/>
      <c r="V496" s="293"/>
      <c r="W496" s="293"/>
      <c r="X496" s="293"/>
      <c r="Y496" s="293"/>
      <c r="Z496" s="293"/>
      <c r="AA496" s="293"/>
      <c r="AB496" s="293"/>
      <c r="AC496" s="293"/>
      <c r="AD496" s="293"/>
      <c r="AE496" s="293"/>
      <c r="AF496" s="294"/>
      <c r="AG496" s="360" t="s">
        <v>121</v>
      </c>
      <c r="AH496" s="360"/>
      <c r="AI496" s="360"/>
      <c r="AJ496" s="360"/>
      <c r="AK496" s="357" t="s">
        <v>657</v>
      </c>
      <c r="AL496" s="358"/>
      <c r="AM496" s="358"/>
      <c r="AN496" s="358"/>
      <c r="AO496" s="360" t="s">
        <v>658</v>
      </c>
      <c r="AP496" s="360"/>
      <c r="AQ496" s="360"/>
      <c r="AR496" s="357" t="s">
        <v>112</v>
      </c>
      <c r="AS496" s="358"/>
      <c r="AT496" s="359"/>
      <c r="AV496" s="360"/>
      <c r="AW496" s="360"/>
      <c r="AX496" s="360"/>
      <c r="AY496" s="360"/>
      <c r="AZ496" s="360"/>
      <c r="BA496" s="360"/>
      <c r="BB496" s="360"/>
      <c r="BC496" s="360"/>
      <c r="BD496" s="360"/>
      <c r="BE496" s="360"/>
      <c r="BF496" s="360"/>
      <c r="BG496" s="360"/>
      <c r="BH496" s="360"/>
      <c r="BI496" s="360"/>
      <c r="BJ496" s="360"/>
      <c r="BK496" s="360"/>
      <c r="BL496" s="360"/>
      <c r="BM496" s="360"/>
      <c r="BN496" s="360"/>
      <c r="BO496" s="360"/>
      <c r="BP496" s="360"/>
      <c r="BQ496" s="360"/>
      <c r="BR496" s="360"/>
      <c r="BS496" s="360"/>
      <c r="BT496" s="360"/>
      <c r="BU496" s="360"/>
      <c r="BV496" s="360"/>
      <c r="BW496" s="360"/>
      <c r="BX496" s="360"/>
      <c r="BY496" s="360"/>
      <c r="BZ496" s="360"/>
      <c r="CA496" s="360"/>
      <c r="CB496" s="360"/>
      <c r="CC496" s="360"/>
      <c r="CD496" s="360"/>
      <c r="CE496" s="360"/>
      <c r="CF496" s="360"/>
      <c r="CG496" s="360"/>
      <c r="CH496" s="360"/>
      <c r="CI496" s="360"/>
      <c r="CJ496" s="360"/>
      <c r="CK496" s="360"/>
      <c r="CL496" s="360"/>
      <c r="CM496" s="360"/>
      <c r="CN496" s="360"/>
    </row>
    <row r="497" spans="4:93" ht="16.5" customHeight="1" x14ac:dyDescent="0.35">
      <c r="D497" s="841"/>
      <c r="E497" s="842"/>
      <c r="F497" s="842"/>
      <c r="G497" s="842"/>
      <c r="H497" s="842"/>
      <c r="I497" s="842"/>
      <c r="J497" s="842"/>
      <c r="K497" s="842"/>
      <c r="L497" s="842"/>
      <c r="M497" s="842"/>
      <c r="N497" s="842"/>
      <c r="O497" s="842"/>
      <c r="P497" s="842"/>
      <c r="Q497" s="842"/>
      <c r="R497" s="842"/>
      <c r="S497" s="842"/>
      <c r="T497" s="842"/>
      <c r="U497" s="842"/>
      <c r="V497" s="842"/>
      <c r="W497" s="842"/>
      <c r="X497" s="842"/>
      <c r="Y497" s="842"/>
      <c r="Z497" s="842"/>
      <c r="AA497" s="842"/>
      <c r="AB497" s="842"/>
      <c r="AC497" s="842"/>
      <c r="AD497" s="842"/>
      <c r="AE497" s="842"/>
      <c r="AF497" s="843"/>
      <c r="AG497" s="336">
        <v>0</v>
      </c>
      <c r="AH497" s="336"/>
      <c r="AI497" s="336"/>
      <c r="AJ497" s="336"/>
      <c r="AK497" s="336">
        <v>0</v>
      </c>
      <c r="AL497" s="336"/>
      <c r="AM497" s="336"/>
      <c r="AN497" s="336"/>
      <c r="AO497" s="336">
        <v>0</v>
      </c>
      <c r="AP497" s="336"/>
      <c r="AQ497" s="336"/>
      <c r="AR497" s="336">
        <v>0</v>
      </c>
      <c r="AS497" s="336"/>
      <c r="AT497" s="336"/>
      <c r="AV497" s="312" t="s">
        <v>659</v>
      </c>
      <c r="AW497" s="312"/>
      <c r="AX497" s="312"/>
      <c r="AY497" s="312"/>
      <c r="AZ497" s="312"/>
      <c r="BA497" s="312"/>
      <c r="BB497" s="312"/>
      <c r="BC497" s="312"/>
      <c r="BD497" s="312"/>
      <c r="BE497" s="312"/>
      <c r="BF497" s="312"/>
      <c r="BG497" s="312"/>
      <c r="BH497" s="312"/>
      <c r="BI497" s="312"/>
      <c r="BJ497" s="312"/>
      <c r="BK497" s="312"/>
      <c r="BL497" s="312"/>
      <c r="BM497" s="312"/>
      <c r="BN497" s="312"/>
      <c r="BO497" s="312"/>
      <c r="BP497" s="312"/>
      <c r="BQ497" s="312"/>
      <c r="BR497" s="312"/>
      <c r="BS497" s="312"/>
      <c r="BT497" s="312"/>
      <c r="BU497" s="312"/>
      <c r="BV497" s="312"/>
      <c r="BW497" s="312"/>
      <c r="BX497" s="312"/>
      <c r="BY497" s="312"/>
      <c r="BZ497" s="312"/>
      <c r="CA497" s="312"/>
      <c r="CB497" s="312"/>
      <c r="CC497" s="312"/>
      <c r="CD497" s="312">
        <v>2</v>
      </c>
      <c r="CE497" s="312"/>
      <c r="CF497" s="312"/>
      <c r="CG497" s="312"/>
      <c r="CH497" s="312"/>
      <c r="CI497" s="312"/>
      <c r="CJ497" s="312"/>
      <c r="CK497" s="312"/>
      <c r="CL497" s="312"/>
      <c r="CM497" s="312"/>
      <c r="CN497" s="312"/>
    </row>
    <row r="498" spans="4:93" ht="16.5" customHeight="1" x14ac:dyDescent="0.35">
      <c r="D498" s="546" t="s">
        <v>660</v>
      </c>
      <c r="E498" s="547"/>
      <c r="F498" s="547"/>
      <c r="G498" s="547"/>
      <c r="H498" s="547"/>
      <c r="I498" s="547"/>
      <c r="J498" s="547"/>
      <c r="K498" s="547"/>
      <c r="L498" s="547"/>
      <c r="M498" s="547"/>
      <c r="N498" s="547"/>
      <c r="O498" s="547"/>
      <c r="P498" s="547"/>
      <c r="Q498" s="547"/>
      <c r="R498" s="547"/>
      <c r="S498" s="547"/>
      <c r="T498" s="547"/>
      <c r="U498" s="547"/>
      <c r="V498" s="547"/>
      <c r="W498" s="547"/>
      <c r="X498" s="547"/>
      <c r="Y498" s="547"/>
      <c r="Z498" s="547"/>
      <c r="AA498" s="547"/>
      <c r="AB498" s="547"/>
      <c r="AC498" s="547"/>
      <c r="AD498" s="547"/>
      <c r="AE498" s="547"/>
      <c r="AF498" s="548"/>
      <c r="AG498" s="336">
        <v>0</v>
      </c>
      <c r="AH498" s="336"/>
      <c r="AI498" s="336"/>
      <c r="AJ498" s="336"/>
      <c r="AK498" s="336">
        <v>0</v>
      </c>
      <c r="AL498" s="336"/>
      <c r="AM498" s="336"/>
      <c r="AN498" s="336"/>
      <c r="AO498" s="336">
        <v>0</v>
      </c>
      <c r="AP498" s="336"/>
      <c r="AQ498" s="336"/>
      <c r="AR498" s="336">
        <v>0</v>
      </c>
      <c r="AS498" s="336"/>
      <c r="AT498" s="336"/>
      <c r="AV498" s="312" t="s">
        <v>661</v>
      </c>
      <c r="AW498" s="312"/>
      <c r="AX498" s="312"/>
      <c r="AY498" s="312"/>
      <c r="AZ498" s="312"/>
      <c r="BA498" s="312"/>
      <c r="BB498" s="312"/>
      <c r="BC498" s="312"/>
      <c r="BD498" s="312"/>
      <c r="BE498" s="312"/>
      <c r="BF498" s="312"/>
      <c r="BG498" s="312"/>
      <c r="BH498" s="312"/>
      <c r="BI498" s="312"/>
      <c r="BJ498" s="312"/>
      <c r="BK498" s="312"/>
      <c r="BL498" s="312"/>
      <c r="BM498" s="312"/>
      <c r="BN498" s="312"/>
      <c r="BO498" s="312"/>
      <c r="BP498" s="312"/>
      <c r="BQ498" s="312"/>
      <c r="BR498" s="312"/>
      <c r="BS498" s="312"/>
      <c r="BT498" s="312"/>
      <c r="BU498" s="312"/>
      <c r="BV498" s="312"/>
      <c r="BW498" s="312"/>
      <c r="BX498" s="312"/>
      <c r="BY498" s="312"/>
      <c r="BZ498" s="312"/>
      <c r="CA498" s="312"/>
      <c r="CB498" s="312"/>
      <c r="CC498" s="312"/>
      <c r="CD498" s="312">
        <v>3</v>
      </c>
      <c r="CE498" s="312"/>
      <c r="CF498" s="312"/>
      <c r="CG498" s="312"/>
      <c r="CH498" s="312"/>
      <c r="CI498" s="312"/>
      <c r="CJ498" s="312"/>
      <c r="CK498" s="312"/>
      <c r="CL498" s="312"/>
      <c r="CM498" s="312"/>
      <c r="CN498" s="312"/>
    </row>
    <row r="499" spans="4:93" ht="18" customHeight="1" x14ac:dyDescent="0.35">
      <c r="D499" s="546" t="s">
        <v>905</v>
      </c>
      <c r="E499" s="547"/>
      <c r="F499" s="547"/>
      <c r="G499" s="547"/>
      <c r="H499" s="547"/>
      <c r="I499" s="547"/>
      <c r="J499" s="547"/>
      <c r="K499" s="547"/>
      <c r="L499" s="547"/>
      <c r="M499" s="547"/>
      <c r="N499" s="547"/>
      <c r="O499" s="547"/>
      <c r="P499" s="547"/>
      <c r="Q499" s="547"/>
      <c r="R499" s="547"/>
      <c r="S499" s="547"/>
      <c r="T499" s="547"/>
      <c r="U499" s="547"/>
      <c r="V499" s="547"/>
      <c r="W499" s="547"/>
      <c r="X499" s="547"/>
      <c r="Y499" s="547"/>
      <c r="Z499" s="547"/>
      <c r="AA499" s="547"/>
      <c r="AB499" s="547"/>
      <c r="AC499" s="547"/>
      <c r="AD499" s="547"/>
      <c r="AE499" s="547"/>
      <c r="AF499" s="548"/>
      <c r="AG499" s="336">
        <v>0</v>
      </c>
      <c r="AH499" s="336"/>
      <c r="AI499" s="336"/>
      <c r="AJ499" s="336"/>
      <c r="AK499" s="336">
        <v>0</v>
      </c>
      <c r="AL499" s="336"/>
      <c r="AM499" s="336"/>
      <c r="AN499" s="336"/>
      <c r="AO499" s="336">
        <v>0</v>
      </c>
      <c r="AP499" s="336"/>
      <c r="AQ499" s="336"/>
      <c r="AR499" s="336">
        <v>0</v>
      </c>
      <c r="AS499" s="336"/>
      <c r="AT499" s="336"/>
      <c r="AV499" s="312" t="s">
        <v>662</v>
      </c>
      <c r="AW499" s="312"/>
      <c r="AX499" s="312"/>
      <c r="AY499" s="312"/>
      <c r="AZ499" s="312"/>
      <c r="BA499" s="312"/>
      <c r="BB499" s="312"/>
      <c r="BC499" s="312"/>
      <c r="BD499" s="312"/>
      <c r="BE499" s="312"/>
      <c r="BF499" s="312"/>
      <c r="BG499" s="312"/>
      <c r="BH499" s="312"/>
      <c r="BI499" s="312"/>
      <c r="BJ499" s="312"/>
      <c r="BK499" s="312"/>
      <c r="BL499" s="312"/>
      <c r="BM499" s="312"/>
      <c r="BN499" s="312"/>
      <c r="BO499" s="312"/>
      <c r="BP499" s="312"/>
      <c r="BQ499" s="312"/>
      <c r="BR499" s="312"/>
      <c r="BS499" s="312"/>
      <c r="BT499" s="312"/>
      <c r="BU499" s="312"/>
      <c r="BV499" s="312"/>
      <c r="BW499" s="312"/>
      <c r="BX499" s="312"/>
      <c r="BY499" s="312"/>
      <c r="BZ499" s="312"/>
      <c r="CA499" s="312"/>
      <c r="CB499" s="312"/>
      <c r="CC499" s="312"/>
      <c r="CD499" s="312">
        <v>17</v>
      </c>
      <c r="CE499" s="312"/>
      <c r="CF499" s="312"/>
      <c r="CG499" s="312"/>
      <c r="CH499" s="312"/>
      <c r="CI499" s="312"/>
      <c r="CJ499" s="312"/>
      <c r="CK499" s="312"/>
      <c r="CL499" s="312"/>
      <c r="CM499" s="312"/>
      <c r="CN499" s="312"/>
    </row>
    <row r="500" spans="4:93" ht="20.25" customHeight="1" x14ac:dyDescent="0.35">
      <c r="D500" s="555" t="s">
        <v>315</v>
      </c>
      <c r="E500" s="556"/>
      <c r="F500" s="556"/>
      <c r="G500" s="556"/>
      <c r="H500" s="556"/>
      <c r="I500" s="556"/>
      <c r="J500" s="556"/>
      <c r="K500" s="556"/>
      <c r="L500" s="556"/>
      <c r="M500" s="556"/>
      <c r="N500" s="556"/>
      <c r="O500" s="556"/>
      <c r="P500" s="556"/>
      <c r="Q500" s="556"/>
      <c r="R500" s="556"/>
      <c r="S500" s="556"/>
      <c r="T500" s="556"/>
      <c r="U500" s="556"/>
      <c r="V500" s="556"/>
      <c r="W500" s="556"/>
      <c r="X500" s="556"/>
      <c r="Y500" s="556"/>
      <c r="Z500" s="556"/>
      <c r="AA500" s="556"/>
      <c r="AB500" s="556"/>
      <c r="AC500" s="556"/>
      <c r="AD500" s="556"/>
      <c r="AE500" s="556"/>
      <c r="AF500" s="557"/>
      <c r="AG500" s="525">
        <v>0</v>
      </c>
      <c r="AH500" s="526"/>
      <c r="AI500" s="526"/>
      <c r="AJ500" s="527"/>
      <c r="AK500" s="525">
        <v>0</v>
      </c>
      <c r="AL500" s="526"/>
      <c r="AM500" s="526"/>
      <c r="AN500" s="527"/>
      <c r="AO500" s="525">
        <v>0</v>
      </c>
      <c r="AP500" s="526"/>
      <c r="AQ500" s="527"/>
      <c r="AR500" s="525">
        <f ca="1">SUM(AR497:AT502)</f>
        <v>0</v>
      </c>
      <c r="AS500" s="526"/>
      <c r="AT500" s="527"/>
      <c r="AU500" s="6"/>
      <c r="AV500" s="312" t="s">
        <v>663</v>
      </c>
      <c r="AW500" s="312"/>
      <c r="AX500" s="312"/>
      <c r="AY500" s="312"/>
      <c r="AZ500" s="312"/>
      <c r="BA500" s="312"/>
      <c r="BB500" s="312"/>
      <c r="BC500" s="312"/>
      <c r="BD500" s="312"/>
      <c r="BE500" s="312"/>
      <c r="BF500" s="312"/>
      <c r="BG500" s="312"/>
      <c r="BH500" s="312"/>
      <c r="BI500" s="312"/>
      <c r="BJ500" s="312"/>
      <c r="BK500" s="312"/>
      <c r="BL500" s="312"/>
      <c r="BM500" s="312"/>
      <c r="BN500" s="312"/>
      <c r="BO500" s="312"/>
      <c r="BP500" s="312"/>
      <c r="BQ500" s="312"/>
      <c r="BR500" s="312"/>
      <c r="BS500" s="312"/>
      <c r="BT500" s="312"/>
      <c r="BU500" s="312"/>
      <c r="BV500" s="312"/>
      <c r="BW500" s="312"/>
      <c r="BX500" s="312"/>
      <c r="BY500" s="312"/>
      <c r="BZ500" s="312"/>
      <c r="CA500" s="312"/>
      <c r="CB500" s="312"/>
      <c r="CC500" s="312"/>
      <c r="CD500" s="312">
        <v>20</v>
      </c>
      <c r="CE500" s="312"/>
      <c r="CF500" s="312"/>
      <c r="CG500" s="312"/>
      <c r="CH500" s="312"/>
      <c r="CI500" s="312"/>
      <c r="CJ500" s="312"/>
      <c r="CK500" s="312"/>
      <c r="CL500" s="312"/>
      <c r="CM500" s="312"/>
      <c r="CN500" s="312"/>
    </row>
    <row r="501" spans="4:93" ht="15.75" customHeight="1" x14ac:dyDescent="0.35">
      <c r="D501" s="558"/>
      <c r="E501" s="559"/>
      <c r="F501" s="559"/>
      <c r="G501" s="559"/>
      <c r="H501" s="559"/>
      <c r="I501" s="559"/>
      <c r="J501" s="559"/>
      <c r="K501" s="559"/>
      <c r="L501" s="559"/>
      <c r="M501" s="559"/>
      <c r="N501" s="559"/>
      <c r="O501" s="559"/>
      <c r="P501" s="559"/>
      <c r="Q501" s="559"/>
      <c r="R501" s="559"/>
      <c r="S501" s="559"/>
      <c r="T501" s="559"/>
      <c r="U501" s="559"/>
      <c r="V501" s="559"/>
      <c r="W501" s="559"/>
      <c r="X501" s="559"/>
      <c r="Y501" s="559"/>
      <c r="Z501" s="559"/>
      <c r="AA501" s="559"/>
      <c r="AB501" s="559"/>
      <c r="AC501" s="559"/>
      <c r="AD501" s="559"/>
      <c r="AE501" s="559"/>
      <c r="AF501" s="560"/>
      <c r="AG501" s="528"/>
      <c r="AH501" s="529"/>
      <c r="AI501" s="529"/>
      <c r="AJ501" s="530"/>
      <c r="AK501" s="528"/>
      <c r="AL501" s="529"/>
      <c r="AM501" s="529"/>
      <c r="AN501" s="530"/>
      <c r="AO501" s="528"/>
      <c r="AP501" s="529"/>
      <c r="AQ501" s="530"/>
      <c r="AR501" s="528"/>
      <c r="AS501" s="529"/>
      <c r="AT501" s="530"/>
      <c r="AU501" s="6"/>
      <c r="AV501" s="312" t="s">
        <v>667</v>
      </c>
      <c r="AW501" s="312"/>
      <c r="AX501" s="312"/>
      <c r="AY501" s="312"/>
      <c r="AZ501" s="312"/>
      <c r="BA501" s="312"/>
      <c r="BB501" s="312"/>
      <c r="BC501" s="312"/>
      <c r="BD501" s="312"/>
      <c r="BE501" s="312"/>
      <c r="BF501" s="312"/>
      <c r="BG501" s="312"/>
      <c r="BH501" s="312"/>
      <c r="BI501" s="312"/>
      <c r="BJ501" s="312"/>
      <c r="BK501" s="312"/>
      <c r="BL501" s="312"/>
      <c r="BM501" s="312"/>
      <c r="BN501" s="312"/>
      <c r="BO501" s="312"/>
      <c r="BP501" s="312"/>
      <c r="BQ501" s="312"/>
      <c r="BR501" s="312"/>
      <c r="BS501" s="312"/>
      <c r="BT501" s="312"/>
      <c r="BU501" s="312"/>
      <c r="BV501" s="312"/>
      <c r="BW501" s="312"/>
      <c r="BX501" s="312"/>
      <c r="BY501" s="312"/>
      <c r="BZ501" s="312"/>
      <c r="CA501" s="312"/>
      <c r="CB501" s="312"/>
      <c r="CC501" s="312"/>
      <c r="CD501" s="312">
        <v>12</v>
      </c>
      <c r="CE501" s="312"/>
      <c r="CF501" s="312"/>
      <c r="CG501" s="312"/>
      <c r="CH501" s="312"/>
      <c r="CI501" s="312"/>
      <c r="CJ501" s="312"/>
      <c r="CK501" s="312"/>
      <c r="CL501" s="312"/>
      <c r="CM501" s="312"/>
      <c r="CN501" s="312"/>
    </row>
    <row r="502" spans="4:93" ht="17.25" customHeight="1" x14ac:dyDescent="0.35">
      <c r="D502" s="828" t="s">
        <v>1143</v>
      </c>
      <c r="E502" s="828"/>
      <c r="F502" s="828"/>
      <c r="G502" s="828"/>
      <c r="H502" s="828"/>
      <c r="I502" s="828"/>
      <c r="J502" s="828"/>
      <c r="K502" s="828"/>
      <c r="L502" s="828"/>
      <c r="M502" s="828"/>
      <c r="N502" s="828"/>
      <c r="O502" s="828"/>
      <c r="P502" s="828"/>
      <c r="Q502" s="828"/>
      <c r="R502" s="828"/>
      <c r="S502" s="828"/>
      <c r="T502" s="828"/>
      <c r="U502" s="828"/>
      <c r="V502" s="828"/>
      <c r="W502" s="828"/>
      <c r="X502" s="828"/>
      <c r="Y502" s="828"/>
      <c r="Z502" s="828"/>
      <c r="AA502" s="828"/>
      <c r="AB502" s="828"/>
      <c r="AC502" s="828"/>
      <c r="AD502" s="828"/>
      <c r="AE502" s="828"/>
      <c r="AF502" s="828"/>
      <c r="AG502" s="828"/>
      <c r="AH502" s="828"/>
      <c r="AI502" s="828"/>
      <c r="AJ502" s="828"/>
      <c r="AK502" s="828"/>
      <c r="AL502" s="828"/>
      <c r="AM502" s="828"/>
      <c r="AN502" s="828"/>
      <c r="AO502" s="828"/>
      <c r="AP502" s="828"/>
      <c r="AQ502" s="828"/>
      <c r="AR502" s="828"/>
      <c r="AS502" s="828"/>
      <c r="AT502" s="828"/>
      <c r="AV502" s="312" t="s">
        <v>664</v>
      </c>
      <c r="AW502" s="312"/>
      <c r="AX502" s="312"/>
      <c r="AY502" s="312"/>
      <c r="AZ502" s="312"/>
      <c r="BA502" s="312"/>
      <c r="BB502" s="312"/>
      <c r="BC502" s="312"/>
      <c r="BD502" s="312"/>
      <c r="BE502" s="312"/>
      <c r="BF502" s="312"/>
      <c r="BG502" s="312"/>
      <c r="BH502" s="312"/>
      <c r="BI502" s="312"/>
      <c r="BJ502" s="312"/>
      <c r="BK502" s="312"/>
      <c r="BL502" s="312"/>
      <c r="BM502" s="312"/>
      <c r="BN502" s="312"/>
      <c r="BO502" s="312"/>
      <c r="BP502" s="312"/>
      <c r="BQ502" s="312"/>
      <c r="BR502" s="312"/>
      <c r="BS502" s="312"/>
      <c r="BT502" s="312"/>
      <c r="BU502" s="312"/>
      <c r="BV502" s="312"/>
      <c r="BW502" s="312"/>
      <c r="BX502" s="312"/>
      <c r="BY502" s="312"/>
      <c r="BZ502" s="312"/>
      <c r="CA502" s="312"/>
      <c r="CB502" s="312"/>
      <c r="CC502" s="312"/>
      <c r="CD502" s="312">
        <v>7</v>
      </c>
      <c r="CE502" s="312"/>
      <c r="CF502" s="312"/>
      <c r="CG502" s="312"/>
      <c r="CH502" s="312"/>
      <c r="CI502" s="312"/>
      <c r="CJ502" s="312"/>
      <c r="CK502" s="312"/>
      <c r="CL502" s="312"/>
      <c r="CM502" s="312"/>
      <c r="CN502" s="312"/>
    </row>
    <row r="503" spans="4:93" ht="14.25" customHeight="1" x14ac:dyDescent="0.35">
      <c r="D503" s="845"/>
      <c r="E503" s="845"/>
      <c r="F503" s="845"/>
      <c r="G503" s="845"/>
      <c r="H503" s="845"/>
      <c r="I503" s="845"/>
      <c r="J503" s="845"/>
      <c r="K503" s="845"/>
      <c r="L503" s="845"/>
      <c r="M503" s="845"/>
      <c r="N503" s="845"/>
      <c r="O503" s="845"/>
      <c r="P503" s="845"/>
      <c r="Q503" s="845"/>
      <c r="R503" s="845"/>
      <c r="S503" s="845"/>
      <c r="T503" s="845"/>
      <c r="U503" s="845"/>
      <c r="V503" s="845"/>
      <c r="W503" s="845"/>
      <c r="X503" s="845"/>
      <c r="Y503" s="845"/>
      <c r="Z503" s="845"/>
      <c r="AA503" s="845"/>
      <c r="AB503" s="845"/>
      <c r="AC503" s="845"/>
      <c r="AD503" s="845"/>
      <c r="AE503" s="845"/>
      <c r="AF503" s="845"/>
      <c r="AG503" s="845"/>
      <c r="AH503" s="845"/>
      <c r="AI503" s="845"/>
      <c r="AJ503" s="845"/>
      <c r="AK503" s="845"/>
      <c r="AL503" s="845"/>
      <c r="AM503" s="845"/>
      <c r="AN503" s="845"/>
      <c r="AO503" s="845"/>
      <c r="AP503" s="845"/>
      <c r="AQ503" s="845"/>
      <c r="AR503" s="845"/>
      <c r="AS503" s="845"/>
      <c r="AT503" s="845"/>
      <c r="AV503" s="312" t="s">
        <v>665</v>
      </c>
      <c r="AW503" s="312"/>
      <c r="AX503" s="312"/>
      <c r="AY503" s="312"/>
      <c r="AZ503" s="312"/>
      <c r="BA503" s="312"/>
      <c r="BB503" s="312"/>
      <c r="BC503" s="312"/>
      <c r="BD503" s="312"/>
      <c r="BE503" s="312"/>
      <c r="BF503" s="312"/>
      <c r="BG503" s="312"/>
      <c r="BH503" s="312"/>
      <c r="BI503" s="312"/>
      <c r="BJ503" s="312"/>
      <c r="BK503" s="312"/>
      <c r="BL503" s="312"/>
      <c r="BM503" s="312"/>
      <c r="BN503" s="312"/>
      <c r="BO503" s="312"/>
      <c r="BP503" s="312"/>
      <c r="BQ503" s="312"/>
      <c r="BR503" s="312"/>
      <c r="BS503" s="312"/>
      <c r="BT503" s="312"/>
      <c r="BU503" s="312"/>
      <c r="BV503" s="312"/>
      <c r="BW503" s="312"/>
      <c r="BX503" s="312"/>
      <c r="BY503" s="312"/>
      <c r="BZ503" s="312"/>
      <c r="CA503" s="312"/>
      <c r="CB503" s="312"/>
      <c r="CC503" s="312"/>
      <c r="CD503" s="312">
        <v>1</v>
      </c>
      <c r="CE503" s="312"/>
      <c r="CF503" s="312"/>
      <c r="CG503" s="312"/>
      <c r="CH503" s="312"/>
      <c r="CI503" s="312"/>
      <c r="CJ503" s="312"/>
      <c r="CK503" s="312"/>
      <c r="CL503" s="312"/>
      <c r="CM503" s="312"/>
      <c r="CN503" s="312"/>
    </row>
    <row r="504" spans="4:93" ht="14.25" customHeight="1" x14ac:dyDescent="0.35">
      <c r="D504" s="845"/>
      <c r="E504" s="845"/>
      <c r="F504" s="845"/>
      <c r="G504" s="845"/>
      <c r="H504" s="845"/>
      <c r="I504" s="845"/>
      <c r="J504" s="845"/>
      <c r="K504" s="845"/>
      <c r="L504" s="845"/>
      <c r="M504" s="845"/>
      <c r="N504" s="845"/>
      <c r="O504" s="845"/>
      <c r="P504" s="845"/>
      <c r="Q504" s="845"/>
      <c r="R504" s="845"/>
      <c r="S504" s="845"/>
      <c r="T504" s="845"/>
      <c r="U504" s="845"/>
      <c r="V504" s="845"/>
      <c r="W504" s="845"/>
      <c r="X504" s="845"/>
      <c r="Y504" s="845"/>
      <c r="Z504" s="845"/>
      <c r="AA504" s="845"/>
      <c r="AB504" s="845"/>
      <c r="AC504" s="845"/>
      <c r="AD504" s="845"/>
      <c r="AE504" s="845"/>
      <c r="AF504" s="845"/>
      <c r="AG504" s="845"/>
      <c r="AH504" s="845"/>
      <c r="AI504" s="845"/>
      <c r="AJ504" s="845"/>
      <c r="AK504" s="845"/>
      <c r="AL504" s="845"/>
      <c r="AM504" s="845"/>
      <c r="AN504" s="845"/>
      <c r="AO504" s="845"/>
      <c r="AP504" s="845"/>
      <c r="AQ504" s="845"/>
      <c r="AR504" s="845"/>
      <c r="AS504" s="845"/>
      <c r="AT504" s="845"/>
      <c r="AV504" s="312" t="s">
        <v>666</v>
      </c>
      <c r="AW504" s="312"/>
      <c r="AX504" s="312"/>
      <c r="AY504" s="312"/>
      <c r="AZ504" s="312"/>
      <c r="BA504" s="312"/>
      <c r="BB504" s="312"/>
      <c r="BC504" s="312"/>
      <c r="BD504" s="312"/>
      <c r="BE504" s="312"/>
      <c r="BF504" s="312"/>
      <c r="BG504" s="312"/>
      <c r="BH504" s="312"/>
      <c r="BI504" s="312"/>
      <c r="BJ504" s="312"/>
      <c r="BK504" s="312"/>
      <c r="BL504" s="312"/>
      <c r="BM504" s="312"/>
      <c r="BN504" s="312"/>
      <c r="BO504" s="312"/>
      <c r="BP504" s="312"/>
      <c r="BQ504" s="312"/>
      <c r="BR504" s="312"/>
      <c r="BS504" s="312"/>
      <c r="BT504" s="312"/>
      <c r="BU504" s="312"/>
      <c r="BV504" s="312"/>
      <c r="BW504" s="312"/>
      <c r="BX504" s="312"/>
      <c r="BY504" s="312"/>
      <c r="BZ504" s="312"/>
      <c r="CA504" s="312"/>
      <c r="CB504" s="312"/>
      <c r="CC504" s="312"/>
      <c r="CD504" s="312">
        <v>0</v>
      </c>
      <c r="CE504" s="312"/>
      <c r="CF504" s="312"/>
      <c r="CG504" s="312"/>
      <c r="CH504" s="312"/>
      <c r="CI504" s="312"/>
      <c r="CJ504" s="312"/>
      <c r="CK504" s="312"/>
      <c r="CL504" s="312"/>
      <c r="CM504" s="312"/>
      <c r="CN504" s="312"/>
    </row>
    <row r="505" spans="4:93" ht="14.25" customHeight="1" x14ac:dyDescent="0.35">
      <c r="AV505" s="545" t="s">
        <v>1142</v>
      </c>
      <c r="AW505" s="545"/>
      <c r="AX505" s="545"/>
      <c r="AY505" s="545"/>
      <c r="AZ505" s="545"/>
      <c r="BA505" s="545"/>
      <c r="BB505" s="545"/>
      <c r="BC505" s="545"/>
      <c r="BD505" s="545"/>
      <c r="BE505" s="545"/>
      <c r="BF505" s="545"/>
      <c r="BG505" s="545"/>
      <c r="BH505" s="545"/>
      <c r="BI505" s="545"/>
      <c r="BJ505" s="545"/>
      <c r="BK505" s="545"/>
      <c r="BL505" s="545"/>
      <c r="BM505" s="545"/>
      <c r="BN505" s="545"/>
      <c r="BO505" s="545"/>
      <c r="BP505" s="545"/>
      <c r="BQ505" s="545"/>
      <c r="BR505" s="545"/>
      <c r="BS505" s="545"/>
      <c r="BT505" s="545"/>
      <c r="BU505" s="545"/>
      <c r="BV505" s="545"/>
      <c r="BW505" s="545"/>
      <c r="BX505" s="545"/>
      <c r="BY505" s="545"/>
      <c r="BZ505" s="545"/>
      <c r="CA505" s="545"/>
      <c r="CB505" s="545"/>
      <c r="CC505" s="545"/>
      <c r="CD505" s="545"/>
      <c r="CE505" s="545"/>
      <c r="CF505" s="545"/>
      <c r="CG505" s="545"/>
      <c r="CH505" s="545"/>
      <c r="CI505" s="545"/>
      <c r="CJ505" s="545"/>
      <c r="CK505" s="545"/>
      <c r="CL505" s="545"/>
      <c r="CM505" s="545"/>
      <c r="CN505" s="545"/>
    </row>
    <row r="506" spans="4:93" ht="14.25" customHeight="1" x14ac:dyDescent="0.35"/>
    <row r="507" spans="4:93" ht="14.25" customHeight="1" x14ac:dyDescent="0.35">
      <c r="D507" s="417" t="s">
        <v>533</v>
      </c>
      <c r="E507" s="417"/>
      <c r="F507" s="417"/>
      <c r="G507" s="417"/>
      <c r="H507" s="417"/>
      <c r="I507" s="417"/>
      <c r="J507" s="417"/>
      <c r="K507" s="417"/>
      <c r="L507" s="417"/>
      <c r="M507" s="417"/>
      <c r="N507" s="417"/>
      <c r="O507" s="417"/>
      <c r="P507" s="417"/>
      <c r="Q507" s="417"/>
      <c r="R507" s="417"/>
      <c r="S507" s="417"/>
      <c r="T507" s="417"/>
      <c r="U507" s="417"/>
      <c r="V507" s="417"/>
      <c r="W507" s="417"/>
      <c r="X507" s="417"/>
      <c r="Y507" s="417"/>
      <c r="Z507" s="417"/>
      <c r="AA507" s="417"/>
      <c r="AB507" s="417"/>
      <c r="AC507" s="417"/>
      <c r="AD507" s="417"/>
      <c r="AE507" s="417"/>
      <c r="AF507" s="417"/>
      <c r="AG507" s="417"/>
      <c r="AH507" s="417"/>
      <c r="AI507" s="417"/>
      <c r="AJ507" s="417"/>
      <c r="AK507" s="417"/>
      <c r="AL507" s="417"/>
      <c r="AM507" s="417"/>
      <c r="AN507" s="417"/>
      <c r="AO507" s="417"/>
      <c r="AP507" s="417"/>
      <c r="AQ507" s="417"/>
      <c r="AR507" s="417"/>
      <c r="AS507" s="417"/>
      <c r="AT507" s="417"/>
      <c r="AU507" s="417"/>
      <c r="AV507" s="417"/>
      <c r="AW507" s="417"/>
      <c r="AX507" s="417"/>
      <c r="AY507" s="417"/>
      <c r="AZ507" s="417"/>
      <c r="BA507" s="417"/>
      <c r="BB507" s="417"/>
      <c r="BC507" s="417"/>
      <c r="BD507" s="417"/>
      <c r="BE507" s="417"/>
      <c r="BF507" s="417"/>
      <c r="BG507" s="417"/>
      <c r="BH507" s="417"/>
      <c r="BI507" s="417"/>
      <c r="BJ507" s="417"/>
      <c r="BK507" s="417"/>
      <c r="BL507" s="417"/>
      <c r="BM507" s="417"/>
      <c r="BN507" s="417"/>
      <c r="BO507" s="417"/>
      <c r="BP507" s="417"/>
      <c r="BQ507" s="417"/>
      <c r="BR507" s="417"/>
      <c r="BS507" s="417"/>
      <c r="BT507" s="417"/>
      <c r="BU507" s="417"/>
      <c r="BV507" s="417"/>
      <c r="BW507" s="417"/>
      <c r="BX507" s="417"/>
      <c r="BY507" s="417"/>
      <c r="BZ507" s="417"/>
      <c r="CA507" s="417"/>
      <c r="CB507" s="417"/>
      <c r="CC507" s="417"/>
      <c r="CD507" s="417"/>
      <c r="CE507" s="417"/>
      <c r="CF507" s="417"/>
      <c r="CG507" s="417"/>
      <c r="CH507" s="417"/>
      <c r="CI507" s="417"/>
      <c r="CJ507" s="417"/>
      <c r="CK507" s="417"/>
      <c r="CL507" s="417"/>
      <c r="CM507" s="417"/>
      <c r="CN507" s="417"/>
    </row>
    <row r="508" spans="4:93" ht="14.25" customHeight="1" x14ac:dyDescent="0.35">
      <c r="D508" s="417"/>
      <c r="E508" s="417"/>
      <c r="F508" s="417"/>
      <c r="G508" s="417"/>
      <c r="H508" s="417"/>
      <c r="I508" s="417"/>
      <c r="J508" s="417"/>
      <c r="K508" s="417"/>
      <c r="L508" s="417"/>
      <c r="M508" s="417"/>
      <c r="N508" s="417"/>
      <c r="O508" s="417"/>
      <c r="P508" s="417"/>
      <c r="Q508" s="417"/>
      <c r="R508" s="417"/>
      <c r="S508" s="417"/>
      <c r="T508" s="417"/>
      <c r="U508" s="417"/>
      <c r="V508" s="417"/>
      <c r="W508" s="417"/>
      <c r="X508" s="417"/>
      <c r="Y508" s="417"/>
      <c r="Z508" s="417"/>
      <c r="AA508" s="417"/>
      <c r="AB508" s="417"/>
      <c r="AC508" s="417"/>
      <c r="AD508" s="417"/>
      <c r="AE508" s="417"/>
      <c r="AF508" s="417"/>
      <c r="AG508" s="417"/>
      <c r="AH508" s="417"/>
      <c r="AI508" s="417"/>
      <c r="AJ508" s="417"/>
      <c r="AK508" s="417"/>
      <c r="AL508" s="417"/>
      <c r="AM508" s="417"/>
      <c r="AN508" s="417"/>
      <c r="AO508" s="417"/>
      <c r="AP508" s="417"/>
      <c r="AQ508" s="417"/>
      <c r="AR508" s="417"/>
      <c r="AS508" s="417"/>
      <c r="AT508" s="417"/>
      <c r="AU508" s="417"/>
      <c r="AV508" s="417"/>
      <c r="AW508" s="417"/>
      <c r="AX508" s="417"/>
      <c r="AY508" s="417"/>
      <c r="AZ508" s="417"/>
      <c r="BA508" s="417"/>
      <c r="BB508" s="417"/>
      <c r="BC508" s="417"/>
      <c r="BD508" s="417"/>
      <c r="BE508" s="417"/>
      <c r="BF508" s="417"/>
      <c r="BG508" s="417"/>
      <c r="BH508" s="417"/>
      <c r="BI508" s="417"/>
      <c r="BJ508" s="417"/>
      <c r="BK508" s="417"/>
      <c r="BL508" s="417"/>
      <c r="BM508" s="417"/>
      <c r="BN508" s="417"/>
      <c r="BO508" s="417"/>
      <c r="BP508" s="417"/>
      <c r="BQ508" s="417"/>
      <c r="BR508" s="417"/>
      <c r="BS508" s="417"/>
      <c r="BT508" s="417"/>
      <c r="BU508" s="417"/>
      <c r="BV508" s="417"/>
      <c r="BW508" s="417"/>
      <c r="BX508" s="417"/>
      <c r="BY508" s="417"/>
      <c r="BZ508" s="417"/>
      <c r="CA508" s="417"/>
      <c r="CB508" s="417"/>
      <c r="CC508" s="417"/>
      <c r="CD508" s="417"/>
      <c r="CE508" s="417"/>
      <c r="CF508" s="417"/>
      <c r="CG508" s="417"/>
      <c r="CH508" s="417"/>
      <c r="CI508" s="417"/>
      <c r="CJ508" s="417"/>
      <c r="CK508" s="417"/>
      <c r="CL508" s="417"/>
      <c r="CM508" s="417"/>
      <c r="CN508" s="417"/>
    </row>
    <row r="509" spans="4:93" ht="14.25" customHeight="1" x14ac:dyDescent="0.35">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c r="BN509" s="60"/>
      <c r="BO509" s="60"/>
      <c r="BP509" s="60"/>
      <c r="BQ509" s="60"/>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row>
    <row r="510" spans="4:93" ht="14.25" customHeight="1" x14ac:dyDescent="0.35">
      <c r="D510" s="296" t="s">
        <v>281</v>
      </c>
      <c r="E510" s="296"/>
      <c r="F510" s="296"/>
      <c r="G510" s="296"/>
      <c r="H510" s="296"/>
      <c r="I510" s="296"/>
      <c r="J510" s="296"/>
      <c r="K510" s="296"/>
      <c r="L510" s="296"/>
      <c r="M510" s="296"/>
      <c r="N510" s="296"/>
      <c r="O510" s="296"/>
      <c r="P510" s="296"/>
      <c r="Q510" s="296"/>
      <c r="R510" s="296"/>
      <c r="S510" s="296"/>
      <c r="T510" s="296"/>
      <c r="U510" s="296"/>
      <c r="V510" s="296"/>
      <c r="W510" s="296"/>
      <c r="X510" s="296"/>
      <c r="Y510" s="296"/>
      <c r="Z510" s="296"/>
      <c r="AA510" s="296"/>
      <c r="AB510" s="296"/>
      <c r="AC510" s="296"/>
      <c r="AD510" s="296"/>
      <c r="AE510" s="296"/>
      <c r="AF510" s="296"/>
      <c r="AG510" s="296"/>
      <c r="AH510" s="296"/>
      <c r="AI510" s="296"/>
      <c r="AJ510" s="296"/>
      <c r="AK510" s="296"/>
      <c r="AL510" s="296"/>
      <c r="AM510" s="296"/>
      <c r="AN510" s="296"/>
      <c r="AO510" s="78"/>
      <c r="AP510" s="78"/>
      <c r="AQ510" s="78"/>
      <c r="AR510" s="78"/>
      <c r="AS510" s="78"/>
      <c r="AT510" s="78"/>
      <c r="AV510" s="420" t="s">
        <v>282</v>
      </c>
      <c r="AW510" s="420"/>
      <c r="AX510" s="420"/>
      <c r="AY510" s="420"/>
      <c r="AZ510" s="420"/>
      <c r="BA510" s="420"/>
      <c r="BB510" s="420"/>
      <c r="BC510" s="420"/>
      <c r="BD510" s="420"/>
      <c r="BE510" s="420"/>
      <c r="BF510" s="420"/>
      <c r="BG510" s="420"/>
      <c r="BH510" s="420"/>
      <c r="BI510" s="420"/>
      <c r="BJ510" s="420"/>
      <c r="BK510" s="420"/>
      <c r="BL510" s="420"/>
      <c r="BM510" s="420"/>
      <c r="BN510" s="420"/>
      <c r="BO510" s="420"/>
      <c r="BP510" s="420"/>
      <c r="BQ510" s="420"/>
      <c r="BR510" s="420"/>
      <c r="BS510" s="420"/>
      <c r="BT510" s="420"/>
      <c r="BU510" s="420"/>
      <c r="BV510" s="420"/>
      <c r="BW510" s="420"/>
      <c r="BX510" s="420"/>
      <c r="BY510" s="420"/>
      <c r="BZ510" s="420"/>
      <c r="CA510" s="420"/>
      <c r="CB510" s="420"/>
      <c r="CC510" s="420"/>
      <c r="CD510" s="420"/>
      <c r="CE510" s="420"/>
      <c r="CF510" s="420"/>
      <c r="CG510" s="420"/>
      <c r="CH510" s="420"/>
      <c r="CI510" s="420"/>
      <c r="CJ510" s="420"/>
      <c r="CK510" s="420"/>
      <c r="CL510" s="420"/>
      <c r="CM510" s="420"/>
      <c r="CN510" s="420"/>
      <c r="CO510" s="6"/>
    </row>
    <row r="511" spans="4:93" ht="14.25" customHeight="1" x14ac:dyDescent="0.35">
      <c r="D511" s="297"/>
      <c r="E511" s="297"/>
      <c r="F511" s="297"/>
      <c r="G511" s="297"/>
      <c r="H511" s="297"/>
      <c r="I511" s="297"/>
      <c r="J511" s="297"/>
      <c r="K511" s="297"/>
      <c r="L511" s="297"/>
      <c r="M511" s="297"/>
      <c r="N511" s="297"/>
      <c r="O511" s="297"/>
      <c r="P511" s="297"/>
      <c r="Q511" s="297"/>
      <c r="R511" s="297"/>
      <c r="S511" s="297"/>
      <c r="T511" s="297"/>
      <c r="U511" s="297"/>
      <c r="V511" s="297"/>
      <c r="W511" s="297"/>
      <c r="X511" s="297"/>
      <c r="Y511" s="297"/>
      <c r="Z511" s="297"/>
      <c r="AA511" s="297"/>
      <c r="AB511" s="297"/>
      <c r="AC511" s="297"/>
      <c r="AD511" s="297"/>
      <c r="AE511" s="297"/>
      <c r="AF511" s="297"/>
      <c r="AG511" s="297"/>
      <c r="AH511" s="297"/>
      <c r="AI511" s="297"/>
      <c r="AJ511" s="297"/>
      <c r="AK511" s="297"/>
      <c r="AL511" s="297"/>
      <c r="AM511" s="297"/>
      <c r="AN511" s="297"/>
      <c r="AO511" s="79"/>
      <c r="AP511" s="79"/>
      <c r="AQ511" s="79"/>
      <c r="AR511" s="79"/>
      <c r="AS511" s="79"/>
      <c r="AT511" s="79"/>
      <c r="AV511" s="421"/>
      <c r="AW511" s="421"/>
      <c r="AX511" s="421"/>
      <c r="AY511" s="421"/>
      <c r="AZ511" s="421"/>
      <c r="BA511" s="421"/>
      <c r="BB511" s="421"/>
      <c r="BC511" s="421"/>
      <c r="BD511" s="421"/>
      <c r="BE511" s="421"/>
      <c r="BF511" s="421"/>
      <c r="BG511" s="421"/>
      <c r="BH511" s="421"/>
      <c r="BI511" s="421"/>
      <c r="BJ511" s="421"/>
      <c r="BK511" s="421"/>
      <c r="BL511" s="421"/>
      <c r="BM511" s="421"/>
      <c r="BN511" s="421"/>
      <c r="BO511" s="421"/>
      <c r="BP511" s="421"/>
      <c r="BQ511" s="421"/>
      <c r="BR511" s="421"/>
      <c r="BS511" s="421"/>
      <c r="BT511" s="421"/>
      <c r="BU511" s="421"/>
      <c r="BV511" s="421"/>
      <c r="BW511" s="421"/>
      <c r="BX511" s="421"/>
      <c r="BY511" s="421"/>
      <c r="BZ511" s="421"/>
      <c r="CA511" s="421"/>
      <c r="CB511" s="421"/>
      <c r="CC511" s="421"/>
      <c r="CD511" s="421"/>
      <c r="CE511" s="421"/>
      <c r="CF511" s="421"/>
      <c r="CG511" s="421"/>
      <c r="CH511" s="421"/>
      <c r="CI511" s="421"/>
      <c r="CJ511" s="421"/>
      <c r="CK511" s="421"/>
      <c r="CL511" s="421"/>
      <c r="CM511" s="421"/>
      <c r="CN511" s="421"/>
      <c r="CO511" s="6"/>
    </row>
    <row r="512" spans="4:93" ht="14.25" customHeight="1" x14ac:dyDescent="0.35">
      <c r="D512" s="286" t="s">
        <v>275</v>
      </c>
      <c r="E512" s="287"/>
      <c r="F512" s="287"/>
      <c r="G512" s="287"/>
      <c r="H512" s="287"/>
      <c r="I512" s="287"/>
      <c r="J512" s="287"/>
      <c r="K512" s="287"/>
      <c r="L512" s="287"/>
      <c r="M512" s="287"/>
      <c r="N512" s="287"/>
      <c r="O512" s="287"/>
      <c r="P512" s="287"/>
      <c r="Q512" s="287"/>
      <c r="R512" s="287"/>
      <c r="S512" s="287"/>
      <c r="T512" s="287"/>
      <c r="U512" s="288"/>
      <c r="V512" s="286" t="s">
        <v>272</v>
      </c>
      <c r="W512" s="287"/>
      <c r="X512" s="287"/>
      <c r="Y512" s="287"/>
      <c r="Z512" s="287"/>
      <c r="AA512" s="287"/>
      <c r="AB512" s="288"/>
      <c r="AC512" s="286" t="s">
        <v>276</v>
      </c>
      <c r="AD512" s="287"/>
      <c r="AE512" s="287"/>
      <c r="AF512" s="287"/>
      <c r="AG512" s="287"/>
      <c r="AH512" s="287"/>
      <c r="AI512" s="287"/>
      <c r="AJ512" s="287"/>
      <c r="AK512" s="287"/>
      <c r="AL512" s="287"/>
      <c r="AM512" s="287"/>
      <c r="AN512" s="287"/>
      <c r="AO512" s="287"/>
      <c r="AP512" s="287"/>
      <c r="AQ512" s="287"/>
      <c r="AR512" s="287"/>
      <c r="AS512" s="287"/>
      <c r="AT512" s="288"/>
      <c r="AU512" s="4"/>
      <c r="AV512" s="360" t="s">
        <v>278</v>
      </c>
      <c r="AW512" s="360"/>
      <c r="AX512" s="360"/>
      <c r="AY512" s="360"/>
      <c r="AZ512" s="360"/>
      <c r="BA512" s="360"/>
      <c r="BB512" s="360"/>
      <c r="BC512" s="360"/>
      <c r="BD512" s="360"/>
      <c r="BE512" s="360"/>
      <c r="BF512" s="360" t="s">
        <v>279</v>
      </c>
      <c r="BG512" s="360"/>
      <c r="BH512" s="360"/>
      <c r="BI512" s="360"/>
      <c r="BJ512" s="360"/>
      <c r="BK512" s="360"/>
      <c r="BL512" s="360"/>
      <c r="BM512" s="360" t="s">
        <v>280</v>
      </c>
      <c r="BN512" s="360"/>
      <c r="BO512" s="360"/>
      <c r="BP512" s="360"/>
      <c r="BQ512" s="360"/>
      <c r="BR512" s="360"/>
      <c r="BS512" s="360"/>
      <c r="BT512" s="360" t="s">
        <v>276</v>
      </c>
      <c r="BU512" s="360"/>
      <c r="BV512" s="360"/>
      <c r="BW512" s="360"/>
      <c r="BX512" s="360"/>
      <c r="BY512" s="360"/>
      <c r="BZ512" s="360"/>
      <c r="CA512" s="360"/>
      <c r="CB512" s="360"/>
      <c r="CC512" s="360"/>
      <c r="CD512" s="360"/>
      <c r="CE512" s="360"/>
      <c r="CF512" s="360"/>
      <c r="CG512" s="360"/>
      <c r="CH512" s="360"/>
      <c r="CI512" s="360"/>
      <c r="CJ512" s="360"/>
      <c r="CK512" s="360"/>
      <c r="CL512" s="360"/>
      <c r="CM512" s="360"/>
      <c r="CN512" s="360"/>
    </row>
    <row r="513" spans="3:118" ht="14.25" customHeight="1" x14ac:dyDescent="0.35">
      <c r="D513" s="292"/>
      <c r="E513" s="293"/>
      <c r="F513" s="293"/>
      <c r="G513" s="293"/>
      <c r="H513" s="293"/>
      <c r="I513" s="293"/>
      <c r="J513" s="293"/>
      <c r="K513" s="293"/>
      <c r="L513" s="293"/>
      <c r="M513" s="293"/>
      <c r="N513" s="293"/>
      <c r="O513" s="293"/>
      <c r="P513" s="293"/>
      <c r="Q513" s="293"/>
      <c r="R513" s="293"/>
      <c r="S513" s="293"/>
      <c r="T513" s="293"/>
      <c r="U513" s="294"/>
      <c r="V513" s="292"/>
      <c r="W513" s="293"/>
      <c r="X513" s="293"/>
      <c r="Y513" s="293"/>
      <c r="Z513" s="293"/>
      <c r="AA513" s="293"/>
      <c r="AB513" s="294"/>
      <c r="AC513" s="292"/>
      <c r="AD513" s="293"/>
      <c r="AE513" s="293"/>
      <c r="AF513" s="293"/>
      <c r="AG513" s="293"/>
      <c r="AH513" s="293"/>
      <c r="AI513" s="293"/>
      <c r="AJ513" s="293"/>
      <c r="AK513" s="293"/>
      <c r="AL513" s="293"/>
      <c r="AM513" s="293"/>
      <c r="AN513" s="293"/>
      <c r="AO513" s="293"/>
      <c r="AP513" s="293"/>
      <c r="AQ513" s="293"/>
      <c r="AR513" s="293"/>
      <c r="AS513" s="293"/>
      <c r="AT513" s="294"/>
      <c r="AU513" s="4"/>
      <c r="AV513" s="360"/>
      <c r="AW513" s="360"/>
      <c r="AX513" s="360"/>
      <c r="AY513" s="360"/>
      <c r="AZ513" s="360"/>
      <c r="BA513" s="360"/>
      <c r="BB513" s="360"/>
      <c r="BC513" s="360"/>
      <c r="BD513" s="360"/>
      <c r="BE513" s="360"/>
      <c r="BF513" s="360"/>
      <c r="BG513" s="360"/>
      <c r="BH513" s="360"/>
      <c r="BI513" s="360"/>
      <c r="BJ513" s="360"/>
      <c r="BK513" s="360"/>
      <c r="BL513" s="360"/>
      <c r="BM513" s="360"/>
      <c r="BN513" s="360"/>
      <c r="BO513" s="360"/>
      <c r="BP513" s="360"/>
      <c r="BQ513" s="360"/>
      <c r="BR513" s="360"/>
      <c r="BS513" s="360"/>
      <c r="BT513" s="360"/>
      <c r="BU513" s="360"/>
      <c r="BV513" s="360"/>
      <c r="BW513" s="360"/>
      <c r="BX513" s="360"/>
      <c r="BY513" s="360"/>
      <c r="BZ513" s="360"/>
      <c r="CA513" s="360"/>
      <c r="CB513" s="360"/>
      <c r="CC513" s="360"/>
      <c r="CD513" s="360"/>
      <c r="CE513" s="360"/>
      <c r="CF513" s="360"/>
      <c r="CG513" s="360"/>
      <c r="CH513" s="360"/>
      <c r="CI513" s="360"/>
      <c r="CJ513" s="360"/>
      <c r="CK513" s="360"/>
      <c r="CL513" s="360"/>
      <c r="CM513" s="360"/>
      <c r="CN513" s="360"/>
    </row>
    <row r="514" spans="3:118" ht="38.25" customHeight="1" x14ac:dyDescent="0.35">
      <c r="D514" s="347" t="s">
        <v>842</v>
      </c>
      <c r="E514" s="348"/>
      <c r="F514" s="348"/>
      <c r="G514" s="348"/>
      <c r="H514" s="348"/>
      <c r="I514" s="348"/>
      <c r="J514" s="348"/>
      <c r="K514" s="348"/>
      <c r="L514" s="348"/>
      <c r="M514" s="348"/>
      <c r="N514" s="348"/>
      <c r="O514" s="348"/>
      <c r="P514" s="348"/>
      <c r="Q514" s="348"/>
      <c r="R514" s="348"/>
      <c r="S514" s="348"/>
      <c r="T514" s="348"/>
      <c r="U514" s="349"/>
      <c r="V514" s="347">
        <v>147</v>
      </c>
      <c r="W514" s="348"/>
      <c r="X514" s="348"/>
      <c r="Y514" s="348"/>
      <c r="Z514" s="348"/>
      <c r="AA514" s="348"/>
      <c r="AB514" s="349"/>
      <c r="AC514" s="542" t="s">
        <v>846</v>
      </c>
      <c r="AD514" s="543"/>
      <c r="AE514" s="543"/>
      <c r="AF514" s="543"/>
      <c r="AG514" s="543"/>
      <c r="AH514" s="543"/>
      <c r="AI514" s="543"/>
      <c r="AJ514" s="543"/>
      <c r="AK514" s="543"/>
      <c r="AL514" s="543"/>
      <c r="AM514" s="543"/>
      <c r="AN514" s="543"/>
      <c r="AO514" s="543"/>
      <c r="AP514" s="543"/>
      <c r="AQ514" s="543"/>
      <c r="AR514" s="543"/>
      <c r="AS514" s="543"/>
      <c r="AT514" s="544"/>
      <c r="AU514" s="5"/>
      <c r="AV514" s="540" t="s">
        <v>914</v>
      </c>
      <c r="AW514" s="541"/>
      <c r="AX514" s="541"/>
      <c r="AY514" s="541"/>
      <c r="AZ514" s="541"/>
      <c r="BA514" s="541"/>
      <c r="BB514" s="541"/>
      <c r="BC514" s="541"/>
      <c r="BD514" s="541"/>
      <c r="BE514" s="541"/>
      <c r="BF514" s="539">
        <v>1</v>
      </c>
      <c r="BG514" s="539"/>
      <c r="BH514" s="539"/>
      <c r="BI514" s="539"/>
      <c r="BJ514" s="539"/>
      <c r="BK514" s="539"/>
      <c r="BL514" s="539"/>
      <c r="BM514" s="312">
        <v>12</v>
      </c>
      <c r="BN514" s="312"/>
      <c r="BO514" s="312"/>
      <c r="BP514" s="312"/>
      <c r="BQ514" s="312"/>
      <c r="BR514" s="312"/>
      <c r="BS514" s="312"/>
      <c r="BT514" s="539" t="s">
        <v>847</v>
      </c>
      <c r="BU514" s="539"/>
      <c r="BV514" s="539"/>
      <c r="BW514" s="539"/>
      <c r="BX514" s="539"/>
      <c r="BY514" s="539"/>
      <c r="BZ514" s="539"/>
      <c r="CA514" s="539"/>
      <c r="CB514" s="539"/>
      <c r="CC514" s="539"/>
      <c r="CD514" s="539"/>
      <c r="CE514" s="539"/>
      <c r="CF514" s="539"/>
      <c r="CG514" s="539"/>
      <c r="CH514" s="539"/>
      <c r="CI514" s="539"/>
      <c r="CJ514" s="539"/>
      <c r="CK514" s="539"/>
      <c r="CL514" s="539"/>
      <c r="CM514" s="539"/>
      <c r="CN514" s="539"/>
    </row>
    <row r="515" spans="3:118" ht="47.25" customHeight="1" x14ac:dyDescent="0.35">
      <c r="D515" s="347" t="s">
        <v>843</v>
      </c>
      <c r="E515" s="348"/>
      <c r="F515" s="348"/>
      <c r="G515" s="348"/>
      <c r="H515" s="348"/>
      <c r="I515" s="348"/>
      <c r="J515" s="348"/>
      <c r="K515" s="348"/>
      <c r="L515" s="348"/>
      <c r="M515" s="348"/>
      <c r="N515" s="348"/>
      <c r="O515" s="348"/>
      <c r="P515" s="348"/>
      <c r="Q515" s="348"/>
      <c r="R515" s="348"/>
      <c r="S515" s="348"/>
      <c r="T515" s="348"/>
      <c r="U515" s="349"/>
      <c r="V515" s="347">
        <v>24</v>
      </c>
      <c r="W515" s="348"/>
      <c r="X515" s="348"/>
      <c r="Y515" s="348"/>
      <c r="Z515" s="348"/>
      <c r="AA515" s="348"/>
      <c r="AB515" s="349"/>
      <c r="AC515" s="542" t="s">
        <v>847</v>
      </c>
      <c r="AD515" s="543"/>
      <c r="AE515" s="543"/>
      <c r="AF515" s="543"/>
      <c r="AG515" s="543"/>
      <c r="AH515" s="543"/>
      <c r="AI515" s="543"/>
      <c r="AJ515" s="543"/>
      <c r="AK515" s="543"/>
      <c r="AL515" s="543"/>
      <c r="AM515" s="543"/>
      <c r="AN515" s="543"/>
      <c r="AO515" s="543"/>
      <c r="AP515" s="543"/>
      <c r="AQ515" s="543"/>
      <c r="AR515" s="543"/>
      <c r="AS515" s="543"/>
      <c r="AT515" s="544"/>
      <c r="AU515" s="5"/>
      <c r="AV515" s="540" t="s">
        <v>915</v>
      </c>
      <c r="AW515" s="541"/>
      <c r="AX515" s="541"/>
      <c r="AY515" s="541"/>
      <c r="AZ515" s="541"/>
      <c r="BA515" s="541"/>
      <c r="BB515" s="541"/>
      <c r="BC515" s="541"/>
      <c r="BD515" s="541"/>
      <c r="BE515" s="541"/>
      <c r="BF515" s="312">
        <v>1</v>
      </c>
      <c r="BG515" s="312"/>
      <c r="BH515" s="312"/>
      <c r="BI515" s="312"/>
      <c r="BJ515" s="312"/>
      <c r="BK515" s="312"/>
      <c r="BL515" s="312"/>
      <c r="BM515" s="312">
        <v>12</v>
      </c>
      <c r="BN515" s="312"/>
      <c r="BO515" s="312"/>
      <c r="BP515" s="312"/>
      <c r="BQ515" s="312"/>
      <c r="BR515" s="312"/>
      <c r="BS515" s="312"/>
      <c r="BT515" s="539" t="s">
        <v>850</v>
      </c>
      <c r="BU515" s="539"/>
      <c r="BV515" s="539"/>
      <c r="BW515" s="539"/>
      <c r="BX515" s="539"/>
      <c r="BY515" s="539"/>
      <c r="BZ515" s="539"/>
      <c r="CA515" s="539"/>
      <c r="CB515" s="539"/>
      <c r="CC515" s="539"/>
      <c r="CD515" s="539"/>
      <c r="CE515" s="539"/>
      <c r="CF515" s="539"/>
      <c r="CG515" s="539"/>
      <c r="CH515" s="539"/>
      <c r="CI515" s="539"/>
      <c r="CJ515" s="539"/>
      <c r="CK515" s="539"/>
      <c r="CL515" s="539"/>
      <c r="CM515" s="539"/>
      <c r="CN515" s="539"/>
    </row>
    <row r="516" spans="3:118" ht="19.5" customHeight="1" x14ac:dyDescent="0.35">
      <c r="D516" s="347" t="s">
        <v>844</v>
      </c>
      <c r="E516" s="348"/>
      <c r="F516" s="348"/>
      <c r="G516" s="348"/>
      <c r="H516" s="348"/>
      <c r="I516" s="348"/>
      <c r="J516" s="348"/>
      <c r="K516" s="348"/>
      <c r="L516" s="348"/>
      <c r="M516" s="348"/>
      <c r="N516" s="348"/>
      <c r="O516" s="348"/>
      <c r="P516" s="348"/>
      <c r="Q516" s="348"/>
      <c r="R516" s="348"/>
      <c r="S516" s="348"/>
      <c r="T516" s="348"/>
      <c r="U516" s="349"/>
      <c r="V516" s="347">
        <v>120</v>
      </c>
      <c r="W516" s="348"/>
      <c r="X516" s="348"/>
      <c r="Y516" s="348"/>
      <c r="Z516" s="348"/>
      <c r="AA516" s="348"/>
      <c r="AB516" s="349"/>
      <c r="AC516" s="542" t="s">
        <v>848</v>
      </c>
      <c r="AD516" s="543"/>
      <c r="AE516" s="543"/>
      <c r="AF516" s="543"/>
      <c r="AG516" s="543"/>
      <c r="AH516" s="543"/>
      <c r="AI516" s="543"/>
      <c r="AJ516" s="543"/>
      <c r="AK516" s="543"/>
      <c r="AL516" s="543"/>
      <c r="AM516" s="543"/>
      <c r="AN516" s="543"/>
      <c r="AO516" s="543"/>
      <c r="AP516" s="543"/>
      <c r="AQ516" s="543"/>
      <c r="AR516" s="543"/>
      <c r="AS516" s="543"/>
      <c r="AT516" s="544"/>
      <c r="AU516" s="5"/>
      <c r="AV516" s="517" t="s">
        <v>277</v>
      </c>
      <c r="AW516" s="517"/>
      <c r="AX516" s="517"/>
      <c r="AY516" s="517"/>
      <c r="AZ516" s="517"/>
      <c r="BA516" s="517"/>
      <c r="BB516" s="517"/>
      <c r="BC516" s="517"/>
      <c r="BD516" s="517"/>
      <c r="BE516" s="517"/>
      <c r="BF516" s="517"/>
      <c r="BG516" s="517"/>
      <c r="BH516" s="517"/>
      <c r="BI516" s="517"/>
      <c r="BJ516" s="517"/>
      <c r="BK516" s="517"/>
      <c r="BL516" s="517"/>
      <c r="BM516" s="517"/>
      <c r="BN516" s="517"/>
      <c r="BO516" s="517"/>
      <c r="BP516" s="517"/>
      <c r="BQ516" s="517"/>
      <c r="BR516" s="517"/>
      <c r="BS516" s="517"/>
      <c r="BT516" s="517"/>
      <c r="BU516" s="517"/>
      <c r="BV516" s="517"/>
      <c r="BW516" s="517"/>
      <c r="BX516" s="517"/>
      <c r="BY516" s="517"/>
      <c r="BZ516" s="517"/>
      <c r="CA516" s="517"/>
      <c r="CB516" s="517"/>
      <c r="CC516" s="517"/>
      <c r="CD516" s="517"/>
      <c r="CE516" s="517"/>
      <c r="CF516" s="517"/>
      <c r="CG516" s="517"/>
      <c r="CH516" s="517"/>
      <c r="CI516" s="517"/>
      <c r="CJ516" s="517"/>
      <c r="CK516" s="517"/>
      <c r="CL516" s="517"/>
      <c r="CM516" s="517"/>
      <c r="CN516" s="517"/>
    </row>
    <row r="517" spans="3:118" ht="14.25" customHeight="1" x14ac:dyDescent="0.35">
      <c r="D517" s="347" t="s">
        <v>845</v>
      </c>
      <c r="E517" s="348"/>
      <c r="F517" s="348"/>
      <c r="G517" s="348"/>
      <c r="H517" s="348"/>
      <c r="I517" s="348"/>
      <c r="J517" s="348"/>
      <c r="K517" s="348"/>
      <c r="L517" s="348"/>
      <c r="M517" s="348"/>
      <c r="N517" s="348"/>
      <c r="O517" s="348"/>
      <c r="P517" s="348"/>
      <c r="Q517" s="348"/>
      <c r="R517" s="348"/>
      <c r="S517" s="348"/>
      <c r="T517" s="348"/>
      <c r="U517" s="349"/>
      <c r="V517" s="347">
        <v>60</v>
      </c>
      <c r="W517" s="348"/>
      <c r="X517" s="348"/>
      <c r="Y517" s="348"/>
      <c r="Z517" s="348"/>
      <c r="AA517" s="348"/>
      <c r="AB517" s="349"/>
      <c r="AC517" s="347" t="s">
        <v>849</v>
      </c>
      <c r="AD517" s="348"/>
      <c r="AE517" s="348"/>
      <c r="AF517" s="348"/>
      <c r="AG517" s="348"/>
      <c r="AH517" s="348"/>
      <c r="AI517" s="348"/>
      <c r="AJ517" s="348"/>
      <c r="AK517" s="348"/>
      <c r="AL517" s="348"/>
      <c r="AM517" s="348"/>
      <c r="AN517" s="348"/>
      <c r="AO517" s="348"/>
      <c r="AP517" s="348"/>
      <c r="AQ517" s="348"/>
      <c r="AR517" s="348"/>
      <c r="AS517" s="348"/>
      <c r="AT517" s="349"/>
      <c r="AU517" s="5"/>
      <c r="AV517" s="537"/>
      <c r="AW517" s="537"/>
      <c r="AX517" s="537"/>
      <c r="AY517" s="537"/>
      <c r="AZ517" s="537"/>
      <c r="BA517" s="537"/>
      <c r="BB517" s="537"/>
      <c r="BC517" s="537"/>
      <c r="BD517" s="537"/>
      <c r="BE517" s="537"/>
      <c r="BF517" s="537"/>
      <c r="BG517" s="537"/>
      <c r="BH517" s="537"/>
      <c r="BI517" s="537"/>
      <c r="BJ517" s="537"/>
      <c r="BK517" s="537"/>
      <c r="BL517" s="537"/>
      <c r="BM517" s="537"/>
      <c r="BN517" s="537"/>
      <c r="BO517" s="537"/>
      <c r="BP517" s="537"/>
      <c r="BQ517" s="537"/>
      <c r="BR517" s="537"/>
      <c r="BS517" s="537"/>
      <c r="BT517" s="537"/>
      <c r="BU517" s="537"/>
      <c r="BV517" s="537"/>
      <c r="BW517" s="537"/>
      <c r="BX517" s="537"/>
      <c r="BY517" s="537"/>
      <c r="BZ517" s="537"/>
      <c r="CA517" s="537"/>
      <c r="CB517" s="537"/>
      <c r="CC517" s="537"/>
      <c r="CD517" s="537"/>
      <c r="CE517" s="537"/>
      <c r="CF517" s="537"/>
      <c r="CG517" s="537"/>
      <c r="CH517" s="537"/>
      <c r="CI517" s="537"/>
      <c r="CJ517" s="537"/>
      <c r="CK517" s="537"/>
      <c r="CL517" s="537"/>
      <c r="CM517" s="537"/>
      <c r="CN517" s="537"/>
    </row>
    <row r="518" spans="3:118" ht="14.25" customHeight="1" x14ac:dyDescent="0.35">
      <c r="D518" s="69" t="s">
        <v>277</v>
      </c>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69"/>
      <c r="AS518" s="69"/>
      <c r="AT518" s="69"/>
      <c r="DH518" s="302" t="s">
        <v>535</v>
      </c>
      <c r="DI518" s="302"/>
      <c r="DJ518" s="302"/>
      <c r="DK518" s="302" t="s">
        <v>536</v>
      </c>
      <c r="DL518" s="302"/>
      <c r="DM518" s="302"/>
      <c r="DN518" s="302"/>
    </row>
    <row r="519" spans="3:118" ht="14.25" customHeight="1" x14ac:dyDescent="0.35">
      <c r="D519" s="296" t="s">
        <v>634</v>
      </c>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6"/>
      <c r="AA519" s="296"/>
      <c r="AB519" s="296"/>
      <c r="AC519" s="296"/>
      <c r="AD519" s="296"/>
      <c r="AE519" s="296"/>
      <c r="AF519" s="296"/>
      <c r="AG519" s="296"/>
      <c r="DH519" s="252" t="s">
        <v>534</v>
      </c>
      <c r="DI519" s="252" t="s">
        <v>1101</v>
      </c>
      <c r="DJ519" s="252" t="s">
        <v>1102</v>
      </c>
      <c r="DK519" s="107" t="str">
        <f>+O529</f>
        <v>Talla Adecuada para la edad</v>
      </c>
      <c r="DL519" s="107" t="str">
        <f>+Y529</f>
        <v>Riesgo de Talla Baja</v>
      </c>
      <c r="DM519" s="107" t="str">
        <f>+AI529</f>
        <v>Talla Baja para la Edad</v>
      </c>
    </row>
    <row r="520" spans="3:118" ht="14.25" customHeight="1" x14ac:dyDescent="0.35">
      <c r="D520" s="533" t="s">
        <v>1093</v>
      </c>
      <c r="E520" s="533"/>
      <c r="F520" s="533"/>
      <c r="G520" s="533"/>
      <c r="H520" s="533"/>
      <c r="I520" s="533"/>
      <c r="J520" s="533"/>
      <c r="K520" s="731" t="s">
        <v>1091</v>
      </c>
      <c r="L520" s="731"/>
      <c r="M520" s="731"/>
      <c r="N520" s="731"/>
      <c r="O520" s="731"/>
      <c r="P520" s="731"/>
      <c r="Q520" s="731"/>
      <c r="R520" s="731"/>
      <c r="S520" s="731"/>
      <c r="T520" s="731"/>
      <c r="U520" s="731"/>
      <c r="V520" s="731"/>
      <c r="W520" s="731"/>
      <c r="X520" s="534"/>
      <c r="Y520" s="730" t="s">
        <v>1090</v>
      </c>
      <c r="Z520" s="731"/>
      <c r="AA520" s="731"/>
      <c r="AB520" s="731"/>
      <c r="AC520" s="731"/>
      <c r="AD520" s="731"/>
      <c r="AE520" s="731"/>
      <c r="AF520" s="731"/>
      <c r="AG520" s="731"/>
      <c r="AH520" s="731"/>
      <c r="AI520" s="731"/>
      <c r="AJ520" s="731"/>
      <c r="AK520" s="731"/>
      <c r="AL520" s="731"/>
      <c r="AM520" s="731"/>
      <c r="AN520" s="731"/>
      <c r="AO520" s="731"/>
      <c r="AP520" s="731"/>
      <c r="AQ520" s="731"/>
      <c r="AR520" s="731"/>
      <c r="AS520" s="731"/>
      <c r="AT520" s="534"/>
      <c r="AU520" s="6"/>
      <c r="AV520" s="6"/>
      <c r="AW520" s="6"/>
      <c r="AX520" s="6"/>
      <c r="AY520" s="6"/>
      <c r="DG520" s="185"/>
      <c r="DH520" s="253">
        <v>0.82430000000000003</v>
      </c>
      <c r="DI520" s="253">
        <v>0.1449</v>
      </c>
      <c r="DJ520" s="253">
        <v>3.0800000000000001E-2</v>
      </c>
      <c r="DK520" s="185">
        <v>0.63200000000000001</v>
      </c>
      <c r="DL520" s="185">
        <v>0.28199999999999997</v>
      </c>
      <c r="DM520" s="185">
        <v>8.5999999999999993E-2</v>
      </c>
    </row>
    <row r="521" spans="3:118" ht="14.25" customHeight="1" x14ac:dyDescent="0.35">
      <c r="C521"/>
      <c r="D521" s="533"/>
      <c r="E521" s="533"/>
      <c r="F521" s="533"/>
      <c r="G521" s="533"/>
      <c r="H521" s="533"/>
      <c r="I521" s="533"/>
      <c r="J521" s="533"/>
      <c r="K521" s="836" t="s">
        <v>1099</v>
      </c>
      <c r="L521" s="836"/>
      <c r="M521" s="836"/>
      <c r="N521" s="836"/>
      <c r="O521" s="836"/>
      <c r="P521" s="837"/>
      <c r="Q521" s="531" t="s">
        <v>1100</v>
      </c>
      <c r="R521" s="532"/>
      <c r="S521" s="531" t="s">
        <v>1098</v>
      </c>
      <c r="T521" s="732"/>
      <c r="U521" s="732"/>
      <c r="V521" s="732"/>
      <c r="W521" s="732"/>
      <c r="X521" s="532"/>
      <c r="Y521" s="531" t="s">
        <v>1092</v>
      </c>
      <c r="Z521" s="732"/>
      <c r="AA521" s="732"/>
      <c r="AB521" s="732"/>
      <c r="AC521" s="732"/>
      <c r="AD521" s="732"/>
      <c r="AE521" s="732"/>
      <c r="AF521" s="532"/>
      <c r="AG521" s="531" t="s">
        <v>766</v>
      </c>
      <c r="AH521" s="732"/>
      <c r="AI521" s="732"/>
      <c r="AJ521" s="732"/>
      <c r="AK521" s="732"/>
      <c r="AL521" s="732"/>
      <c r="AM521" s="732"/>
      <c r="AN521" s="532"/>
      <c r="AO521" s="733" t="s">
        <v>1089</v>
      </c>
      <c r="AP521" s="734"/>
      <c r="AQ521" s="734"/>
      <c r="AR521" s="734"/>
      <c r="AS521" s="734"/>
      <c r="AT521" s="735"/>
      <c r="AU521"/>
      <c r="AV521" s="6"/>
      <c r="AW521" s="6"/>
      <c r="AX521" s="6"/>
      <c r="AY521" s="6"/>
    </row>
    <row r="522" spans="3:118" ht="14.25" customHeight="1" x14ac:dyDescent="0.35">
      <c r="C522"/>
      <c r="D522" s="533"/>
      <c r="E522" s="533"/>
      <c r="F522" s="533"/>
      <c r="G522" s="533"/>
      <c r="H522" s="533"/>
      <c r="I522" s="533"/>
      <c r="J522" s="533"/>
      <c r="K522" s="534" t="s">
        <v>1088</v>
      </c>
      <c r="L522" s="535"/>
      <c r="M522" s="535"/>
      <c r="N522" s="536" t="s">
        <v>167</v>
      </c>
      <c r="O522" s="536"/>
      <c r="P522" s="536"/>
      <c r="Q522" s="250" t="s">
        <v>1088</v>
      </c>
      <c r="R522" s="249" t="s">
        <v>167</v>
      </c>
      <c r="S522" s="535" t="s">
        <v>1088</v>
      </c>
      <c r="T522" s="535"/>
      <c r="U522" s="535"/>
      <c r="V522" s="536" t="s">
        <v>167</v>
      </c>
      <c r="W522" s="536"/>
      <c r="X522" s="536"/>
      <c r="Y522" s="535" t="s">
        <v>1088</v>
      </c>
      <c r="Z522" s="535"/>
      <c r="AA522" s="535"/>
      <c r="AB522" s="535"/>
      <c r="AC522" s="536" t="s">
        <v>167</v>
      </c>
      <c r="AD522" s="536"/>
      <c r="AE522" s="536"/>
      <c r="AF522" s="536"/>
      <c r="AG522" s="535" t="s">
        <v>1088</v>
      </c>
      <c r="AH522" s="535"/>
      <c r="AI522" s="535"/>
      <c r="AJ522" s="535"/>
      <c r="AK522" s="536" t="s">
        <v>167</v>
      </c>
      <c r="AL522" s="536"/>
      <c r="AM522" s="536"/>
      <c r="AN522" s="536"/>
      <c r="AO522" s="535" t="s">
        <v>1088</v>
      </c>
      <c r="AP522" s="535"/>
      <c r="AQ522" s="535"/>
      <c r="AR522" s="536" t="s">
        <v>167</v>
      </c>
      <c r="AS522" s="536"/>
      <c r="AT522" s="536"/>
      <c r="AU522"/>
    </row>
    <row r="523" spans="3:118" ht="14.25" customHeight="1" x14ac:dyDescent="0.35">
      <c r="C523"/>
      <c r="D523" s="276" t="s">
        <v>1094</v>
      </c>
      <c r="E523" s="276"/>
      <c r="F523" s="276"/>
      <c r="G523" s="276"/>
      <c r="H523" s="276"/>
      <c r="I523" s="276"/>
      <c r="J523" s="276"/>
      <c r="K523" s="373">
        <v>49</v>
      </c>
      <c r="L523" s="276"/>
      <c r="M523" s="276"/>
      <c r="N523" s="276">
        <f>K523/SUM( K523,Q523,S523)*100</f>
        <v>80.327868852459019</v>
      </c>
      <c r="O523" s="276"/>
      <c r="P523" s="276"/>
      <c r="Q523" s="248">
        <v>10</v>
      </c>
      <c r="R523" s="251">
        <f>Q523/SUM( K523,Q523,S523)*100</f>
        <v>16.393442622950818</v>
      </c>
      <c r="S523" s="276">
        <v>2</v>
      </c>
      <c r="T523" s="276"/>
      <c r="U523" s="276"/>
      <c r="V523" s="276">
        <f>S523/SUM( K523,Q523,S523)*100</f>
        <v>3.278688524590164</v>
      </c>
      <c r="W523" s="276"/>
      <c r="X523" s="276"/>
      <c r="Y523" s="276">
        <v>6</v>
      </c>
      <c r="Z523" s="276"/>
      <c r="AA523" s="276"/>
      <c r="AB523" s="276"/>
      <c r="AC523" s="538">
        <f>Y523/SUM(Y523,AG523,AO523)*100</f>
        <v>85.714285714285708</v>
      </c>
      <c r="AD523" s="538"/>
      <c r="AE523" s="538"/>
      <c r="AF523" s="538"/>
      <c r="AG523" s="276">
        <v>1</v>
      </c>
      <c r="AH523" s="276"/>
      <c r="AI523" s="276"/>
      <c r="AJ523" s="276"/>
      <c r="AK523" s="276">
        <f>AG523/SUM(Y523,AG523,AO523)*100</f>
        <v>14.285714285714285</v>
      </c>
      <c r="AL523" s="276"/>
      <c r="AM523" s="276"/>
      <c r="AN523" s="276"/>
      <c r="AO523" s="276">
        <v>0</v>
      </c>
      <c r="AP523" s="276"/>
      <c r="AQ523" s="276"/>
      <c r="AR523" s="276">
        <f>AO523/SUM(Y523,AG523,AO523)*100</f>
        <v>0</v>
      </c>
      <c r="AS523" s="276"/>
      <c r="AT523" s="276"/>
      <c r="AU523"/>
    </row>
    <row r="524" spans="3:118" ht="14.25" customHeight="1" x14ac:dyDescent="0.35">
      <c r="C524"/>
      <c r="D524" s="371" t="s">
        <v>1095</v>
      </c>
      <c r="E524" s="372"/>
      <c r="F524" s="372"/>
      <c r="G524" s="372"/>
      <c r="H524" s="372"/>
      <c r="I524" s="372"/>
      <c r="J524" s="373"/>
      <c r="K524" s="373">
        <v>335</v>
      </c>
      <c r="L524" s="276"/>
      <c r="M524" s="276"/>
      <c r="N524" s="276">
        <f t="shared" ref="N524:N526" si="61">K524/SUM( K524,Q524,S524)*100</f>
        <v>73.464912280701753</v>
      </c>
      <c r="O524" s="276"/>
      <c r="P524" s="276"/>
      <c r="Q524" s="248">
        <v>94</v>
      </c>
      <c r="R524" s="251">
        <f t="shared" ref="R524:R526" si="62">Q524/SUM( K524,Q524,S524)*100</f>
        <v>20.614035087719298</v>
      </c>
      <c r="S524" s="276">
        <v>27</v>
      </c>
      <c r="T524" s="276"/>
      <c r="U524" s="276"/>
      <c r="V524" s="276">
        <f t="shared" ref="V524:V526" si="63">S524/SUM( K524,Q524,S524)*100</f>
        <v>5.9210526315789469</v>
      </c>
      <c r="W524" s="276"/>
      <c r="X524" s="276"/>
      <c r="Y524" s="276">
        <v>83</v>
      </c>
      <c r="Z524" s="276"/>
      <c r="AA524" s="276"/>
      <c r="AB524" s="276"/>
      <c r="AC524" s="538">
        <f t="shared" ref="AC524:AC526" si="64">Y524/SUM(Y524,AG524,AO524)*100</f>
        <v>65.354330708661408</v>
      </c>
      <c r="AD524" s="538"/>
      <c r="AE524" s="538"/>
      <c r="AF524" s="538"/>
      <c r="AG524" s="276">
        <v>39</v>
      </c>
      <c r="AH524" s="276"/>
      <c r="AI524" s="276"/>
      <c r="AJ524" s="276"/>
      <c r="AK524" s="276">
        <f t="shared" ref="AK524:AK526" si="65">AG524/SUM(Y524,AG524,AO524)*100</f>
        <v>30.708661417322837</v>
      </c>
      <c r="AL524" s="276"/>
      <c r="AM524" s="276"/>
      <c r="AN524" s="276"/>
      <c r="AO524" s="276">
        <v>5</v>
      </c>
      <c r="AP524" s="276"/>
      <c r="AQ524" s="276"/>
      <c r="AR524" s="276">
        <f t="shared" ref="AR524:AR526" si="66">AO524/SUM(Y524,AG524,AO524)*100</f>
        <v>3.9370078740157481</v>
      </c>
      <c r="AS524" s="276"/>
      <c r="AT524" s="276"/>
      <c r="AU524"/>
    </row>
    <row r="525" spans="3:118" ht="14.25" customHeight="1" x14ac:dyDescent="0.35">
      <c r="C525"/>
      <c r="D525" s="371" t="s">
        <v>1096</v>
      </c>
      <c r="E525" s="372"/>
      <c r="F525" s="372"/>
      <c r="G525" s="372"/>
      <c r="H525" s="372"/>
      <c r="I525" s="372"/>
      <c r="J525" s="373"/>
      <c r="K525" s="373">
        <v>340</v>
      </c>
      <c r="L525" s="276"/>
      <c r="M525" s="276"/>
      <c r="N525" s="276">
        <f t="shared" si="61"/>
        <v>90.185676392572944</v>
      </c>
      <c r="O525" s="276"/>
      <c r="P525" s="276"/>
      <c r="Q525" s="248">
        <v>32</v>
      </c>
      <c r="R525" s="251">
        <f t="shared" si="62"/>
        <v>8.4880636604774526</v>
      </c>
      <c r="S525" s="276">
        <v>5</v>
      </c>
      <c r="T525" s="276"/>
      <c r="U525" s="276"/>
      <c r="V525" s="276">
        <f t="shared" si="63"/>
        <v>1.3262599469496021</v>
      </c>
      <c r="W525" s="276"/>
      <c r="X525" s="276"/>
      <c r="Y525" s="276">
        <v>109</v>
      </c>
      <c r="Z525" s="276"/>
      <c r="AA525" s="276"/>
      <c r="AB525" s="276"/>
      <c r="AC525" s="538">
        <f t="shared" si="64"/>
        <v>80.14705882352942</v>
      </c>
      <c r="AD525" s="538"/>
      <c r="AE525" s="538"/>
      <c r="AF525" s="538"/>
      <c r="AG525" s="276">
        <v>23</v>
      </c>
      <c r="AH525" s="276"/>
      <c r="AI525" s="276"/>
      <c r="AJ525" s="276"/>
      <c r="AK525" s="276">
        <f t="shared" si="65"/>
        <v>16.911764705882355</v>
      </c>
      <c r="AL525" s="276"/>
      <c r="AM525" s="276"/>
      <c r="AN525" s="276"/>
      <c r="AO525" s="276">
        <v>4</v>
      </c>
      <c r="AP525" s="276"/>
      <c r="AQ525" s="276"/>
      <c r="AR525" s="276">
        <f t="shared" si="66"/>
        <v>2.9411764705882351</v>
      </c>
      <c r="AS525" s="276"/>
      <c r="AT525" s="276"/>
      <c r="AU525"/>
    </row>
    <row r="526" spans="3:118" ht="14.25" customHeight="1" x14ac:dyDescent="0.35">
      <c r="C526"/>
      <c r="D526" s="371" t="s">
        <v>1097</v>
      </c>
      <c r="E526" s="372"/>
      <c r="F526" s="372"/>
      <c r="G526" s="372"/>
      <c r="H526" s="372"/>
      <c r="I526" s="372"/>
      <c r="J526" s="373"/>
      <c r="K526" s="373">
        <v>166</v>
      </c>
      <c r="L526" s="276"/>
      <c r="M526" s="276"/>
      <c r="N526" s="276">
        <f t="shared" si="61"/>
        <v>87.368421052631589</v>
      </c>
      <c r="O526" s="276"/>
      <c r="P526" s="276"/>
      <c r="Q526" s="248">
        <v>24</v>
      </c>
      <c r="R526" s="251">
        <f t="shared" si="62"/>
        <v>12.631578947368421</v>
      </c>
      <c r="S526" s="276">
        <v>0</v>
      </c>
      <c r="T526" s="276"/>
      <c r="U526" s="276"/>
      <c r="V526" s="276">
        <f t="shared" si="63"/>
        <v>0</v>
      </c>
      <c r="W526" s="276"/>
      <c r="X526" s="276"/>
      <c r="Y526" s="276">
        <v>55</v>
      </c>
      <c r="Z526" s="276"/>
      <c r="AA526" s="276"/>
      <c r="AB526" s="276"/>
      <c r="AC526" s="538">
        <f t="shared" si="64"/>
        <v>76.388888888888886</v>
      </c>
      <c r="AD526" s="538"/>
      <c r="AE526" s="538"/>
      <c r="AF526" s="538"/>
      <c r="AG526" s="276">
        <v>12</v>
      </c>
      <c r="AH526" s="276"/>
      <c r="AI526" s="276"/>
      <c r="AJ526" s="276"/>
      <c r="AK526" s="276">
        <f t="shared" si="65"/>
        <v>16.666666666666664</v>
      </c>
      <c r="AL526" s="276"/>
      <c r="AM526" s="276"/>
      <c r="AN526" s="276"/>
      <c r="AO526" s="276">
        <v>5</v>
      </c>
      <c r="AP526" s="276"/>
      <c r="AQ526" s="276"/>
      <c r="AR526" s="276">
        <f t="shared" si="66"/>
        <v>6.9444444444444446</v>
      </c>
      <c r="AS526" s="276"/>
      <c r="AT526" s="276"/>
      <c r="AU526"/>
    </row>
    <row r="527" spans="3:118" ht="14.25" customHeight="1" x14ac:dyDescent="0.35">
      <c r="D527" s="69" t="s">
        <v>532</v>
      </c>
      <c r="AI527" s="78"/>
      <c r="AJ527" s="78"/>
      <c r="AK527" s="78"/>
      <c r="AL527" s="78"/>
      <c r="AM527" s="78"/>
      <c r="AN527" s="78"/>
      <c r="AO527" s="78"/>
      <c r="AP527" s="78"/>
      <c r="AQ527" s="78"/>
      <c r="AR527" s="78"/>
      <c r="AS527" s="78"/>
      <c r="AT527" s="78"/>
      <c r="AY527" s="6"/>
    </row>
    <row r="528" spans="3:118" ht="14.25" customHeight="1" x14ac:dyDescent="0.35">
      <c r="D528" s="296" t="s">
        <v>1103</v>
      </c>
      <c r="E528" s="296"/>
      <c r="F528" s="296"/>
      <c r="G528" s="296"/>
      <c r="H528" s="296"/>
      <c r="I528" s="296"/>
      <c r="J528" s="296"/>
      <c r="K528" s="296"/>
      <c r="L528" s="296"/>
      <c r="M528" s="296"/>
      <c r="N528" s="296"/>
      <c r="O528" s="296"/>
      <c r="P528" s="296"/>
      <c r="Q528" s="296"/>
      <c r="R528" s="296"/>
      <c r="S528" s="296"/>
      <c r="T528" s="296"/>
      <c r="U528" s="296"/>
      <c r="V528" s="296"/>
      <c r="W528" s="296"/>
      <c r="X528" s="296"/>
      <c r="Y528" s="296"/>
      <c r="Z528" s="296"/>
      <c r="AA528" s="296"/>
      <c r="AB528" s="296"/>
      <c r="AC528" s="296"/>
      <c r="AD528" s="296"/>
      <c r="AE528" s="296"/>
      <c r="AF528" s="296"/>
      <c r="AG528" s="296"/>
      <c r="AH528" s="296"/>
      <c r="AI528" s="79"/>
      <c r="AJ528" s="79"/>
      <c r="AK528" s="79"/>
      <c r="AL528" s="79"/>
      <c r="AM528" s="79"/>
      <c r="AN528" s="79"/>
      <c r="AO528" s="79"/>
      <c r="AP528" s="79"/>
      <c r="AQ528" s="79"/>
      <c r="AR528" s="79"/>
      <c r="AS528" s="79"/>
      <c r="AT528" s="79"/>
      <c r="AY528" s="6"/>
      <c r="BD528" s="516"/>
      <c r="BE528" s="516"/>
      <c r="BF528" s="516"/>
      <c r="BG528" s="516"/>
      <c r="BH528" s="516"/>
      <c r="BI528" s="516"/>
      <c r="BJ528" s="516"/>
      <c r="BK528" s="516"/>
      <c r="BL528" s="516"/>
      <c r="BM528" s="516"/>
      <c r="BN528" s="516"/>
      <c r="BO528" s="516"/>
      <c r="BP528" s="516"/>
      <c r="BQ528" s="516"/>
      <c r="BR528" s="516"/>
      <c r="BS528" s="516"/>
    </row>
    <row r="529" spans="4:114" ht="14.25" customHeight="1" x14ac:dyDescent="0.35">
      <c r="D529" s="399" t="s">
        <v>1104</v>
      </c>
      <c r="E529" s="400"/>
      <c r="F529" s="400"/>
      <c r="G529" s="400"/>
      <c r="H529" s="400"/>
      <c r="I529" s="400"/>
      <c r="J529" s="400"/>
      <c r="K529" s="400"/>
      <c r="L529" s="400"/>
      <c r="M529" s="400"/>
      <c r="N529" s="401"/>
      <c r="O529" s="357" t="s">
        <v>935</v>
      </c>
      <c r="P529" s="358"/>
      <c r="Q529" s="358"/>
      <c r="R529" s="358"/>
      <c r="S529" s="358"/>
      <c r="T529" s="358"/>
      <c r="U529" s="358"/>
      <c r="V529" s="358"/>
      <c r="W529" s="358"/>
      <c r="X529" s="359"/>
      <c r="Y529" s="357" t="s">
        <v>934</v>
      </c>
      <c r="Z529" s="358"/>
      <c r="AA529" s="358"/>
      <c r="AB529" s="358"/>
      <c r="AC529" s="358"/>
      <c r="AD529" s="358"/>
      <c r="AE529" s="358"/>
      <c r="AF529" s="358"/>
      <c r="AG529" s="358"/>
      <c r="AH529" s="359"/>
      <c r="AI529" s="357" t="s">
        <v>933</v>
      </c>
      <c r="AJ529" s="358"/>
      <c r="AK529" s="358"/>
      <c r="AL529" s="358"/>
      <c r="AM529" s="358"/>
      <c r="AN529" s="358"/>
      <c r="AO529" s="358"/>
      <c r="AP529" s="358"/>
      <c r="AQ529" s="358"/>
      <c r="AR529" s="358"/>
      <c r="AS529" s="358"/>
      <c r="AT529" s="359"/>
      <c r="BD529" s="516"/>
      <c r="BE529" s="516"/>
      <c r="BF529" s="516"/>
      <c r="BG529" s="516"/>
      <c r="BH529" s="516"/>
      <c r="BI529" s="516"/>
      <c r="BJ529" s="516"/>
      <c r="BK529" s="516"/>
      <c r="BL529" s="516"/>
      <c r="BM529" s="516"/>
      <c r="BN529" s="516"/>
      <c r="BO529" s="516"/>
      <c r="BP529" s="516"/>
      <c r="BQ529" s="516"/>
      <c r="BR529" s="516"/>
      <c r="BS529" s="516"/>
    </row>
    <row r="530" spans="4:114" ht="14.25" customHeight="1" x14ac:dyDescent="0.35">
      <c r="D530" s="405"/>
      <c r="E530" s="406"/>
      <c r="F530" s="406"/>
      <c r="G530" s="406"/>
      <c r="H530" s="406"/>
      <c r="I530" s="406"/>
      <c r="J530" s="406"/>
      <c r="K530" s="406"/>
      <c r="L530" s="406"/>
      <c r="M530" s="406"/>
      <c r="N530" s="407"/>
      <c r="O530" s="357" t="s">
        <v>283</v>
      </c>
      <c r="P530" s="358"/>
      <c r="Q530" s="358"/>
      <c r="R530" s="358"/>
      <c r="S530" s="359"/>
      <c r="T530" s="357" t="s">
        <v>167</v>
      </c>
      <c r="U530" s="358"/>
      <c r="V530" s="358"/>
      <c r="W530" s="358"/>
      <c r="X530" s="359"/>
      <c r="Y530" s="357" t="s">
        <v>283</v>
      </c>
      <c r="Z530" s="358"/>
      <c r="AA530" s="358"/>
      <c r="AB530" s="358"/>
      <c r="AC530" s="359"/>
      <c r="AD530" s="357" t="s">
        <v>167</v>
      </c>
      <c r="AE530" s="358"/>
      <c r="AF530" s="358"/>
      <c r="AG530" s="358"/>
      <c r="AH530" s="359"/>
      <c r="AI530" s="357" t="s">
        <v>283</v>
      </c>
      <c r="AJ530" s="358"/>
      <c r="AK530" s="358"/>
      <c r="AL530" s="358"/>
      <c r="AM530" s="358"/>
      <c r="AN530" s="359"/>
      <c r="AO530" s="357" t="s">
        <v>167</v>
      </c>
      <c r="AP530" s="358"/>
      <c r="AQ530" s="358"/>
      <c r="AR530" s="358"/>
      <c r="AS530" s="358"/>
      <c r="AT530" s="359"/>
      <c r="BD530" s="518"/>
      <c r="BE530" s="518"/>
      <c r="BF530" s="518"/>
      <c r="BG530" s="518"/>
      <c r="BH530" s="387"/>
      <c r="BI530" s="387"/>
      <c r="BJ530" s="387"/>
      <c r="BK530" s="387"/>
      <c r="BL530" s="518"/>
      <c r="BM530" s="518"/>
      <c r="BN530" s="518"/>
      <c r="BO530" s="518"/>
      <c r="BP530" s="387"/>
      <c r="BQ530" s="387"/>
      <c r="BR530" s="387"/>
      <c r="BS530" s="387"/>
    </row>
    <row r="531" spans="4:114" ht="14.25" customHeight="1" x14ac:dyDescent="0.35">
      <c r="D531" s="303" t="s">
        <v>1094</v>
      </c>
      <c r="E531" s="304"/>
      <c r="F531" s="304"/>
      <c r="G531" s="304"/>
      <c r="H531" s="304"/>
      <c r="I531" s="304"/>
      <c r="J531" s="304"/>
      <c r="K531" s="304"/>
      <c r="L531" s="304"/>
      <c r="M531" s="304"/>
      <c r="N531" s="305"/>
      <c r="O531" s="278">
        <v>39</v>
      </c>
      <c r="P531" s="279"/>
      <c r="Q531" s="279"/>
      <c r="R531" s="279"/>
      <c r="S531" s="280"/>
      <c r="T531" s="306">
        <f>O531/SUM(O531,Y531,AI531)</f>
        <v>0.59090909090909094</v>
      </c>
      <c r="U531" s="307"/>
      <c r="V531" s="307"/>
      <c r="W531" s="307"/>
      <c r="X531" s="308"/>
      <c r="Y531" s="278">
        <v>20</v>
      </c>
      <c r="Z531" s="279"/>
      <c r="AA531" s="279"/>
      <c r="AB531" s="279"/>
      <c r="AC531" s="280"/>
      <c r="AD531" s="306">
        <f>Y531/SUM(O531,Y531,AI531)</f>
        <v>0.30303030303030304</v>
      </c>
      <c r="AE531" s="307"/>
      <c r="AF531" s="307"/>
      <c r="AG531" s="307"/>
      <c r="AH531" s="308"/>
      <c r="AI531" s="278">
        <v>7</v>
      </c>
      <c r="AJ531" s="279"/>
      <c r="AK531" s="279"/>
      <c r="AL531" s="279"/>
      <c r="AM531" s="279"/>
      <c r="AN531" s="280"/>
      <c r="AO531" s="309">
        <f>AI531/SUM(O531,Y531,AI531)</f>
        <v>0.10606060606060606</v>
      </c>
      <c r="AP531" s="310"/>
      <c r="AQ531" s="310"/>
      <c r="AR531" s="310"/>
      <c r="AS531" s="310"/>
      <c r="AT531" s="311"/>
    </row>
    <row r="532" spans="4:114" ht="14.25" customHeight="1" x14ac:dyDescent="0.35">
      <c r="D532" s="303" t="s">
        <v>1095</v>
      </c>
      <c r="E532" s="304"/>
      <c r="F532" s="304"/>
      <c r="G532" s="304"/>
      <c r="H532" s="304"/>
      <c r="I532" s="304"/>
      <c r="J532" s="304"/>
      <c r="K532" s="304"/>
      <c r="L532" s="304"/>
      <c r="M532" s="304"/>
      <c r="N532" s="305"/>
      <c r="O532" s="278">
        <v>342</v>
      </c>
      <c r="P532" s="279"/>
      <c r="Q532" s="279"/>
      <c r="R532" s="279"/>
      <c r="S532" s="280"/>
      <c r="T532" s="306">
        <f t="shared" ref="T532:T534" si="67">O532/SUM(O532,Y532,AI532)</f>
        <v>0.62408759124087587</v>
      </c>
      <c r="U532" s="307"/>
      <c r="V532" s="307"/>
      <c r="W532" s="307"/>
      <c r="X532" s="308"/>
      <c r="Y532" s="278">
        <v>139</v>
      </c>
      <c r="Z532" s="279"/>
      <c r="AA532" s="279"/>
      <c r="AB532" s="279"/>
      <c r="AC532" s="280"/>
      <c r="AD532" s="306">
        <f t="shared" ref="AD532:AD534" si="68">Y532/SUM(O532,Y532,AI532)</f>
        <v>0.25364963503649635</v>
      </c>
      <c r="AE532" s="307"/>
      <c r="AF532" s="307"/>
      <c r="AG532" s="307"/>
      <c r="AH532" s="308"/>
      <c r="AI532" s="278">
        <v>67</v>
      </c>
      <c r="AJ532" s="279"/>
      <c r="AK532" s="279"/>
      <c r="AL532" s="279"/>
      <c r="AM532" s="279"/>
      <c r="AN532" s="280"/>
      <c r="AO532" s="309">
        <f t="shared" ref="AO532:AO534" si="69">AI532/SUM(O532,Y532,AI532)</f>
        <v>0.12226277372262774</v>
      </c>
      <c r="AP532" s="310"/>
      <c r="AQ532" s="310"/>
      <c r="AR532" s="310"/>
      <c r="AS532" s="310"/>
      <c r="AT532" s="311"/>
    </row>
    <row r="533" spans="4:114" ht="14.25" customHeight="1" x14ac:dyDescent="0.35">
      <c r="D533" s="303" t="s">
        <v>1096</v>
      </c>
      <c r="E533" s="304"/>
      <c r="F533" s="304"/>
      <c r="G533" s="304"/>
      <c r="H533" s="304"/>
      <c r="I533" s="304"/>
      <c r="J533" s="304"/>
      <c r="K533" s="304"/>
      <c r="L533" s="304"/>
      <c r="M533" s="304"/>
      <c r="N533" s="305"/>
      <c r="O533" s="278">
        <v>269</v>
      </c>
      <c r="P533" s="279"/>
      <c r="Q533" s="279"/>
      <c r="R533" s="279"/>
      <c r="S533" s="280"/>
      <c r="T533" s="306">
        <f t="shared" si="67"/>
        <v>0.60722347629796836</v>
      </c>
      <c r="U533" s="307"/>
      <c r="V533" s="307"/>
      <c r="W533" s="307"/>
      <c r="X533" s="308"/>
      <c r="Y533" s="278">
        <v>147</v>
      </c>
      <c r="Z533" s="279"/>
      <c r="AA533" s="279"/>
      <c r="AB533" s="279"/>
      <c r="AC533" s="280"/>
      <c r="AD533" s="306">
        <f t="shared" si="68"/>
        <v>0.33182844243792325</v>
      </c>
      <c r="AE533" s="307"/>
      <c r="AF533" s="307"/>
      <c r="AG533" s="307"/>
      <c r="AH533" s="308"/>
      <c r="AI533" s="278">
        <v>27</v>
      </c>
      <c r="AJ533" s="279"/>
      <c r="AK533" s="279"/>
      <c r="AL533" s="279"/>
      <c r="AM533" s="279"/>
      <c r="AN533" s="280"/>
      <c r="AO533" s="309">
        <f t="shared" si="69"/>
        <v>6.0948081264108354E-2</v>
      </c>
      <c r="AP533" s="310"/>
      <c r="AQ533" s="310"/>
      <c r="AR533" s="310"/>
      <c r="AS533" s="310"/>
      <c r="AT533" s="311"/>
    </row>
    <row r="534" spans="4:114" ht="14.25" customHeight="1" x14ac:dyDescent="0.35">
      <c r="D534" s="303" t="s">
        <v>1097</v>
      </c>
      <c r="E534" s="304"/>
      <c r="F534" s="304"/>
      <c r="G534" s="304"/>
      <c r="H534" s="304"/>
      <c r="I534" s="304"/>
      <c r="J534" s="304"/>
      <c r="K534" s="304"/>
      <c r="L534" s="304"/>
      <c r="M534" s="304"/>
      <c r="N534" s="305"/>
      <c r="O534" s="278">
        <v>164</v>
      </c>
      <c r="P534" s="279"/>
      <c r="Q534" s="279"/>
      <c r="R534" s="279"/>
      <c r="S534" s="280"/>
      <c r="T534" s="306">
        <f t="shared" si="67"/>
        <v>0.70995670995671001</v>
      </c>
      <c r="U534" s="307"/>
      <c r="V534" s="307"/>
      <c r="W534" s="307"/>
      <c r="X534" s="308"/>
      <c r="Y534" s="278">
        <v>57</v>
      </c>
      <c r="Z534" s="279"/>
      <c r="AA534" s="279"/>
      <c r="AB534" s="279"/>
      <c r="AC534" s="280"/>
      <c r="AD534" s="306">
        <f t="shared" si="68"/>
        <v>0.24675324675324675</v>
      </c>
      <c r="AE534" s="307"/>
      <c r="AF534" s="307"/>
      <c r="AG534" s="307"/>
      <c r="AH534" s="308"/>
      <c r="AI534" s="278">
        <v>10</v>
      </c>
      <c r="AJ534" s="279"/>
      <c r="AK534" s="279"/>
      <c r="AL534" s="279"/>
      <c r="AM534" s="279"/>
      <c r="AN534" s="280"/>
      <c r="AO534" s="309">
        <f t="shared" si="69"/>
        <v>4.3290043290043288E-2</v>
      </c>
      <c r="AP534" s="310"/>
      <c r="AQ534" s="310"/>
      <c r="AR534" s="310"/>
      <c r="AS534" s="310"/>
      <c r="AT534" s="311"/>
    </row>
    <row r="535" spans="4:114" ht="14.25" customHeight="1" x14ac:dyDescent="0.35">
      <c r="D535" s="1" t="s">
        <v>1105</v>
      </c>
    </row>
    <row r="536" spans="4:114" ht="14.25" customHeight="1" x14ac:dyDescent="0.35">
      <c r="D536" s="417" t="s">
        <v>284</v>
      </c>
      <c r="E536" s="417"/>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17"/>
      <c r="AY536" s="417"/>
      <c r="AZ536" s="417"/>
      <c r="BA536" s="417"/>
      <c r="BB536" s="417"/>
      <c r="BC536" s="417"/>
      <c r="BD536" s="417"/>
      <c r="BE536" s="417"/>
      <c r="BF536" s="417"/>
      <c r="BG536" s="417"/>
      <c r="BH536" s="417"/>
      <c r="BI536" s="417"/>
      <c r="BJ536" s="417"/>
      <c r="BK536" s="417"/>
      <c r="BL536" s="417"/>
      <c r="BM536" s="417"/>
      <c r="BN536" s="417"/>
      <c r="BO536" s="417"/>
      <c r="BP536" s="417"/>
      <c r="BQ536" s="417"/>
      <c r="BR536" s="417"/>
      <c r="BS536" s="417"/>
      <c r="BT536" s="417"/>
      <c r="BU536" s="417"/>
      <c r="BV536" s="417"/>
      <c r="BW536" s="417"/>
      <c r="BX536" s="417"/>
      <c r="BY536" s="417"/>
      <c r="BZ536" s="417"/>
      <c r="CA536" s="417"/>
      <c r="CB536" s="417"/>
      <c r="CC536" s="417"/>
      <c r="CD536" s="417"/>
      <c r="CE536" s="417"/>
      <c r="CF536" s="417"/>
      <c r="CG536" s="417"/>
      <c r="CH536" s="417"/>
      <c r="CI536" s="417"/>
      <c r="CJ536" s="417"/>
      <c r="CK536" s="417"/>
      <c r="CL536" s="417"/>
      <c r="CM536" s="417"/>
      <c r="CN536" s="417"/>
      <c r="DE536" s="127"/>
      <c r="DF536" s="127"/>
      <c r="DG536" s="127"/>
      <c r="DH536" s="127"/>
    </row>
    <row r="537" spans="4:114" ht="14.25" customHeight="1" x14ac:dyDescent="0.35">
      <c r="D537" s="417"/>
      <c r="E537" s="417"/>
      <c r="F537" s="417"/>
      <c r="G537" s="417"/>
      <c r="H537" s="417"/>
      <c r="I537" s="417"/>
      <c r="J537" s="417"/>
      <c r="K537" s="417"/>
      <c r="L537" s="417"/>
      <c r="M537" s="417"/>
      <c r="N537" s="417"/>
      <c r="O537" s="417"/>
      <c r="P537" s="417"/>
      <c r="Q537" s="417"/>
      <c r="R537" s="417"/>
      <c r="S537" s="417"/>
      <c r="T537" s="417"/>
      <c r="U537" s="417"/>
      <c r="V537" s="417"/>
      <c r="W537" s="417"/>
      <c r="X537" s="417"/>
      <c r="Y537" s="417"/>
      <c r="Z537" s="417"/>
      <c r="AA537" s="417"/>
      <c r="AB537" s="417"/>
      <c r="AC537" s="417"/>
      <c r="AD537" s="417"/>
      <c r="AE537" s="417"/>
      <c r="AF537" s="417"/>
      <c r="AG537" s="417"/>
      <c r="AH537" s="417"/>
      <c r="AI537" s="417"/>
      <c r="AJ537" s="417"/>
      <c r="AK537" s="417"/>
      <c r="AL537" s="417"/>
      <c r="AM537" s="417"/>
      <c r="AN537" s="417"/>
      <c r="AO537" s="417"/>
      <c r="AP537" s="417"/>
      <c r="AQ537" s="417"/>
      <c r="AR537" s="417"/>
      <c r="AS537" s="417"/>
      <c r="AT537" s="417"/>
      <c r="AU537" s="417"/>
      <c r="AV537" s="417"/>
      <c r="AW537" s="417"/>
      <c r="AX537" s="417"/>
      <c r="AY537" s="417"/>
      <c r="AZ537" s="417"/>
      <c r="BA537" s="417"/>
      <c r="BB537" s="417"/>
      <c r="BC537" s="417"/>
      <c r="BD537" s="417"/>
      <c r="BE537" s="417"/>
      <c r="BF537" s="417"/>
      <c r="BG537" s="417"/>
      <c r="BH537" s="417"/>
      <c r="BI537" s="417"/>
      <c r="BJ537" s="417"/>
      <c r="BK537" s="417"/>
      <c r="BL537" s="417"/>
      <c r="BM537" s="417"/>
      <c r="BN537" s="417"/>
      <c r="BO537" s="417"/>
      <c r="BP537" s="417"/>
      <c r="BQ537" s="417"/>
      <c r="BR537" s="417"/>
      <c r="BS537" s="417"/>
      <c r="BT537" s="417"/>
      <c r="BU537" s="417"/>
      <c r="BV537" s="417"/>
      <c r="BW537" s="417"/>
      <c r="BX537" s="417"/>
      <c r="BY537" s="417"/>
      <c r="BZ537" s="417"/>
      <c r="CA537" s="417"/>
      <c r="CB537" s="417"/>
      <c r="CC537" s="417"/>
      <c r="CD537" s="417"/>
      <c r="CE537" s="417"/>
      <c r="CF537" s="417"/>
      <c r="CG537" s="417"/>
      <c r="CH537" s="417"/>
      <c r="CI537" s="417"/>
      <c r="CJ537" s="417"/>
      <c r="CK537" s="417"/>
      <c r="CL537" s="417"/>
      <c r="CM537" s="417"/>
      <c r="CN537" s="417"/>
      <c r="DE537" s="127"/>
      <c r="DF537" s="127"/>
      <c r="DG537" s="127"/>
      <c r="DH537" s="127"/>
    </row>
    <row r="538" spans="4:114" ht="14.25" customHeight="1" x14ac:dyDescent="0.35">
      <c r="D538" s="421" t="s">
        <v>285</v>
      </c>
      <c r="E538" s="421"/>
      <c r="F538" s="421"/>
      <c r="G538" s="421"/>
      <c r="H538" s="421"/>
      <c r="I538" s="421"/>
      <c r="J538" s="421"/>
      <c r="K538" s="421"/>
      <c r="L538" s="421"/>
      <c r="M538" s="421"/>
      <c r="N538" s="421"/>
      <c r="O538" s="421"/>
      <c r="P538" s="421"/>
      <c r="Q538" s="421"/>
      <c r="R538" s="421"/>
      <c r="S538" s="421"/>
      <c r="T538" s="421"/>
      <c r="U538" s="421"/>
      <c r="V538" s="421"/>
      <c r="W538" s="421"/>
      <c r="X538" s="421"/>
      <c r="Y538" s="421"/>
      <c r="Z538" s="421"/>
      <c r="AA538" s="421"/>
      <c r="AB538" s="421"/>
      <c r="AC538" s="421"/>
      <c r="AD538" s="421"/>
      <c r="AE538" s="421"/>
      <c r="AF538" s="421"/>
      <c r="AG538" s="421"/>
      <c r="AH538" s="421"/>
      <c r="AI538" s="421"/>
      <c r="AJ538" s="421"/>
      <c r="AK538" s="421"/>
      <c r="AL538" s="421"/>
      <c r="AM538" s="421"/>
      <c r="AN538" s="421"/>
      <c r="AO538" s="421"/>
      <c r="AP538" s="421"/>
      <c r="AQ538" s="421"/>
      <c r="AR538" s="421"/>
      <c r="AS538" s="421"/>
      <c r="AT538" s="421"/>
      <c r="DE538" s="127"/>
      <c r="DF538" s="127"/>
      <c r="DG538" s="127"/>
      <c r="DH538" s="127"/>
    </row>
    <row r="539" spans="4:114" ht="14.25" customHeight="1" x14ac:dyDescent="0.35">
      <c r="D539" s="286" t="s">
        <v>289</v>
      </c>
      <c r="E539" s="287"/>
      <c r="F539" s="287"/>
      <c r="G539" s="287"/>
      <c r="H539" s="287"/>
      <c r="I539" s="287"/>
      <c r="J539" s="287"/>
      <c r="K539" s="287"/>
      <c r="L539" s="287"/>
      <c r="M539" s="287"/>
      <c r="N539" s="287"/>
      <c r="O539" s="287"/>
      <c r="P539" s="287"/>
      <c r="Q539" s="287"/>
      <c r="R539" s="287"/>
      <c r="S539" s="287"/>
      <c r="T539" s="287"/>
      <c r="U539" s="287"/>
      <c r="V539" s="287"/>
      <c r="W539" s="287"/>
      <c r="X539" s="287"/>
      <c r="Y539" s="287"/>
      <c r="Z539" s="288"/>
      <c r="AA539" s="507">
        <v>44561</v>
      </c>
      <c r="AB539" s="508"/>
      <c r="AC539" s="508"/>
      <c r="AD539" s="508"/>
      <c r="AE539" s="508"/>
      <c r="AF539" s="508"/>
      <c r="AG539" s="508"/>
      <c r="AH539" s="508"/>
      <c r="AI539" s="508"/>
      <c r="AJ539" s="509"/>
      <c r="AK539" s="507">
        <v>44926</v>
      </c>
      <c r="AL539" s="508"/>
      <c r="AM539" s="508"/>
      <c r="AN539" s="508"/>
      <c r="AO539" s="508"/>
      <c r="AP539" s="508"/>
      <c r="AQ539" s="508"/>
      <c r="AR539" s="508"/>
      <c r="AS539" s="508"/>
      <c r="AT539" s="509"/>
      <c r="DE539" s="127"/>
      <c r="DF539" s="139" t="s">
        <v>291</v>
      </c>
      <c r="DG539" s="139">
        <v>2021</v>
      </c>
      <c r="DH539" s="139">
        <v>2022</v>
      </c>
    </row>
    <row r="540" spans="4:114" ht="14.25" customHeight="1" x14ac:dyDescent="0.35">
      <c r="D540" s="292"/>
      <c r="E540" s="293"/>
      <c r="F540" s="293"/>
      <c r="G540" s="293"/>
      <c r="H540" s="293"/>
      <c r="I540" s="293"/>
      <c r="J540" s="293"/>
      <c r="K540" s="293"/>
      <c r="L540" s="293"/>
      <c r="M540" s="293"/>
      <c r="N540" s="293"/>
      <c r="O540" s="293"/>
      <c r="P540" s="293"/>
      <c r="Q540" s="293"/>
      <c r="R540" s="293"/>
      <c r="S540" s="293"/>
      <c r="T540" s="293"/>
      <c r="U540" s="293"/>
      <c r="V540" s="293"/>
      <c r="W540" s="293"/>
      <c r="X540" s="293"/>
      <c r="Y540" s="293"/>
      <c r="Z540" s="294"/>
      <c r="AA540" s="510"/>
      <c r="AB540" s="511"/>
      <c r="AC540" s="511"/>
      <c r="AD540" s="511"/>
      <c r="AE540" s="511"/>
      <c r="AF540" s="511"/>
      <c r="AG540" s="511"/>
      <c r="AH540" s="511"/>
      <c r="AI540" s="511"/>
      <c r="AJ540" s="512"/>
      <c r="AK540" s="510"/>
      <c r="AL540" s="511"/>
      <c r="AM540" s="511"/>
      <c r="AN540" s="511"/>
      <c r="AO540" s="511"/>
      <c r="AP540" s="511"/>
      <c r="AQ540" s="511"/>
      <c r="AR540" s="511"/>
      <c r="AS540" s="511"/>
      <c r="AT540" s="512"/>
      <c r="DE540" s="127"/>
      <c r="DF540" s="127" t="s">
        <v>126</v>
      </c>
      <c r="DG540" s="127">
        <f>AA551</f>
        <v>100</v>
      </c>
      <c r="DH540" s="127">
        <f>AK551</f>
        <v>99.95</v>
      </c>
    </row>
    <row r="541" spans="4:114" ht="14.25" customHeight="1" x14ac:dyDescent="0.35">
      <c r="D541" s="347" t="s">
        <v>287</v>
      </c>
      <c r="E541" s="348"/>
      <c r="F541" s="348"/>
      <c r="G541" s="348"/>
      <c r="H541" s="348"/>
      <c r="I541" s="348"/>
      <c r="J541" s="348"/>
      <c r="K541" s="348"/>
      <c r="L541" s="348"/>
      <c r="M541" s="348"/>
      <c r="N541" s="348"/>
      <c r="O541" s="348"/>
      <c r="P541" s="348"/>
      <c r="Q541" s="348"/>
      <c r="R541" s="348"/>
      <c r="S541" s="348"/>
      <c r="T541" s="348"/>
      <c r="U541" s="348"/>
      <c r="V541" s="348"/>
      <c r="W541" s="348"/>
      <c r="X541" s="348"/>
      <c r="Y541" s="348"/>
      <c r="Z541" s="349"/>
      <c r="AA541" s="272">
        <v>2647</v>
      </c>
      <c r="AB541" s="273"/>
      <c r="AC541" s="273"/>
      <c r="AD541" s="273"/>
      <c r="AE541" s="273"/>
      <c r="AF541" s="273"/>
      <c r="AG541" s="273"/>
      <c r="AH541" s="273"/>
      <c r="AI541" s="273"/>
      <c r="AJ541" s="274"/>
      <c r="AK541" s="272">
        <v>2415</v>
      </c>
      <c r="AL541" s="273"/>
      <c r="AM541" s="273"/>
      <c r="AN541" s="273"/>
      <c r="AO541" s="273"/>
      <c r="AP541" s="273"/>
      <c r="AQ541" s="273"/>
      <c r="AR541" s="273"/>
      <c r="AS541" s="273"/>
      <c r="AT541" s="274"/>
      <c r="DE541" s="127"/>
      <c r="DF541" s="127" t="s">
        <v>636</v>
      </c>
      <c r="DG541" s="127">
        <f>AA552</f>
        <v>80.63</v>
      </c>
      <c r="DH541" s="127">
        <f>AK552</f>
        <v>77.489999999999995</v>
      </c>
      <c r="DJ541" s="111"/>
    </row>
    <row r="542" spans="4:114" ht="14.25" customHeight="1" x14ac:dyDescent="0.35">
      <c r="D542" s="347" t="s">
        <v>288</v>
      </c>
      <c r="E542" s="348"/>
      <c r="F542" s="348"/>
      <c r="G542" s="348"/>
      <c r="H542" s="348"/>
      <c r="I542" s="348"/>
      <c r="J542" s="348"/>
      <c r="K542" s="348"/>
      <c r="L542" s="348"/>
      <c r="M542" s="348"/>
      <c r="N542" s="348"/>
      <c r="O542" s="348"/>
      <c r="P542" s="348"/>
      <c r="Q542" s="348"/>
      <c r="R542" s="348"/>
      <c r="S542" s="348"/>
      <c r="T542" s="348"/>
      <c r="U542" s="348"/>
      <c r="V542" s="348"/>
      <c r="W542" s="348"/>
      <c r="X542" s="348"/>
      <c r="Y542" s="348"/>
      <c r="Z542" s="349"/>
      <c r="AA542" s="272">
        <v>7355</v>
      </c>
      <c r="AB542" s="273"/>
      <c r="AC542" s="273"/>
      <c r="AD542" s="273"/>
      <c r="AE542" s="273"/>
      <c r="AF542" s="273"/>
      <c r="AG542" s="273"/>
      <c r="AH542" s="273"/>
      <c r="AI542" s="273"/>
      <c r="AJ542" s="274"/>
      <c r="AK542" s="272">
        <v>7325</v>
      </c>
      <c r="AL542" s="273"/>
      <c r="AM542" s="273"/>
      <c r="AN542" s="273"/>
      <c r="AO542" s="273"/>
      <c r="AP542" s="273"/>
      <c r="AQ542" s="273"/>
      <c r="AR542" s="273"/>
      <c r="AS542" s="273"/>
      <c r="AT542" s="274"/>
      <c r="DE542" s="127"/>
      <c r="DF542" s="127"/>
      <c r="DG542" s="127"/>
      <c r="DH542" s="127"/>
    </row>
    <row r="543" spans="4:114" ht="14.25" customHeight="1" x14ac:dyDescent="0.35">
      <c r="D543" s="347" t="s">
        <v>290</v>
      </c>
      <c r="E543" s="348"/>
      <c r="F543" s="348"/>
      <c r="G543" s="348"/>
      <c r="H543" s="348"/>
      <c r="I543" s="348"/>
      <c r="J543" s="348"/>
      <c r="K543" s="348"/>
      <c r="L543" s="348"/>
      <c r="M543" s="348"/>
      <c r="N543" s="348"/>
      <c r="O543" s="348"/>
      <c r="P543" s="348"/>
      <c r="Q543" s="348"/>
      <c r="R543" s="348"/>
      <c r="S543" s="348"/>
      <c r="T543" s="348"/>
      <c r="U543" s="348"/>
      <c r="V543" s="348"/>
      <c r="W543" s="348"/>
      <c r="X543" s="348"/>
      <c r="Y543" s="348"/>
      <c r="Z543" s="349"/>
      <c r="AA543" s="272">
        <v>67</v>
      </c>
      <c r="AB543" s="273"/>
      <c r="AC543" s="273"/>
      <c r="AD543" s="273"/>
      <c r="AE543" s="273"/>
      <c r="AF543" s="273"/>
      <c r="AG543" s="273"/>
      <c r="AH543" s="273"/>
      <c r="AI543" s="273"/>
      <c r="AJ543" s="274"/>
      <c r="AK543" s="272">
        <v>69</v>
      </c>
      <c r="AL543" s="273"/>
      <c r="AM543" s="273"/>
      <c r="AN543" s="273"/>
      <c r="AO543" s="273"/>
      <c r="AP543" s="273"/>
      <c r="AQ543" s="273"/>
      <c r="AR543" s="273"/>
      <c r="AS543" s="273"/>
      <c r="AT543" s="274"/>
      <c r="DE543" s="127"/>
      <c r="DF543" s="127"/>
      <c r="DG543" s="127"/>
      <c r="DH543" s="127"/>
    </row>
    <row r="544" spans="4:114" ht="14.25" customHeight="1" x14ac:dyDescent="0.35">
      <c r="D544" s="347" t="s">
        <v>286</v>
      </c>
      <c r="E544" s="348"/>
      <c r="F544" s="348"/>
      <c r="G544" s="348"/>
      <c r="H544" s="348"/>
      <c r="I544" s="348"/>
      <c r="J544" s="348"/>
      <c r="K544" s="348"/>
      <c r="L544" s="348"/>
      <c r="M544" s="348"/>
      <c r="N544" s="348"/>
      <c r="O544" s="348"/>
      <c r="P544" s="348"/>
      <c r="Q544" s="348"/>
      <c r="R544" s="348"/>
      <c r="S544" s="348"/>
      <c r="T544" s="348"/>
      <c r="U544" s="348"/>
      <c r="V544" s="348"/>
      <c r="W544" s="348"/>
      <c r="X544" s="348"/>
      <c r="Y544" s="348"/>
      <c r="Z544" s="349"/>
      <c r="AA544" s="272">
        <f>SUM(AA541:AJ543)</f>
        <v>10069</v>
      </c>
      <c r="AB544" s="273"/>
      <c r="AC544" s="273"/>
      <c r="AD544" s="273"/>
      <c r="AE544" s="273"/>
      <c r="AF544" s="273"/>
      <c r="AG544" s="273"/>
      <c r="AH544" s="273"/>
      <c r="AI544" s="273"/>
      <c r="AJ544" s="274"/>
      <c r="AK544" s="272">
        <f>SUM(AK541:AT543)</f>
        <v>9809</v>
      </c>
      <c r="AL544" s="273"/>
      <c r="AM544" s="273"/>
      <c r="AN544" s="273"/>
      <c r="AO544" s="273"/>
      <c r="AP544" s="273"/>
      <c r="AQ544" s="273"/>
      <c r="AR544" s="273"/>
      <c r="AS544" s="273"/>
      <c r="AT544" s="274"/>
      <c r="DE544" s="127"/>
      <c r="DF544" s="127"/>
      <c r="DG544" s="127"/>
      <c r="DH544" s="127"/>
    </row>
    <row r="545" spans="1:92" ht="14.25" customHeight="1" x14ac:dyDescent="0.35">
      <c r="D545" s="446" t="s">
        <v>685</v>
      </c>
      <c r="E545" s="446"/>
      <c r="F545" s="446"/>
      <c r="G545" s="446"/>
      <c r="H545" s="446"/>
      <c r="I545" s="446"/>
      <c r="J545" s="446"/>
      <c r="K545" s="446"/>
      <c r="L545" s="446"/>
      <c r="M545" s="446"/>
      <c r="N545" s="446"/>
      <c r="O545" s="446"/>
      <c r="P545" s="446"/>
      <c r="Q545" s="446"/>
      <c r="R545" s="446"/>
      <c r="S545" s="446"/>
      <c r="T545" s="446"/>
      <c r="U545" s="446"/>
      <c r="V545" s="446"/>
      <c r="W545" s="446"/>
      <c r="X545" s="446"/>
      <c r="Y545" s="446"/>
      <c r="Z545" s="446"/>
      <c r="AA545" s="446"/>
      <c r="AB545" s="446"/>
      <c r="AC545" s="446"/>
      <c r="AD545" s="446"/>
      <c r="AE545" s="446"/>
      <c r="AF545" s="446"/>
      <c r="AG545" s="446"/>
      <c r="AH545" s="446"/>
      <c r="AI545" s="446"/>
      <c r="AJ545" s="446"/>
      <c r="AK545" s="446"/>
      <c r="AL545" s="446"/>
      <c r="AM545" s="446"/>
      <c r="AN545" s="446"/>
      <c r="AO545" s="446"/>
      <c r="AP545" s="446"/>
      <c r="AQ545" s="446"/>
      <c r="AR545" s="446"/>
      <c r="AS545" s="446"/>
      <c r="AT545" s="446"/>
    </row>
    <row r="546" spans="1:92" ht="14.25" customHeight="1" x14ac:dyDescent="0.35"/>
    <row r="547" spans="1:92" ht="14.25" customHeight="1" x14ac:dyDescent="0.35">
      <c r="D547" s="420" t="s">
        <v>292</v>
      </c>
      <c r="E547" s="420"/>
      <c r="F547" s="420"/>
      <c r="G547" s="420"/>
      <c r="H547" s="420"/>
      <c r="I547" s="420"/>
      <c r="J547" s="420"/>
      <c r="K547" s="420"/>
      <c r="L547" s="420"/>
      <c r="M547" s="420"/>
      <c r="N547" s="420"/>
      <c r="O547" s="420"/>
      <c r="P547" s="420"/>
      <c r="Q547" s="420"/>
      <c r="R547" s="420"/>
      <c r="S547" s="420"/>
      <c r="T547" s="420"/>
      <c r="U547" s="420"/>
      <c r="V547" s="420"/>
      <c r="W547" s="420"/>
      <c r="X547" s="420"/>
      <c r="Y547" s="420"/>
      <c r="Z547" s="420"/>
      <c r="AA547" s="420"/>
      <c r="AB547" s="78"/>
      <c r="AC547" s="78"/>
      <c r="AD547" s="78"/>
      <c r="AE547" s="78"/>
      <c r="AF547" s="78"/>
      <c r="AG547" s="78"/>
      <c r="AH547" s="78"/>
      <c r="AI547" s="78"/>
      <c r="AJ547" s="78"/>
      <c r="AK547" s="78"/>
      <c r="AL547" s="78"/>
      <c r="AM547" s="78"/>
      <c r="AN547" s="78"/>
      <c r="AO547" s="78"/>
      <c r="AP547" s="78"/>
      <c r="AQ547" s="78"/>
      <c r="AR547" s="78"/>
      <c r="AS547" s="78"/>
      <c r="AT547" s="78"/>
    </row>
    <row r="548" spans="1:92" ht="14.25" customHeight="1" x14ac:dyDescent="0.35">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row>
    <row r="549" spans="1:92" ht="14.25" customHeight="1" x14ac:dyDescent="0.35">
      <c r="D549" s="286" t="s">
        <v>291</v>
      </c>
      <c r="E549" s="287"/>
      <c r="F549" s="287"/>
      <c r="G549" s="287"/>
      <c r="H549" s="287"/>
      <c r="I549" s="287"/>
      <c r="J549" s="287"/>
      <c r="K549" s="287"/>
      <c r="L549" s="287"/>
      <c r="M549" s="287"/>
      <c r="N549" s="287"/>
      <c r="O549" s="287"/>
      <c r="P549" s="287"/>
      <c r="Q549" s="287"/>
      <c r="R549" s="287"/>
      <c r="S549" s="287"/>
      <c r="T549" s="287"/>
      <c r="U549" s="287"/>
      <c r="V549" s="287"/>
      <c r="W549" s="287"/>
      <c r="X549" s="287"/>
      <c r="Y549" s="287"/>
      <c r="Z549" s="288"/>
      <c r="AA549" s="507">
        <v>44561</v>
      </c>
      <c r="AB549" s="508"/>
      <c r="AC549" s="508"/>
      <c r="AD549" s="508"/>
      <c r="AE549" s="508"/>
      <c r="AF549" s="508"/>
      <c r="AG549" s="508"/>
      <c r="AH549" s="508"/>
      <c r="AI549" s="508"/>
      <c r="AJ549" s="509"/>
      <c r="AK549" s="507">
        <v>44926</v>
      </c>
      <c r="AL549" s="508"/>
      <c r="AM549" s="508"/>
      <c r="AN549" s="508"/>
      <c r="AO549" s="508"/>
      <c r="AP549" s="508"/>
      <c r="AQ549" s="508"/>
      <c r="AR549" s="508"/>
      <c r="AS549" s="508"/>
      <c r="AT549" s="509"/>
    </row>
    <row r="550" spans="1:92" ht="14.25" customHeight="1" x14ac:dyDescent="0.35">
      <c r="D550" s="292"/>
      <c r="E550" s="293"/>
      <c r="F550" s="293"/>
      <c r="G550" s="293"/>
      <c r="H550" s="293"/>
      <c r="I550" s="293"/>
      <c r="J550" s="293"/>
      <c r="K550" s="293"/>
      <c r="L550" s="293"/>
      <c r="M550" s="293"/>
      <c r="N550" s="293"/>
      <c r="O550" s="293"/>
      <c r="P550" s="293"/>
      <c r="Q550" s="293"/>
      <c r="R550" s="293"/>
      <c r="S550" s="293"/>
      <c r="T550" s="293"/>
      <c r="U550" s="293"/>
      <c r="V550" s="293"/>
      <c r="W550" s="293"/>
      <c r="X550" s="293"/>
      <c r="Y550" s="293"/>
      <c r="Z550" s="294"/>
      <c r="AA550" s="510"/>
      <c r="AB550" s="511"/>
      <c r="AC550" s="511"/>
      <c r="AD550" s="511"/>
      <c r="AE550" s="511"/>
      <c r="AF550" s="511"/>
      <c r="AG550" s="511"/>
      <c r="AH550" s="511"/>
      <c r="AI550" s="511"/>
      <c r="AJ550" s="512"/>
      <c r="AK550" s="510"/>
      <c r="AL550" s="511"/>
      <c r="AM550" s="511"/>
      <c r="AN550" s="511"/>
      <c r="AO550" s="511"/>
      <c r="AP550" s="511"/>
      <c r="AQ550" s="511"/>
      <c r="AR550" s="511"/>
      <c r="AS550" s="511"/>
      <c r="AT550" s="512"/>
    </row>
    <row r="551" spans="1:92" ht="14.25" customHeight="1" x14ac:dyDescent="0.35">
      <c r="D551" s="513" t="s">
        <v>126</v>
      </c>
      <c r="E551" s="514"/>
      <c r="F551" s="514"/>
      <c r="G551" s="514"/>
      <c r="H551" s="514"/>
      <c r="I551" s="514"/>
      <c r="J551" s="514"/>
      <c r="K551" s="514"/>
      <c r="L551" s="514"/>
      <c r="M551" s="514"/>
      <c r="N551" s="514"/>
      <c r="O551" s="514"/>
      <c r="P551" s="514"/>
      <c r="Q551" s="514"/>
      <c r="R551" s="514"/>
      <c r="S551" s="514"/>
      <c r="T551" s="514"/>
      <c r="U551" s="514"/>
      <c r="V551" s="514"/>
      <c r="W551" s="514"/>
      <c r="X551" s="514"/>
      <c r="Y551" s="514"/>
      <c r="Z551" s="515"/>
      <c r="AA551" s="347">
        <v>100</v>
      </c>
      <c r="AB551" s="348"/>
      <c r="AC551" s="348"/>
      <c r="AD551" s="348"/>
      <c r="AE551" s="348"/>
      <c r="AF551" s="348"/>
      <c r="AG551" s="348"/>
      <c r="AH551" s="348"/>
      <c r="AI551" s="348"/>
      <c r="AJ551" s="349"/>
      <c r="AK551" s="347">
        <v>99.95</v>
      </c>
      <c r="AL551" s="348"/>
      <c r="AM551" s="348"/>
      <c r="AN551" s="348"/>
      <c r="AO551" s="348"/>
      <c r="AP551" s="348"/>
      <c r="AQ551" s="348"/>
      <c r="AR551" s="348"/>
      <c r="AS551" s="348"/>
      <c r="AT551" s="349"/>
    </row>
    <row r="552" spans="1:92" ht="14.25" customHeight="1" x14ac:dyDescent="0.35">
      <c r="D552" s="513" t="s">
        <v>636</v>
      </c>
      <c r="E552" s="514"/>
      <c r="F552" s="514"/>
      <c r="G552" s="514"/>
      <c r="H552" s="514"/>
      <c r="I552" s="514"/>
      <c r="J552" s="514"/>
      <c r="K552" s="514"/>
      <c r="L552" s="514"/>
      <c r="M552" s="514"/>
      <c r="N552" s="514"/>
      <c r="O552" s="514"/>
      <c r="P552" s="514"/>
      <c r="Q552" s="514"/>
      <c r="R552" s="514"/>
      <c r="S552" s="514"/>
      <c r="T552" s="514"/>
      <c r="U552" s="514"/>
      <c r="V552" s="514"/>
      <c r="W552" s="514"/>
      <c r="X552" s="514"/>
      <c r="Y552" s="514"/>
      <c r="Z552" s="515"/>
      <c r="AA552" s="347">
        <v>80.63</v>
      </c>
      <c r="AB552" s="348"/>
      <c r="AC552" s="348"/>
      <c r="AD552" s="348"/>
      <c r="AE552" s="348"/>
      <c r="AF552" s="348"/>
      <c r="AG552" s="348"/>
      <c r="AH552" s="348"/>
      <c r="AI552" s="348"/>
      <c r="AJ552" s="349"/>
      <c r="AK552" s="347">
        <v>77.489999999999995</v>
      </c>
      <c r="AL552" s="348"/>
      <c r="AM552" s="348"/>
      <c r="AN552" s="348"/>
      <c r="AO552" s="348"/>
      <c r="AP552" s="348"/>
      <c r="AQ552" s="348"/>
      <c r="AR552" s="348"/>
      <c r="AS552" s="348"/>
      <c r="AT552" s="349"/>
    </row>
    <row r="553" spans="1:92" ht="14.25" customHeight="1" x14ac:dyDescent="0.35">
      <c r="D553" s="69" t="s">
        <v>293</v>
      </c>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69"/>
      <c r="AL553" s="69"/>
      <c r="AM553" s="69"/>
      <c r="AN553" s="69"/>
      <c r="AO553" s="69"/>
      <c r="AP553" s="69"/>
      <c r="AQ553" s="69"/>
      <c r="AR553" s="69"/>
      <c r="AS553" s="69"/>
      <c r="AT553" s="69"/>
      <c r="AV553" s="517" t="s">
        <v>906</v>
      </c>
      <c r="AW553" s="517"/>
      <c r="AX553" s="517"/>
      <c r="AY553" s="517"/>
      <c r="AZ553" s="517"/>
      <c r="BA553" s="517"/>
      <c r="BB553" s="517"/>
      <c r="BC553" s="517"/>
      <c r="BD553" s="517"/>
      <c r="BE553" s="517"/>
      <c r="BF553" s="517"/>
      <c r="BG553" s="517"/>
      <c r="BH553" s="517"/>
      <c r="BI553" s="517"/>
      <c r="BJ553" s="517"/>
      <c r="BK553" s="517"/>
      <c r="BL553" s="517"/>
      <c r="BM553" s="517"/>
      <c r="BN553" s="517"/>
      <c r="BO553" s="517"/>
      <c r="BP553" s="517"/>
      <c r="BQ553" s="517"/>
      <c r="BR553" s="517"/>
      <c r="BS553" s="517"/>
      <c r="BT553" s="517"/>
      <c r="BU553" s="517"/>
      <c r="BV553" s="517"/>
      <c r="BW553" s="517"/>
      <c r="BX553" s="517"/>
      <c r="BY553" s="517"/>
      <c r="BZ553" s="517"/>
      <c r="CA553" s="517"/>
      <c r="CB553" s="517"/>
      <c r="CC553" s="517"/>
      <c r="CD553" s="517"/>
      <c r="CE553" s="517"/>
      <c r="CF553" s="517"/>
      <c r="CG553" s="517"/>
      <c r="CH553" s="517"/>
      <c r="CI553" s="517"/>
      <c r="CJ553" s="517"/>
      <c r="CK553" s="517"/>
      <c r="CL553" s="517"/>
      <c r="CM553" s="517"/>
      <c r="CN553" s="517"/>
    </row>
    <row r="554" spans="1:92" ht="14.25" customHeight="1" x14ac:dyDescent="0.35"/>
    <row r="555" spans="1:92" ht="14.25" customHeight="1" x14ac:dyDescent="0.3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row>
    <row r="556" spans="1:92" ht="14.25" customHeight="1" x14ac:dyDescent="0.35">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row>
    <row r="557" spans="1:92" ht="14.25" customHeight="1" x14ac:dyDescent="0.35"/>
    <row r="558" spans="1:92" ht="14.25" customHeight="1" x14ac:dyDescent="0.35">
      <c r="D558" s="420" t="s">
        <v>306</v>
      </c>
      <c r="E558" s="420"/>
      <c r="F558" s="420"/>
      <c r="G558" s="420"/>
      <c r="H558" s="420"/>
      <c r="I558" s="420"/>
      <c r="J558" s="420"/>
      <c r="K558" s="420"/>
      <c r="L558" s="420"/>
      <c r="M558" s="420"/>
      <c r="N558" s="420"/>
      <c r="O558" s="420"/>
      <c r="P558" s="420"/>
      <c r="Q558" s="420"/>
      <c r="R558" s="420"/>
      <c r="S558" s="420"/>
      <c r="T558" s="420"/>
      <c r="U558" s="420"/>
      <c r="V558" s="420"/>
      <c r="W558" s="420"/>
      <c r="X558" s="420"/>
      <c r="Y558" s="420"/>
      <c r="Z558" s="420"/>
      <c r="AA558" s="420"/>
      <c r="AB558" s="420"/>
      <c r="AC558" s="420"/>
      <c r="AD558" s="420"/>
      <c r="AE558" s="420"/>
      <c r="AF558" s="420"/>
      <c r="AG558" s="420"/>
      <c r="AH558" s="420"/>
      <c r="AI558" s="420"/>
      <c r="AJ558" s="420"/>
      <c r="AK558" s="420"/>
      <c r="AL558" s="420"/>
      <c r="AM558" s="420"/>
      <c r="AN558" s="420"/>
      <c r="AO558" s="420"/>
      <c r="AP558" s="420"/>
      <c r="AQ558" s="420"/>
      <c r="AR558" s="420"/>
      <c r="AS558" s="420"/>
      <c r="AT558" s="420"/>
      <c r="AU558" s="78"/>
      <c r="AV558" s="78"/>
      <c r="AW558" s="78"/>
      <c r="AX558" s="78"/>
      <c r="AY558" s="78"/>
      <c r="AZ558" s="78"/>
      <c r="BA558" s="78"/>
      <c r="BB558" s="78"/>
      <c r="BC558" s="78"/>
      <c r="BD558" s="78"/>
      <c r="BE558" s="78"/>
    </row>
    <row r="559" spans="1:92" ht="14.25" customHeight="1" x14ac:dyDescent="0.35">
      <c r="D559" s="421"/>
      <c r="E559" s="421"/>
      <c r="F559" s="421"/>
      <c r="G559" s="421"/>
      <c r="H559" s="421"/>
      <c r="I559" s="421"/>
      <c r="J559" s="421"/>
      <c r="K559" s="421"/>
      <c r="L559" s="421"/>
      <c r="M559" s="421"/>
      <c r="N559" s="421"/>
      <c r="O559" s="421"/>
      <c r="P559" s="421"/>
      <c r="Q559" s="421"/>
      <c r="R559" s="421"/>
      <c r="S559" s="421"/>
      <c r="T559" s="421"/>
      <c r="U559" s="421"/>
      <c r="V559" s="421"/>
      <c r="W559" s="421"/>
      <c r="X559" s="421"/>
      <c r="Y559" s="421"/>
      <c r="Z559" s="421"/>
      <c r="AA559" s="421"/>
      <c r="AB559" s="421"/>
      <c r="AC559" s="421"/>
      <c r="AD559" s="421"/>
      <c r="AE559" s="421"/>
      <c r="AF559" s="421"/>
      <c r="AG559" s="421"/>
      <c r="AH559" s="421"/>
      <c r="AI559" s="421"/>
      <c r="AJ559" s="421"/>
      <c r="AK559" s="421"/>
      <c r="AL559" s="421"/>
      <c r="AM559" s="421"/>
      <c r="AN559" s="421"/>
      <c r="AO559" s="421"/>
      <c r="AP559" s="421"/>
      <c r="AQ559" s="421"/>
      <c r="AR559" s="421"/>
      <c r="AS559" s="421"/>
      <c r="AT559" s="421"/>
      <c r="AU559" s="78"/>
      <c r="AV559" s="78"/>
      <c r="AW559" s="78"/>
      <c r="AX559" s="78"/>
      <c r="AY559" s="78"/>
      <c r="AZ559" s="78"/>
      <c r="BA559" s="78"/>
      <c r="BB559" s="78"/>
      <c r="BC559" s="78"/>
      <c r="BD559" s="78"/>
      <c r="BE559" s="78"/>
    </row>
    <row r="560" spans="1:92" ht="14.25" customHeight="1" x14ac:dyDescent="0.35">
      <c r="D560" s="519" t="s">
        <v>307</v>
      </c>
      <c r="E560" s="520"/>
      <c r="F560" s="520"/>
      <c r="G560" s="520"/>
      <c r="H560" s="520"/>
      <c r="I560" s="520"/>
      <c r="J560" s="520"/>
      <c r="K560" s="520"/>
      <c r="L560" s="520"/>
      <c r="M560" s="520"/>
      <c r="N560" s="520"/>
      <c r="O560" s="520"/>
      <c r="P560" s="520"/>
      <c r="Q560" s="521"/>
      <c r="R560" s="503" t="s">
        <v>310</v>
      </c>
      <c r="S560" s="504"/>
      <c r="T560" s="504"/>
      <c r="U560" s="504"/>
      <c r="V560" s="504"/>
      <c r="W560" s="504"/>
      <c r="X560" s="504"/>
      <c r="Y560" s="505"/>
      <c r="Z560" s="503" t="s">
        <v>314</v>
      </c>
      <c r="AA560" s="504"/>
      <c r="AB560" s="504"/>
      <c r="AC560" s="504"/>
      <c r="AD560" s="504"/>
      <c r="AE560" s="504"/>
      <c r="AF560" s="504"/>
      <c r="AG560" s="504"/>
      <c r="AH560" s="504"/>
      <c r="AI560" s="504"/>
      <c r="AJ560" s="504"/>
      <c r="AK560" s="504"/>
      <c r="AL560" s="505"/>
      <c r="AM560" s="503" t="s">
        <v>46</v>
      </c>
      <c r="AN560" s="504"/>
      <c r="AO560" s="504"/>
      <c r="AP560" s="504"/>
      <c r="AQ560" s="504"/>
      <c r="AR560" s="504"/>
      <c r="AS560" s="504"/>
      <c r="AT560" s="505"/>
      <c r="AV560" s="418" t="s">
        <v>307</v>
      </c>
      <c r="AW560" s="418"/>
      <c r="AX560" s="418"/>
      <c r="AY560" s="418"/>
      <c r="AZ560" s="418"/>
      <c r="BA560" s="418"/>
      <c r="BB560" s="418"/>
      <c r="BC560" s="418"/>
      <c r="BD560" s="418"/>
      <c r="BE560" s="418"/>
      <c r="BF560" s="418"/>
      <c r="BG560" s="418"/>
      <c r="BH560" s="418"/>
      <c r="BI560" s="418"/>
      <c r="BJ560" s="418"/>
      <c r="BK560" s="418"/>
      <c r="BL560" s="418" t="s">
        <v>310</v>
      </c>
      <c r="BM560" s="418"/>
      <c r="BN560" s="418"/>
      <c r="BO560" s="418"/>
      <c r="BP560" s="418"/>
      <c r="BQ560" s="418"/>
      <c r="BR560" s="418"/>
      <c r="BS560" s="418"/>
      <c r="BT560" s="418" t="s">
        <v>314</v>
      </c>
      <c r="BU560" s="418"/>
      <c r="BV560" s="418"/>
      <c r="BW560" s="418"/>
      <c r="BX560" s="418"/>
      <c r="BY560" s="418"/>
      <c r="BZ560" s="418"/>
      <c r="CA560" s="418"/>
      <c r="CB560" s="418"/>
      <c r="CC560" s="418"/>
      <c r="CD560" s="418"/>
      <c r="CE560" s="418"/>
      <c r="CF560" s="418"/>
      <c r="CG560" s="418" t="s">
        <v>46</v>
      </c>
      <c r="CH560" s="418"/>
      <c r="CI560" s="418"/>
      <c r="CJ560" s="418"/>
      <c r="CK560" s="418"/>
      <c r="CL560" s="418"/>
      <c r="CM560" s="418"/>
      <c r="CN560" s="418"/>
    </row>
    <row r="561" spans="4:115" ht="14.25" customHeight="1" x14ac:dyDescent="0.35">
      <c r="D561" s="522"/>
      <c r="E561" s="523"/>
      <c r="F561" s="523"/>
      <c r="G561" s="523"/>
      <c r="H561" s="523"/>
      <c r="I561" s="523"/>
      <c r="J561" s="523"/>
      <c r="K561" s="523"/>
      <c r="L561" s="523"/>
      <c r="M561" s="523"/>
      <c r="N561" s="523"/>
      <c r="O561" s="523"/>
      <c r="P561" s="523"/>
      <c r="Q561" s="524"/>
      <c r="R561" s="503" t="s">
        <v>309</v>
      </c>
      <c r="S561" s="504"/>
      <c r="T561" s="504"/>
      <c r="U561" s="505"/>
      <c r="V561" s="503" t="s">
        <v>635</v>
      </c>
      <c r="W561" s="504"/>
      <c r="X561" s="504"/>
      <c r="Y561" s="505"/>
      <c r="Z561" s="503" t="s">
        <v>321</v>
      </c>
      <c r="AA561" s="504"/>
      <c r="AB561" s="504"/>
      <c r="AC561" s="505"/>
      <c r="AD561" s="503" t="s">
        <v>311</v>
      </c>
      <c r="AE561" s="504"/>
      <c r="AF561" s="505"/>
      <c r="AG561" s="503" t="s">
        <v>312</v>
      </c>
      <c r="AH561" s="504"/>
      <c r="AI561" s="505"/>
      <c r="AJ561" s="503" t="s">
        <v>313</v>
      </c>
      <c r="AK561" s="504"/>
      <c r="AL561" s="505"/>
      <c r="AM561" s="503" t="s">
        <v>123</v>
      </c>
      <c r="AN561" s="504"/>
      <c r="AO561" s="504"/>
      <c r="AP561" s="505"/>
      <c r="AQ561" s="503" t="s">
        <v>124</v>
      </c>
      <c r="AR561" s="504"/>
      <c r="AS561" s="504"/>
      <c r="AT561" s="505"/>
      <c r="AV561" s="418"/>
      <c r="AW561" s="418"/>
      <c r="AX561" s="418"/>
      <c r="AY561" s="418"/>
      <c r="AZ561" s="418"/>
      <c r="BA561" s="418"/>
      <c r="BB561" s="418"/>
      <c r="BC561" s="418"/>
      <c r="BD561" s="418"/>
      <c r="BE561" s="418"/>
      <c r="BF561" s="418"/>
      <c r="BG561" s="418"/>
      <c r="BH561" s="418"/>
      <c r="BI561" s="418"/>
      <c r="BJ561" s="418"/>
      <c r="BK561" s="418"/>
      <c r="BL561" s="418" t="s">
        <v>309</v>
      </c>
      <c r="BM561" s="418"/>
      <c r="BN561" s="418"/>
      <c r="BO561" s="418"/>
      <c r="BP561" s="418" t="s">
        <v>635</v>
      </c>
      <c r="BQ561" s="418"/>
      <c r="BR561" s="418"/>
      <c r="BS561" s="418"/>
      <c r="BT561" s="418" t="s">
        <v>321</v>
      </c>
      <c r="BU561" s="418"/>
      <c r="BV561" s="418"/>
      <c r="BW561" s="418"/>
      <c r="BX561" s="418" t="s">
        <v>311</v>
      </c>
      <c r="BY561" s="418"/>
      <c r="BZ561" s="418"/>
      <c r="CA561" s="418" t="s">
        <v>312</v>
      </c>
      <c r="CB561" s="418"/>
      <c r="CC561" s="418"/>
      <c r="CD561" s="418" t="s">
        <v>313</v>
      </c>
      <c r="CE561" s="418"/>
      <c r="CF561" s="418"/>
      <c r="CG561" s="418" t="s">
        <v>123</v>
      </c>
      <c r="CH561" s="418"/>
      <c r="CI561" s="418"/>
      <c r="CJ561" s="418"/>
      <c r="CK561" s="418" t="s">
        <v>124</v>
      </c>
      <c r="CL561" s="418"/>
      <c r="CM561" s="418"/>
      <c r="CN561" s="418"/>
      <c r="DF561" s="127"/>
      <c r="DG561" s="127"/>
      <c r="DH561" s="127"/>
      <c r="DI561" s="127"/>
      <c r="DJ561" s="127"/>
      <c r="DK561" s="127"/>
    </row>
    <row r="562" spans="4:115" ht="14.25" customHeight="1" x14ac:dyDescent="0.35">
      <c r="D562" s="474" t="s">
        <v>851</v>
      </c>
      <c r="E562" s="475"/>
      <c r="F562" s="475"/>
      <c r="G562" s="475"/>
      <c r="H562" s="475"/>
      <c r="I562" s="475"/>
      <c r="J562" s="475"/>
      <c r="K562" s="475"/>
      <c r="L562" s="475"/>
      <c r="M562" s="475"/>
      <c r="N562" s="475"/>
      <c r="O562" s="475"/>
      <c r="P562" s="475"/>
      <c r="Q562" s="476"/>
      <c r="R562" s="320"/>
      <c r="S562" s="321"/>
      <c r="T562" s="321"/>
      <c r="U562" s="322"/>
      <c r="V562" s="320" t="s">
        <v>572</v>
      </c>
      <c r="W562" s="321"/>
      <c r="X562" s="321"/>
      <c r="Y562" s="322"/>
      <c r="Z562" s="320"/>
      <c r="AA562" s="321"/>
      <c r="AB562" s="321"/>
      <c r="AC562" s="322"/>
      <c r="AD562" s="320"/>
      <c r="AE562" s="321"/>
      <c r="AF562" s="322"/>
      <c r="AG562" s="320" t="s">
        <v>572</v>
      </c>
      <c r="AH562" s="321"/>
      <c r="AI562" s="322"/>
      <c r="AJ562" s="320" t="s">
        <v>572</v>
      </c>
      <c r="AK562" s="321"/>
      <c r="AL562" s="322"/>
      <c r="AM562" s="320" t="s">
        <v>572</v>
      </c>
      <c r="AN562" s="321"/>
      <c r="AO562" s="321"/>
      <c r="AP562" s="322"/>
      <c r="AQ562" s="320"/>
      <c r="AR562" s="321"/>
      <c r="AS562" s="321"/>
      <c r="AT562" s="322"/>
      <c r="AV562" s="419"/>
      <c r="AW562" s="419"/>
      <c r="AX562" s="419"/>
      <c r="AY562" s="419"/>
      <c r="AZ562" s="419"/>
      <c r="BA562" s="419"/>
      <c r="BB562" s="419"/>
      <c r="BC562" s="419"/>
      <c r="BD562" s="419"/>
      <c r="BE562" s="419"/>
      <c r="BF562" s="419"/>
      <c r="BG562" s="419"/>
      <c r="BH562" s="419"/>
      <c r="BI562" s="419"/>
      <c r="BJ562" s="419"/>
      <c r="BK562" s="419"/>
      <c r="BL562" s="329"/>
      <c r="BM562" s="329"/>
      <c r="BN562" s="329"/>
      <c r="BO562" s="329"/>
      <c r="BP562" s="320" t="s">
        <v>572</v>
      </c>
      <c r="BQ562" s="321"/>
      <c r="BR562" s="321"/>
      <c r="BS562" s="322"/>
      <c r="BT562" s="329"/>
      <c r="BU562" s="329"/>
      <c r="BV562" s="329"/>
      <c r="BW562" s="329"/>
      <c r="BX562" s="329"/>
      <c r="BY562" s="329"/>
      <c r="BZ562" s="329"/>
      <c r="CA562" s="329">
        <v>182</v>
      </c>
      <c r="CB562" s="329"/>
      <c r="CC562" s="329"/>
      <c r="CD562" s="329">
        <v>98</v>
      </c>
      <c r="CE562" s="329"/>
      <c r="CF562" s="329"/>
      <c r="CG562" s="329" t="s">
        <v>572</v>
      </c>
      <c r="CH562" s="329"/>
      <c r="CI562" s="329"/>
      <c r="CJ562" s="329"/>
      <c r="CK562" s="329"/>
      <c r="CL562" s="329"/>
      <c r="CM562" s="329"/>
      <c r="CN562" s="329"/>
      <c r="DF562" s="127"/>
      <c r="DG562" s="127"/>
      <c r="DH562" s="127"/>
      <c r="DI562" s="127"/>
      <c r="DJ562" s="127"/>
      <c r="DK562" s="127"/>
    </row>
    <row r="563" spans="4:115" ht="14.25" customHeight="1" x14ac:dyDescent="0.35">
      <c r="D563" s="474" t="s">
        <v>860</v>
      </c>
      <c r="E563" s="475"/>
      <c r="F563" s="475"/>
      <c r="G563" s="475"/>
      <c r="H563" s="475"/>
      <c r="I563" s="475"/>
      <c r="J563" s="475"/>
      <c r="K563" s="475"/>
      <c r="L563" s="475"/>
      <c r="M563" s="475"/>
      <c r="N563" s="475"/>
      <c r="O563" s="475"/>
      <c r="P563" s="475"/>
      <c r="Q563" s="476"/>
      <c r="R563" s="320"/>
      <c r="S563" s="321"/>
      <c r="T563" s="321"/>
      <c r="U563" s="322"/>
      <c r="V563" s="320" t="s">
        <v>572</v>
      </c>
      <c r="W563" s="321"/>
      <c r="X563" s="321"/>
      <c r="Y563" s="322"/>
      <c r="Z563" s="320" t="s">
        <v>572</v>
      </c>
      <c r="AA563" s="321"/>
      <c r="AB563" s="321"/>
      <c r="AC563" s="322"/>
      <c r="AD563" s="320" t="s">
        <v>572</v>
      </c>
      <c r="AE563" s="321"/>
      <c r="AF563" s="322"/>
      <c r="AG563" s="71"/>
      <c r="AH563" s="72"/>
      <c r="AI563" s="73"/>
      <c r="AJ563" s="71"/>
      <c r="AK563" s="72"/>
      <c r="AL563" s="73"/>
      <c r="AM563" s="320" t="s">
        <v>572</v>
      </c>
      <c r="AN563" s="321"/>
      <c r="AO563" s="321"/>
      <c r="AP563" s="322"/>
      <c r="AQ563" s="320"/>
      <c r="AR563" s="321"/>
      <c r="AS563" s="321"/>
      <c r="AT563" s="322"/>
      <c r="AV563" s="303"/>
      <c r="AW563" s="304"/>
      <c r="AX563" s="304"/>
      <c r="AY563" s="304"/>
      <c r="AZ563" s="304"/>
      <c r="BA563" s="304"/>
      <c r="BB563" s="304"/>
      <c r="BC563" s="304"/>
      <c r="BD563" s="304"/>
      <c r="BE563" s="304"/>
      <c r="BF563" s="304"/>
      <c r="BG563" s="304"/>
      <c r="BH563" s="304"/>
      <c r="BI563" s="304"/>
      <c r="BJ563" s="304"/>
      <c r="BK563" s="305"/>
      <c r="BL563" s="320"/>
      <c r="BM563" s="321"/>
      <c r="BN563" s="321"/>
      <c r="BO563" s="322"/>
      <c r="BP563" s="329" t="s">
        <v>572</v>
      </c>
      <c r="BQ563" s="329"/>
      <c r="BR563" s="329"/>
      <c r="BS563" s="329"/>
      <c r="BT563" s="320">
        <v>26</v>
      </c>
      <c r="BU563" s="321"/>
      <c r="BV563" s="321"/>
      <c r="BW563" s="322"/>
      <c r="BX563" s="320">
        <v>166</v>
      </c>
      <c r="BY563" s="321"/>
      <c r="BZ563" s="322"/>
      <c r="CA563" s="320"/>
      <c r="CB563" s="321"/>
      <c r="CC563" s="322"/>
      <c r="CD563" s="320"/>
      <c r="CE563" s="321"/>
      <c r="CF563" s="322"/>
      <c r="CG563" s="320" t="s">
        <v>572</v>
      </c>
      <c r="CH563" s="321"/>
      <c r="CI563" s="321"/>
      <c r="CJ563" s="322"/>
      <c r="CK563" s="320"/>
      <c r="CL563" s="321"/>
      <c r="CM563" s="321"/>
      <c r="CN563" s="322"/>
      <c r="DF563" s="127"/>
      <c r="DG563" s="127"/>
      <c r="DH563" s="127"/>
      <c r="DI563" s="127"/>
      <c r="DJ563" s="127"/>
      <c r="DK563" s="127"/>
    </row>
    <row r="564" spans="4:115" ht="14.25" customHeight="1" x14ac:dyDescent="0.35">
      <c r="D564" s="474" t="s">
        <v>950</v>
      </c>
      <c r="E564" s="475"/>
      <c r="F564" s="475"/>
      <c r="G564" s="475"/>
      <c r="H564" s="475"/>
      <c r="I564" s="475"/>
      <c r="J564" s="475"/>
      <c r="K564" s="475"/>
      <c r="L564" s="475"/>
      <c r="M564" s="475"/>
      <c r="N564" s="475"/>
      <c r="O564" s="475"/>
      <c r="P564" s="475"/>
      <c r="Q564" s="476"/>
      <c r="R564" s="320"/>
      <c r="S564" s="321"/>
      <c r="T564" s="321"/>
      <c r="U564" s="322"/>
      <c r="V564" s="320" t="s">
        <v>572</v>
      </c>
      <c r="W564" s="321"/>
      <c r="X564" s="321"/>
      <c r="Y564" s="322"/>
      <c r="Z564" s="320"/>
      <c r="AA564" s="321"/>
      <c r="AB564" s="321"/>
      <c r="AC564" s="322"/>
      <c r="AD564" s="320" t="s">
        <v>572</v>
      </c>
      <c r="AE564" s="321"/>
      <c r="AF564" s="322"/>
      <c r="AG564" s="320"/>
      <c r="AH564" s="321"/>
      <c r="AI564" s="322"/>
      <c r="AJ564" s="71"/>
      <c r="AK564" s="72"/>
      <c r="AL564" s="73"/>
      <c r="AM564" s="71"/>
      <c r="AN564" s="72"/>
      <c r="AO564" s="72"/>
      <c r="AP564" s="73"/>
      <c r="AQ564" s="71"/>
      <c r="AR564" s="72"/>
      <c r="AS564" s="72"/>
      <c r="AT564" s="73"/>
      <c r="AV564" s="190"/>
      <c r="AW564" s="191"/>
      <c r="AX564" s="191"/>
      <c r="AY564" s="191"/>
      <c r="AZ564" s="191"/>
      <c r="BA564" s="191"/>
      <c r="BB564" s="191"/>
      <c r="BC564" s="191"/>
      <c r="BD564" s="191"/>
      <c r="BE564" s="191"/>
      <c r="BF564" s="191"/>
      <c r="BG564" s="191"/>
      <c r="BH564" s="191"/>
      <c r="BI564" s="191"/>
      <c r="BJ564" s="191"/>
      <c r="BK564" s="192"/>
      <c r="BL564" s="71"/>
      <c r="BM564" s="72"/>
      <c r="BN564" s="72"/>
      <c r="BO564" s="73"/>
      <c r="BP564" s="320" t="s">
        <v>572</v>
      </c>
      <c r="BQ564" s="321"/>
      <c r="BR564" s="321"/>
      <c r="BS564" s="322"/>
      <c r="BT564" s="320"/>
      <c r="BU564" s="321"/>
      <c r="BV564" s="321"/>
      <c r="BW564" s="322"/>
      <c r="BX564" s="320"/>
      <c r="BY564" s="321"/>
      <c r="BZ564" s="322"/>
      <c r="CA564" s="320"/>
      <c r="CB564" s="321"/>
      <c r="CC564" s="322"/>
      <c r="CD564" s="320"/>
      <c r="CE564" s="321"/>
      <c r="CF564" s="322"/>
      <c r="CG564" s="320" t="s">
        <v>572</v>
      </c>
      <c r="CH564" s="321"/>
      <c r="CI564" s="321"/>
      <c r="CJ564" s="322"/>
      <c r="CK564" s="71"/>
      <c r="CL564" s="72"/>
      <c r="CM564" s="72"/>
      <c r="CN564" s="73"/>
      <c r="DF564" s="127"/>
      <c r="DG564" s="127"/>
      <c r="DH564" s="127"/>
      <c r="DI564" s="127"/>
      <c r="DJ564" s="127"/>
      <c r="DK564" s="127"/>
    </row>
    <row r="565" spans="4:115" ht="14.25" customHeight="1" x14ac:dyDescent="0.35">
      <c r="D565" s="474" t="s">
        <v>951</v>
      </c>
      <c r="E565" s="475"/>
      <c r="F565" s="475"/>
      <c r="G565" s="475"/>
      <c r="H565" s="475"/>
      <c r="I565" s="475"/>
      <c r="J565" s="475"/>
      <c r="K565" s="475"/>
      <c r="L565" s="475"/>
      <c r="M565" s="475"/>
      <c r="N565" s="475"/>
      <c r="O565" s="475"/>
      <c r="P565" s="475"/>
      <c r="Q565" s="476"/>
      <c r="R565" s="320"/>
      <c r="S565" s="321"/>
      <c r="T565" s="321"/>
      <c r="U565" s="322"/>
      <c r="V565" s="320" t="s">
        <v>572</v>
      </c>
      <c r="W565" s="321"/>
      <c r="X565" s="321"/>
      <c r="Y565" s="322"/>
      <c r="Z565" s="320"/>
      <c r="AA565" s="321"/>
      <c r="AB565" s="321"/>
      <c r="AC565" s="322"/>
      <c r="AD565" s="320"/>
      <c r="AE565" s="321"/>
      <c r="AF565" s="322"/>
      <c r="AG565" s="320" t="s">
        <v>572</v>
      </c>
      <c r="AH565" s="321"/>
      <c r="AI565" s="322"/>
      <c r="AJ565" s="71"/>
      <c r="AK565" s="72"/>
      <c r="AL565" s="73"/>
      <c r="AM565" s="71"/>
      <c r="AN565" s="72"/>
      <c r="AO565" s="72"/>
      <c r="AP565" s="73"/>
      <c r="AQ565" s="71"/>
      <c r="AR565" s="72"/>
      <c r="AS565" s="72"/>
      <c r="AT565" s="73"/>
      <c r="AV565" s="190"/>
      <c r="AW565" s="191"/>
      <c r="AX565" s="191"/>
      <c r="AY565" s="191"/>
      <c r="AZ565" s="191"/>
      <c r="BA565" s="191"/>
      <c r="BB565" s="191"/>
      <c r="BC565" s="191"/>
      <c r="BD565" s="191"/>
      <c r="BE565" s="191"/>
      <c r="BF565" s="191"/>
      <c r="BG565" s="191"/>
      <c r="BH565" s="191"/>
      <c r="BI565" s="191"/>
      <c r="BJ565" s="191"/>
      <c r="BK565" s="192"/>
      <c r="BL565" s="71"/>
      <c r="BM565" s="72"/>
      <c r="BN565" s="72"/>
      <c r="BO565" s="73"/>
      <c r="BP565" s="329" t="s">
        <v>572</v>
      </c>
      <c r="BQ565" s="329"/>
      <c r="BR565" s="329"/>
      <c r="BS565" s="329"/>
      <c r="BT565" s="320"/>
      <c r="BU565" s="321"/>
      <c r="BV565" s="321"/>
      <c r="BW565" s="322"/>
      <c r="BX565" s="320"/>
      <c r="BY565" s="321"/>
      <c r="BZ565" s="322"/>
      <c r="CA565" s="320"/>
      <c r="CB565" s="321"/>
      <c r="CC565" s="322"/>
      <c r="CD565" s="320"/>
      <c r="CE565" s="321"/>
      <c r="CF565" s="322"/>
      <c r="CG565" s="320" t="s">
        <v>572</v>
      </c>
      <c r="CH565" s="321"/>
      <c r="CI565" s="321"/>
      <c r="CJ565" s="322"/>
      <c r="CK565" s="71"/>
      <c r="CL565" s="72"/>
      <c r="CM565" s="72"/>
      <c r="CN565" s="73"/>
      <c r="DF565" s="127"/>
      <c r="DG565" s="127"/>
      <c r="DH565" s="127"/>
      <c r="DI565" s="127"/>
      <c r="DJ565" s="127"/>
      <c r="DK565" s="127"/>
    </row>
    <row r="566" spans="4:115" ht="14.25" customHeight="1" x14ac:dyDescent="0.35">
      <c r="D566" s="474" t="s">
        <v>952</v>
      </c>
      <c r="E566" s="475"/>
      <c r="F566" s="475"/>
      <c r="G566" s="475"/>
      <c r="H566" s="475"/>
      <c r="I566" s="475"/>
      <c r="J566" s="475"/>
      <c r="K566" s="475"/>
      <c r="L566" s="475"/>
      <c r="M566" s="475"/>
      <c r="N566" s="475"/>
      <c r="O566" s="475"/>
      <c r="P566" s="475"/>
      <c r="Q566" s="476"/>
      <c r="R566" s="320"/>
      <c r="S566" s="321"/>
      <c r="T566" s="321"/>
      <c r="U566" s="322"/>
      <c r="V566" s="320" t="s">
        <v>572</v>
      </c>
      <c r="W566" s="321"/>
      <c r="X566" s="321"/>
      <c r="Y566" s="322"/>
      <c r="Z566" s="320"/>
      <c r="AA566" s="321"/>
      <c r="AB566" s="321"/>
      <c r="AC566" s="322"/>
      <c r="AD566" s="320"/>
      <c r="AE566" s="321"/>
      <c r="AF566" s="322"/>
      <c r="AG566" s="320" t="s">
        <v>572</v>
      </c>
      <c r="AH566" s="321"/>
      <c r="AI566" s="322"/>
      <c r="AJ566" s="71"/>
      <c r="AK566" s="72"/>
      <c r="AL566" s="73"/>
      <c r="AM566" s="71"/>
      <c r="AN566" s="72"/>
      <c r="AO566" s="72"/>
      <c r="AP566" s="73"/>
      <c r="AQ566" s="71"/>
      <c r="AR566" s="72"/>
      <c r="AS566" s="72"/>
      <c r="AT566" s="73"/>
      <c r="AV566" s="190"/>
      <c r="AW566" s="191"/>
      <c r="AX566" s="191"/>
      <c r="AY566" s="191"/>
      <c r="AZ566" s="191"/>
      <c r="BA566" s="191"/>
      <c r="BB566" s="191"/>
      <c r="BC566" s="191"/>
      <c r="BD566" s="191"/>
      <c r="BE566" s="191"/>
      <c r="BF566" s="191"/>
      <c r="BG566" s="191"/>
      <c r="BH566" s="191"/>
      <c r="BI566" s="191"/>
      <c r="BJ566" s="191"/>
      <c r="BK566" s="192"/>
      <c r="BL566" s="71"/>
      <c r="BM566" s="72"/>
      <c r="BN566" s="72"/>
      <c r="BO566" s="73"/>
      <c r="BP566" s="320" t="s">
        <v>572</v>
      </c>
      <c r="BQ566" s="321"/>
      <c r="BR566" s="321"/>
      <c r="BS566" s="322"/>
      <c r="BT566" s="320"/>
      <c r="BU566" s="321"/>
      <c r="BV566" s="321"/>
      <c r="BW566" s="322"/>
      <c r="BX566" s="320"/>
      <c r="BY566" s="321"/>
      <c r="BZ566" s="322"/>
      <c r="CA566" s="320"/>
      <c r="CB566" s="321"/>
      <c r="CC566" s="322"/>
      <c r="CD566" s="320"/>
      <c r="CE566" s="321"/>
      <c r="CF566" s="322"/>
      <c r="CG566" s="320" t="s">
        <v>572</v>
      </c>
      <c r="CH566" s="321"/>
      <c r="CI566" s="321"/>
      <c r="CJ566" s="322"/>
      <c r="CK566" s="71"/>
      <c r="CL566" s="72"/>
      <c r="CM566" s="72"/>
      <c r="CN566" s="73"/>
      <c r="DF566" s="127"/>
      <c r="DG566" s="127"/>
      <c r="DH566" s="127"/>
      <c r="DI566" s="127"/>
      <c r="DJ566" s="127"/>
      <c r="DK566" s="127"/>
    </row>
    <row r="567" spans="4:115" ht="14.25" customHeight="1" x14ac:dyDescent="0.35">
      <c r="D567" s="474" t="s">
        <v>953</v>
      </c>
      <c r="E567" s="475"/>
      <c r="F567" s="475"/>
      <c r="G567" s="475"/>
      <c r="H567" s="475"/>
      <c r="I567" s="475"/>
      <c r="J567" s="475"/>
      <c r="K567" s="475"/>
      <c r="L567" s="475"/>
      <c r="M567" s="475"/>
      <c r="N567" s="475"/>
      <c r="O567" s="475"/>
      <c r="P567" s="475"/>
      <c r="Q567" s="476"/>
      <c r="R567" s="320"/>
      <c r="S567" s="321"/>
      <c r="T567" s="321"/>
      <c r="U567" s="322"/>
      <c r="V567" s="320" t="s">
        <v>572</v>
      </c>
      <c r="W567" s="321"/>
      <c r="X567" s="321"/>
      <c r="Y567" s="322"/>
      <c r="Z567" s="320"/>
      <c r="AA567" s="321"/>
      <c r="AB567" s="321"/>
      <c r="AC567" s="322"/>
      <c r="AD567" s="320"/>
      <c r="AE567" s="321"/>
      <c r="AF567" s="322"/>
      <c r="AG567" s="71"/>
      <c r="AH567" s="72"/>
      <c r="AI567" s="73"/>
      <c r="AJ567" s="320" t="s">
        <v>572</v>
      </c>
      <c r="AK567" s="321"/>
      <c r="AL567" s="322"/>
      <c r="AM567" s="71"/>
      <c r="AN567" s="72"/>
      <c r="AO567" s="72"/>
      <c r="AP567" s="73"/>
      <c r="AQ567" s="71"/>
      <c r="AR567" s="72"/>
      <c r="AS567" s="72"/>
      <c r="AT567" s="73"/>
      <c r="AV567" s="190"/>
      <c r="AW567" s="191"/>
      <c r="AX567" s="191"/>
      <c r="AY567" s="191"/>
      <c r="AZ567" s="191"/>
      <c r="BA567" s="191"/>
      <c r="BB567" s="191"/>
      <c r="BC567" s="191"/>
      <c r="BD567" s="191"/>
      <c r="BE567" s="191"/>
      <c r="BF567" s="191"/>
      <c r="BG567" s="191"/>
      <c r="BH567" s="191"/>
      <c r="BI567" s="191"/>
      <c r="BJ567" s="191"/>
      <c r="BK567" s="192"/>
      <c r="BL567" s="71"/>
      <c r="BM567" s="72"/>
      <c r="BN567" s="72"/>
      <c r="BO567" s="73"/>
      <c r="BP567" s="329" t="s">
        <v>572</v>
      </c>
      <c r="BQ567" s="329"/>
      <c r="BR567" s="329"/>
      <c r="BS567" s="329"/>
      <c r="BT567" s="320"/>
      <c r="BU567" s="321"/>
      <c r="BV567" s="321"/>
      <c r="BW567" s="322"/>
      <c r="BX567" s="320"/>
      <c r="BY567" s="321"/>
      <c r="BZ567" s="322"/>
      <c r="CA567" s="320"/>
      <c r="CB567" s="321"/>
      <c r="CC567" s="322"/>
      <c r="CD567" s="320"/>
      <c r="CE567" s="321"/>
      <c r="CF567" s="322"/>
      <c r="CG567" s="320" t="s">
        <v>572</v>
      </c>
      <c r="CH567" s="321"/>
      <c r="CI567" s="321"/>
      <c r="CJ567" s="322"/>
      <c r="CK567" s="71"/>
      <c r="CL567" s="72"/>
      <c r="CM567" s="72"/>
      <c r="CN567" s="73"/>
      <c r="DF567" s="127"/>
      <c r="DG567" s="127"/>
      <c r="DH567" s="127"/>
      <c r="DI567" s="127"/>
      <c r="DJ567" s="127"/>
      <c r="DK567" s="127"/>
    </row>
    <row r="568" spans="4:115" ht="14.25" customHeight="1" x14ac:dyDescent="0.35">
      <c r="D568" s="506" t="s">
        <v>852</v>
      </c>
      <c r="E568" s="506"/>
      <c r="F568" s="506"/>
      <c r="G568" s="506"/>
      <c r="H568" s="506"/>
      <c r="I568" s="506"/>
      <c r="J568" s="506"/>
      <c r="K568" s="506"/>
      <c r="L568" s="506"/>
      <c r="M568" s="506"/>
      <c r="N568" s="506"/>
      <c r="O568" s="506"/>
      <c r="P568" s="506"/>
      <c r="Q568" s="506"/>
      <c r="R568" s="320"/>
      <c r="S568" s="321"/>
      <c r="T568" s="321"/>
      <c r="U568" s="322"/>
      <c r="V568" s="320" t="s">
        <v>572</v>
      </c>
      <c r="W568" s="321"/>
      <c r="X568" s="321"/>
      <c r="Y568" s="322"/>
      <c r="Z568" s="320" t="s">
        <v>572</v>
      </c>
      <c r="AA568" s="321"/>
      <c r="AB568" s="321"/>
      <c r="AC568" s="322"/>
      <c r="AD568" s="320" t="s">
        <v>572</v>
      </c>
      <c r="AE568" s="321"/>
      <c r="AF568" s="322"/>
      <c r="AG568" s="320" t="s">
        <v>572</v>
      </c>
      <c r="AH568" s="321"/>
      <c r="AI568" s="322"/>
      <c r="AJ568" s="320" t="s">
        <v>572</v>
      </c>
      <c r="AK568" s="321"/>
      <c r="AL568" s="322"/>
      <c r="AM568" s="320" t="s">
        <v>572</v>
      </c>
      <c r="AN568" s="321"/>
      <c r="AO568" s="321"/>
      <c r="AP568" s="322"/>
      <c r="AQ568" s="320"/>
      <c r="AR568" s="321"/>
      <c r="AS568" s="321"/>
      <c r="AT568" s="322"/>
      <c r="AV568" s="419"/>
      <c r="AW568" s="419"/>
      <c r="AX568" s="419"/>
      <c r="AY568" s="419"/>
      <c r="AZ568" s="419"/>
      <c r="BA568" s="419"/>
      <c r="BB568" s="419"/>
      <c r="BC568" s="419"/>
      <c r="BD568" s="419"/>
      <c r="BE568" s="419"/>
      <c r="BF568" s="419"/>
      <c r="BG568" s="419"/>
      <c r="BH568" s="419"/>
      <c r="BI568" s="419"/>
      <c r="BJ568" s="419"/>
      <c r="BK568" s="419"/>
      <c r="BL568" s="329"/>
      <c r="BM568" s="329"/>
      <c r="BN568" s="329"/>
      <c r="BO568" s="329"/>
      <c r="BP568" s="329" t="s">
        <v>572</v>
      </c>
      <c r="BQ568" s="329"/>
      <c r="BR568" s="329"/>
      <c r="BS568" s="329"/>
      <c r="BT568" s="329">
        <v>58</v>
      </c>
      <c r="BU568" s="329"/>
      <c r="BV568" s="329"/>
      <c r="BW568" s="329"/>
      <c r="BX568" s="329">
        <v>296</v>
      </c>
      <c r="BY568" s="329"/>
      <c r="BZ568" s="329"/>
      <c r="CA568" s="329">
        <v>320</v>
      </c>
      <c r="CB568" s="329"/>
      <c r="CC568" s="329"/>
      <c r="CD568" s="329">
        <v>130</v>
      </c>
      <c r="CE568" s="329"/>
      <c r="CF568" s="329"/>
      <c r="CG568" s="329" t="s">
        <v>572</v>
      </c>
      <c r="CH568" s="329"/>
      <c r="CI568" s="329"/>
      <c r="CJ568" s="329"/>
      <c r="CK568" s="329"/>
      <c r="CL568" s="329"/>
      <c r="CM568" s="329"/>
      <c r="CN568" s="329"/>
      <c r="DF568" s="142" t="s">
        <v>331</v>
      </c>
      <c r="DG568" s="142" t="s">
        <v>316</v>
      </c>
      <c r="DH568" s="142" t="s">
        <v>317</v>
      </c>
      <c r="DI568" s="142" t="s">
        <v>313</v>
      </c>
      <c r="DJ568" s="142" t="s">
        <v>121</v>
      </c>
      <c r="DK568" s="127"/>
    </row>
    <row r="569" spans="4:115" ht="14.25" customHeight="1" x14ac:dyDescent="0.35">
      <c r="D569" s="506" t="s">
        <v>874</v>
      </c>
      <c r="E569" s="506"/>
      <c r="F569" s="506"/>
      <c r="G569" s="506"/>
      <c r="H569" s="506"/>
      <c r="I569" s="506"/>
      <c r="J569" s="506"/>
      <c r="K569" s="506"/>
      <c r="L569" s="506"/>
      <c r="M569" s="506"/>
      <c r="N569" s="506"/>
      <c r="O569" s="506"/>
      <c r="P569" s="506"/>
      <c r="Q569" s="506"/>
      <c r="R569" s="71"/>
      <c r="S569" s="66"/>
      <c r="T569" s="72"/>
      <c r="U569" s="73"/>
      <c r="V569" s="320" t="s">
        <v>572</v>
      </c>
      <c r="W569" s="321"/>
      <c r="X569" s="321"/>
      <c r="Y569" s="322"/>
      <c r="Z569" s="320" t="s">
        <v>572</v>
      </c>
      <c r="AA569" s="321"/>
      <c r="AB569" s="321"/>
      <c r="AC569" s="322"/>
      <c r="AD569" s="320" t="s">
        <v>572</v>
      </c>
      <c r="AE569" s="321"/>
      <c r="AF569" s="322"/>
      <c r="AG569" s="320"/>
      <c r="AH569" s="321"/>
      <c r="AI569" s="322"/>
      <c r="AJ569" s="320"/>
      <c r="AK569" s="321"/>
      <c r="AL569" s="322"/>
      <c r="AM569" s="320"/>
      <c r="AN569" s="321"/>
      <c r="AO569" s="321"/>
      <c r="AP569" s="322"/>
      <c r="AQ569" s="320" t="s">
        <v>572</v>
      </c>
      <c r="AR569" s="321"/>
      <c r="AS569" s="321"/>
      <c r="AT569" s="322"/>
      <c r="AV569" s="419"/>
      <c r="AW569" s="419"/>
      <c r="AX569" s="419"/>
      <c r="AY569" s="419"/>
      <c r="AZ569" s="419"/>
      <c r="BA569" s="419"/>
      <c r="BB569" s="419"/>
      <c r="BC569" s="419"/>
      <c r="BD569" s="419"/>
      <c r="BE569" s="419"/>
      <c r="BF569" s="419"/>
      <c r="BG569" s="419"/>
      <c r="BH569" s="419"/>
      <c r="BI569" s="419"/>
      <c r="BJ569" s="419"/>
      <c r="BK569" s="419"/>
      <c r="BL569" s="329"/>
      <c r="BM569" s="329"/>
      <c r="BN569" s="329"/>
      <c r="BO569" s="329"/>
      <c r="BP569" s="329" t="s">
        <v>572</v>
      </c>
      <c r="BQ569" s="329"/>
      <c r="BR569" s="329"/>
      <c r="BS569" s="329"/>
      <c r="BT569" s="329">
        <v>4</v>
      </c>
      <c r="BU569" s="329"/>
      <c r="BV569" s="329"/>
      <c r="BW569" s="329"/>
      <c r="BX569" s="329">
        <v>9</v>
      </c>
      <c r="BY569" s="329"/>
      <c r="BZ569" s="329"/>
      <c r="CA569" s="329"/>
      <c r="CB569" s="329"/>
      <c r="CC569" s="329"/>
      <c r="CD569" s="329"/>
      <c r="CE569" s="329"/>
      <c r="CF569" s="329"/>
      <c r="CG569" s="329"/>
      <c r="CH569" s="329"/>
      <c r="CI569" s="329"/>
      <c r="CJ569" s="329"/>
      <c r="CK569" s="329" t="s">
        <v>572</v>
      </c>
      <c r="CL569" s="329"/>
      <c r="CM569" s="329"/>
      <c r="CN569" s="329"/>
      <c r="DE569" s="127"/>
      <c r="DF569" s="140">
        <f>+BT601</f>
        <v>122</v>
      </c>
      <c r="DG569" s="140">
        <f>+BX601</f>
        <v>724</v>
      </c>
      <c r="DH569" s="140">
        <f>+CA601</f>
        <v>661</v>
      </c>
      <c r="DI569" s="140">
        <f>+CD601</f>
        <v>294</v>
      </c>
      <c r="DJ569" s="140">
        <f>SUM(DF569:DI569)</f>
        <v>1801</v>
      </c>
      <c r="DK569" s="127"/>
    </row>
    <row r="570" spans="4:115" ht="14.25" customHeight="1" x14ac:dyDescent="0.35">
      <c r="D570" s="506" t="s">
        <v>869</v>
      </c>
      <c r="E570" s="506"/>
      <c r="F570" s="506"/>
      <c r="G570" s="506"/>
      <c r="H570" s="506"/>
      <c r="I570" s="506"/>
      <c r="J570" s="506"/>
      <c r="K570" s="506"/>
      <c r="L570" s="506"/>
      <c r="M570" s="506"/>
      <c r="N570" s="506"/>
      <c r="O570" s="506"/>
      <c r="P570" s="506"/>
      <c r="Q570" s="506"/>
      <c r="R570" s="71"/>
      <c r="S570" s="66"/>
      <c r="T570" s="72"/>
      <c r="U570" s="73"/>
      <c r="V570" s="320" t="s">
        <v>572</v>
      </c>
      <c r="W570" s="321"/>
      <c r="X570" s="321"/>
      <c r="Y570" s="322"/>
      <c r="Z570" s="320" t="s">
        <v>572</v>
      </c>
      <c r="AA570" s="321"/>
      <c r="AB570" s="321"/>
      <c r="AC570" s="322"/>
      <c r="AD570" s="320" t="s">
        <v>572</v>
      </c>
      <c r="AE570" s="321"/>
      <c r="AF570" s="322"/>
      <c r="AG570" s="320"/>
      <c r="AH570" s="321"/>
      <c r="AI570" s="322"/>
      <c r="AJ570" s="320"/>
      <c r="AK570" s="321"/>
      <c r="AL570" s="322"/>
      <c r="AM570" s="320"/>
      <c r="AN570" s="321"/>
      <c r="AO570" s="321"/>
      <c r="AP570" s="322"/>
      <c r="AQ570" s="320" t="s">
        <v>572</v>
      </c>
      <c r="AR570" s="321"/>
      <c r="AS570" s="321"/>
      <c r="AT570" s="322"/>
      <c r="AV570" s="419"/>
      <c r="AW570" s="419"/>
      <c r="AX570" s="419"/>
      <c r="AY570" s="419"/>
      <c r="AZ570" s="419"/>
      <c r="BA570" s="419"/>
      <c r="BB570" s="419"/>
      <c r="BC570" s="419"/>
      <c r="BD570" s="419"/>
      <c r="BE570" s="419"/>
      <c r="BF570" s="419"/>
      <c r="BG570" s="419"/>
      <c r="BH570" s="419"/>
      <c r="BI570" s="419"/>
      <c r="BJ570" s="419"/>
      <c r="BK570" s="419"/>
      <c r="BL570" s="329"/>
      <c r="BM570" s="329"/>
      <c r="BN570" s="329"/>
      <c r="BO570" s="329"/>
      <c r="BP570" s="329" t="s">
        <v>572</v>
      </c>
      <c r="BQ570" s="329"/>
      <c r="BR570" s="329"/>
      <c r="BS570" s="329"/>
      <c r="BT570" s="329">
        <v>0</v>
      </c>
      <c r="BU570" s="329"/>
      <c r="BV570" s="329"/>
      <c r="BW570" s="329"/>
      <c r="BX570" s="329">
        <v>5</v>
      </c>
      <c r="BY570" s="329"/>
      <c r="BZ570" s="329"/>
      <c r="CA570" s="329"/>
      <c r="CB570" s="329"/>
      <c r="CC570" s="329"/>
      <c r="CD570" s="329"/>
      <c r="CE570" s="329"/>
      <c r="CF570" s="329"/>
      <c r="CG570" s="329"/>
      <c r="CH570" s="329"/>
      <c r="CI570" s="329"/>
      <c r="CJ570" s="329"/>
      <c r="CK570" s="329" t="s">
        <v>572</v>
      </c>
      <c r="CL570" s="329"/>
      <c r="CM570" s="329"/>
      <c r="CN570" s="329"/>
      <c r="DE570" s="127"/>
      <c r="DF570" s="141">
        <f>DF569/$DJ$569</f>
        <v>6.7740144364242083E-2</v>
      </c>
      <c r="DG570" s="222">
        <f t="shared" ref="DG570:DI570" si="70">DG569/$DJ$569</f>
        <v>0.40199888950583007</v>
      </c>
      <c r="DH570" s="222">
        <f t="shared" si="70"/>
        <v>0.36701832315380345</v>
      </c>
      <c r="DI570" s="222">
        <f t="shared" si="70"/>
        <v>0.16324264297612437</v>
      </c>
      <c r="DJ570" s="141"/>
      <c r="DK570" s="127"/>
    </row>
    <row r="571" spans="4:115" ht="14.25" customHeight="1" x14ac:dyDescent="0.35">
      <c r="D571" s="506" t="s">
        <v>880</v>
      </c>
      <c r="E571" s="506"/>
      <c r="F571" s="506"/>
      <c r="G571" s="506"/>
      <c r="H571" s="506"/>
      <c r="I571" s="506"/>
      <c r="J571" s="506"/>
      <c r="K571" s="506"/>
      <c r="L571" s="506"/>
      <c r="M571" s="506"/>
      <c r="N571" s="506"/>
      <c r="O571" s="506"/>
      <c r="P571" s="506"/>
      <c r="Q571" s="506"/>
      <c r="R571" s="71"/>
      <c r="S571" s="66"/>
      <c r="T571" s="72"/>
      <c r="U571" s="73"/>
      <c r="V571" s="320" t="s">
        <v>572</v>
      </c>
      <c r="W571" s="321"/>
      <c r="X571" s="321"/>
      <c r="Y571" s="322"/>
      <c r="Z571" s="320" t="s">
        <v>572</v>
      </c>
      <c r="AA571" s="321"/>
      <c r="AB571" s="321"/>
      <c r="AC571" s="322"/>
      <c r="AD571" s="320" t="s">
        <v>572</v>
      </c>
      <c r="AE571" s="321"/>
      <c r="AF571" s="322"/>
      <c r="AG571" s="320"/>
      <c r="AH571" s="321"/>
      <c r="AI571" s="322"/>
      <c r="AJ571" s="320"/>
      <c r="AK571" s="321"/>
      <c r="AL571" s="322"/>
      <c r="AM571" s="71"/>
      <c r="AN571" s="72"/>
      <c r="AO571" s="72"/>
      <c r="AP571" s="73"/>
      <c r="AQ571" s="320" t="s">
        <v>572</v>
      </c>
      <c r="AR571" s="321"/>
      <c r="AS571" s="321"/>
      <c r="AT571" s="322"/>
      <c r="AV571" s="419"/>
      <c r="AW571" s="419"/>
      <c r="AX571" s="419"/>
      <c r="AY571" s="419"/>
      <c r="AZ571" s="419"/>
      <c r="BA571" s="419"/>
      <c r="BB571" s="419"/>
      <c r="BC571" s="419"/>
      <c r="BD571" s="419"/>
      <c r="BE571" s="419"/>
      <c r="BF571" s="419"/>
      <c r="BG571" s="419"/>
      <c r="BH571" s="419"/>
      <c r="BI571" s="419"/>
      <c r="BJ571" s="419"/>
      <c r="BK571" s="419"/>
      <c r="BL571" s="329"/>
      <c r="BM571" s="329"/>
      <c r="BN571" s="329"/>
      <c r="BO571" s="329"/>
      <c r="BP571" s="329" t="s">
        <v>572</v>
      </c>
      <c r="BQ571" s="329"/>
      <c r="BR571" s="329"/>
      <c r="BS571" s="329"/>
      <c r="BT571" s="329">
        <v>1</v>
      </c>
      <c r="BU571" s="329"/>
      <c r="BV571" s="329"/>
      <c r="BW571" s="329"/>
      <c r="BX571" s="329">
        <v>11</v>
      </c>
      <c r="BY571" s="329"/>
      <c r="BZ571" s="329"/>
      <c r="CA571" s="329"/>
      <c r="CB571" s="329"/>
      <c r="CC571" s="329"/>
      <c r="CD571" s="329"/>
      <c r="CE571" s="329"/>
      <c r="CF571" s="329"/>
      <c r="CG571" s="329"/>
      <c r="CH571" s="329"/>
      <c r="CI571" s="329"/>
      <c r="CJ571" s="329"/>
      <c r="CK571" s="329" t="s">
        <v>572</v>
      </c>
      <c r="CL571" s="329"/>
      <c r="CM571" s="329"/>
      <c r="CN571" s="329"/>
      <c r="DE571" s="127"/>
      <c r="DF571" s="127"/>
      <c r="DG571" s="127"/>
      <c r="DH571" s="127"/>
      <c r="DI571" s="127"/>
      <c r="DJ571" s="127"/>
      <c r="DK571" s="127"/>
    </row>
    <row r="572" spans="4:115" ht="14.25" customHeight="1" x14ac:dyDescent="0.35">
      <c r="D572" s="506" t="s">
        <v>872</v>
      </c>
      <c r="E572" s="506"/>
      <c r="F572" s="506"/>
      <c r="G572" s="506"/>
      <c r="H572" s="506"/>
      <c r="I572" s="506"/>
      <c r="J572" s="506"/>
      <c r="K572" s="506"/>
      <c r="L572" s="506"/>
      <c r="M572" s="506"/>
      <c r="N572" s="506"/>
      <c r="O572" s="506"/>
      <c r="P572" s="506"/>
      <c r="Q572" s="506"/>
      <c r="R572" s="71"/>
      <c r="S572" s="66"/>
      <c r="T572" s="72"/>
      <c r="U572" s="73"/>
      <c r="V572" s="320" t="s">
        <v>572</v>
      </c>
      <c r="W572" s="321"/>
      <c r="X572" s="321"/>
      <c r="Y572" s="322"/>
      <c r="Z572" s="320" t="s">
        <v>572</v>
      </c>
      <c r="AA572" s="321"/>
      <c r="AB572" s="321"/>
      <c r="AC572" s="322"/>
      <c r="AD572" s="320" t="s">
        <v>572</v>
      </c>
      <c r="AE572" s="321"/>
      <c r="AF572" s="322"/>
      <c r="AG572" s="320"/>
      <c r="AH572" s="321"/>
      <c r="AI572" s="322"/>
      <c r="AJ572" s="320"/>
      <c r="AK572" s="321"/>
      <c r="AL572" s="322"/>
      <c r="AM572" s="320"/>
      <c r="AN572" s="321"/>
      <c r="AO572" s="321"/>
      <c r="AP572" s="322"/>
      <c r="AQ572" s="320" t="s">
        <v>572</v>
      </c>
      <c r="AR572" s="321"/>
      <c r="AS572" s="321"/>
      <c r="AT572" s="322"/>
      <c r="AV572" s="419"/>
      <c r="AW572" s="419"/>
      <c r="AX572" s="419"/>
      <c r="AY572" s="419"/>
      <c r="AZ572" s="419"/>
      <c r="BA572" s="419"/>
      <c r="BB572" s="419"/>
      <c r="BC572" s="419"/>
      <c r="BD572" s="419"/>
      <c r="BE572" s="419"/>
      <c r="BF572" s="419"/>
      <c r="BG572" s="419"/>
      <c r="BH572" s="419"/>
      <c r="BI572" s="419"/>
      <c r="BJ572" s="419"/>
      <c r="BK572" s="419"/>
      <c r="BL572" s="329"/>
      <c r="BM572" s="329"/>
      <c r="BN572" s="329"/>
      <c r="BO572" s="329"/>
      <c r="BP572" s="329" t="s">
        <v>572</v>
      </c>
      <c r="BQ572" s="329"/>
      <c r="BR572" s="329"/>
      <c r="BS572" s="329"/>
      <c r="BT572" s="329">
        <v>2</v>
      </c>
      <c r="BU572" s="329"/>
      <c r="BV572" s="329"/>
      <c r="BW572" s="329"/>
      <c r="BX572" s="329">
        <v>1</v>
      </c>
      <c r="BY572" s="329"/>
      <c r="BZ572" s="329"/>
      <c r="CA572" s="329"/>
      <c r="CB572" s="329"/>
      <c r="CC572" s="329"/>
      <c r="CD572" s="329"/>
      <c r="CE572" s="329"/>
      <c r="CF572" s="329"/>
      <c r="CG572" s="329"/>
      <c r="CH572" s="329"/>
      <c r="CI572" s="329"/>
      <c r="CJ572" s="329"/>
      <c r="CK572" s="329" t="s">
        <v>572</v>
      </c>
      <c r="CL572" s="329"/>
      <c r="CM572" s="329"/>
      <c r="CN572" s="329"/>
      <c r="DE572" s="127"/>
      <c r="DF572" s="127"/>
      <c r="DG572" s="127"/>
      <c r="DH572" s="127"/>
      <c r="DI572" s="127"/>
      <c r="DJ572" s="127"/>
      <c r="DK572" s="127"/>
    </row>
    <row r="573" spans="4:115" ht="14.25" customHeight="1" x14ac:dyDescent="0.35">
      <c r="D573" s="506" t="s">
        <v>876</v>
      </c>
      <c r="E573" s="506"/>
      <c r="F573" s="506"/>
      <c r="G573" s="506"/>
      <c r="H573" s="506"/>
      <c r="I573" s="506"/>
      <c r="J573" s="506"/>
      <c r="K573" s="506"/>
      <c r="L573" s="506"/>
      <c r="M573" s="506"/>
      <c r="N573" s="506"/>
      <c r="O573" s="506"/>
      <c r="P573" s="506"/>
      <c r="Q573" s="506"/>
      <c r="R573" s="71"/>
      <c r="S573" s="66"/>
      <c r="T573" s="72"/>
      <c r="U573" s="73"/>
      <c r="V573" s="320" t="s">
        <v>572</v>
      </c>
      <c r="W573" s="321"/>
      <c r="X573" s="321"/>
      <c r="Y573" s="322"/>
      <c r="Z573" s="320" t="s">
        <v>572</v>
      </c>
      <c r="AA573" s="321"/>
      <c r="AB573" s="321"/>
      <c r="AC573" s="322"/>
      <c r="AD573" s="320" t="s">
        <v>572</v>
      </c>
      <c r="AE573" s="321"/>
      <c r="AF573" s="322"/>
      <c r="AG573" s="320"/>
      <c r="AH573" s="321"/>
      <c r="AI573" s="322"/>
      <c r="AJ573" s="320"/>
      <c r="AK573" s="321"/>
      <c r="AL573" s="322"/>
      <c r="AM573" s="320"/>
      <c r="AN573" s="321"/>
      <c r="AO573" s="321"/>
      <c r="AP573" s="322"/>
      <c r="AQ573" s="320" t="s">
        <v>572</v>
      </c>
      <c r="AR573" s="321"/>
      <c r="AS573" s="321"/>
      <c r="AT573" s="322"/>
      <c r="AV573" s="419"/>
      <c r="AW573" s="419"/>
      <c r="AX573" s="419"/>
      <c r="AY573" s="419"/>
      <c r="AZ573" s="419"/>
      <c r="BA573" s="419"/>
      <c r="BB573" s="419"/>
      <c r="BC573" s="419"/>
      <c r="BD573" s="419"/>
      <c r="BE573" s="419"/>
      <c r="BF573" s="419"/>
      <c r="BG573" s="419"/>
      <c r="BH573" s="419"/>
      <c r="BI573" s="419"/>
      <c r="BJ573" s="419"/>
      <c r="BK573" s="419"/>
      <c r="BL573" s="329"/>
      <c r="BM573" s="329"/>
      <c r="BN573" s="329"/>
      <c r="BO573" s="329"/>
      <c r="BP573" s="329" t="s">
        <v>572</v>
      </c>
      <c r="BQ573" s="329"/>
      <c r="BR573" s="329"/>
      <c r="BS573" s="329"/>
      <c r="BT573" s="329">
        <v>2</v>
      </c>
      <c r="BU573" s="329"/>
      <c r="BV573" s="329"/>
      <c r="BW573" s="329"/>
      <c r="BX573" s="329">
        <v>5</v>
      </c>
      <c r="BY573" s="329"/>
      <c r="BZ573" s="329"/>
      <c r="CA573" s="329"/>
      <c r="CB573" s="329"/>
      <c r="CC573" s="329"/>
      <c r="CD573" s="329"/>
      <c r="CE573" s="329"/>
      <c r="CF573" s="329"/>
      <c r="CG573" s="329"/>
      <c r="CH573" s="329"/>
      <c r="CI573" s="329"/>
      <c r="CJ573" s="329"/>
      <c r="CK573" s="329" t="s">
        <v>572</v>
      </c>
      <c r="CL573" s="329"/>
      <c r="CM573" s="329"/>
      <c r="CN573" s="329"/>
      <c r="DE573" s="127"/>
      <c r="DF573" s="142" t="s">
        <v>309</v>
      </c>
      <c r="DG573" s="142" t="s">
        <v>318</v>
      </c>
      <c r="DH573" s="142" t="s">
        <v>166</v>
      </c>
      <c r="DI573" s="142" t="s">
        <v>124</v>
      </c>
      <c r="DJ573" s="142" t="s">
        <v>121</v>
      </c>
      <c r="DK573" s="127"/>
    </row>
    <row r="574" spans="4:115" ht="14.25" customHeight="1" x14ac:dyDescent="0.35">
      <c r="D574" s="506" t="s">
        <v>873</v>
      </c>
      <c r="E574" s="506"/>
      <c r="F574" s="506"/>
      <c r="G574" s="506"/>
      <c r="H574" s="506"/>
      <c r="I574" s="506"/>
      <c r="J574" s="506"/>
      <c r="K574" s="506"/>
      <c r="L574" s="506"/>
      <c r="M574" s="506"/>
      <c r="N574" s="506"/>
      <c r="O574" s="506"/>
      <c r="P574" s="506"/>
      <c r="Q574" s="506"/>
      <c r="R574" s="71"/>
      <c r="S574" s="66"/>
      <c r="T574" s="72"/>
      <c r="U574" s="73"/>
      <c r="V574" s="320" t="s">
        <v>572</v>
      </c>
      <c r="W574" s="321"/>
      <c r="X574" s="321"/>
      <c r="Y574" s="322"/>
      <c r="Z574" s="320" t="s">
        <v>572</v>
      </c>
      <c r="AA574" s="321"/>
      <c r="AB574" s="321"/>
      <c r="AC574" s="322"/>
      <c r="AD574" s="320" t="s">
        <v>572</v>
      </c>
      <c r="AE574" s="321"/>
      <c r="AF574" s="322"/>
      <c r="AG574" s="320"/>
      <c r="AH574" s="321"/>
      <c r="AI574" s="322"/>
      <c r="AJ574" s="320"/>
      <c r="AK574" s="321"/>
      <c r="AL574" s="322"/>
      <c r="AM574" s="320"/>
      <c r="AN574" s="321"/>
      <c r="AO574" s="321"/>
      <c r="AP574" s="322"/>
      <c r="AQ574" s="320" t="s">
        <v>572</v>
      </c>
      <c r="AR574" s="321"/>
      <c r="AS574" s="321"/>
      <c r="AT574" s="322"/>
      <c r="AV574" s="419"/>
      <c r="AW574" s="419"/>
      <c r="AX574" s="419"/>
      <c r="AY574" s="419"/>
      <c r="AZ574" s="419"/>
      <c r="BA574" s="419"/>
      <c r="BB574" s="419"/>
      <c r="BC574" s="419"/>
      <c r="BD574" s="419"/>
      <c r="BE574" s="419"/>
      <c r="BF574" s="419"/>
      <c r="BG574" s="419"/>
      <c r="BH574" s="419"/>
      <c r="BI574" s="419"/>
      <c r="BJ574" s="419"/>
      <c r="BK574" s="419"/>
      <c r="BL574" s="329"/>
      <c r="BM574" s="329"/>
      <c r="BN574" s="329"/>
      <c r="BO574" s="329"/>
      <c r="BP574" s="329" t="s">
        <v>572</v>
      </c>
      <c r="BQ574" s="329"/>
      <c r="BR574" s="329"/>
      <c r="BS574" s="329"/>
      <c r="BT574" s="329">
        <v>2</v>
      </c>
      <c r="BU574" s="329"/>
      <c r="BV574" s="329"/>
      <c r="BW574" s="329"/>
      <c r="BX574" s="329">
        <v>16</v>
      </c>
      <c r="BY574" s="329"/>
      <c r="BZ574" s="329"/>
      <c r="CA574" s="329"/>
      <c r="CB574" s="329"/>
      <c r="CC574" s="329"/>
      <c r="CD574" s="329"/>
      <c r="CE574" s="329"/>
      <c r="CF574" s="329"/>
      <c r="CG574" s="329"/>
      <c r="CH574" s="329"/>
      <c r="CI574" s="329"/>
      <c r="CJ574" s="329"/>
      <c r="CK574" s="329" t="s">
        <v>572</v>
      </c>
      <c r="CL574" s="329"/>
      <c r="CM574" s="329"/>
      <c r="CN574" s="329"/>
      <c r="DE574" s="127"/>
      <c r="DF574" s="140">
        <f>+BL601</f>
        <v>0</v>
      </c>
      <c r="DG574" s="140">
        <f>+BP601</f>
        <v>31</v>
      </c>
      <c r="DH574" s="140">
        <f>SUM(BT562:CF568)</f>
        <v>1276</v>
      </c>
      <c r="DI574" s="140">
        <f>SUM(BT569:CF592)</f>
        <v>525</v>
      </c>
      <c r="DJ574" s="140">
        <f>SUM(DH574:DI574)</f>
        <v>1801</v>
      </c>
      <c r="DK574" s="127"/>
    </row>
    <row r="575" spans="4:115" ht="14.25" customHeight="1" x14ac:dyDescent="0.35">
      <c r="D575" s="506" t="s">
        <v>875</v>
      </c>
      <c r="E575" s="506"/>
      <c r="F575" s="506"/>
      <c r="G575" s="506"/>
      <c r="H575" s="506"/>
      <c r="I575" s="506"/>
      <c r="J575" s="506"/>
      <c r="K575" s="506"/>
      <c r="L575" s="506"/>
      <c r="M575" s="506"/>
      <c r="N575" s="506"/>
      <c r="O575" s="506"/>
      <c r="P575" s="506"/>
      <c r="Q575" s="506"/>
      <c r="R575" s="71"/>
      <c r="S575" s="66"/>
      <c r="T575" s="72"/>
      <c r="U575" s="73"/>
      <c r="V575" s="320" t="s">
        <v>572</v>
      </c>
      <c r="W575" s="321"/>
      <c r="X575" s="321"/>
      <c r="Y575" s="322"/>
      <c r="Z575" s="320" t="s">
        <v>572</v>
      </c>
      <c r="AA575" s="321"/>
      <c r="AB575" s="321"/>
      <c r="AC575" s="322"/>
      <c r="AD575" s="320" t="s">
        <v>572</v>
      </c>
      <c r="AE575" s="321"/>
      <c r="AF575" s="322"/>
      <c r="AG575" s="320"/>
      <c r="AH575" s="321"/>
      <c r="AI575" s="322"/>
      <c r="AJ575" s="320"/>
      <c r="AK575" s="321"/>
      <c r="AL575" s="322"/>
      <c r="AM575" s="320"/>
      <c r="AN575" s="321"/>
      <c r="AO575" s="321"/>
      <c r="AP575" s="322"/>
      <c r="AQ575" s="320" t="s">
        <v>572</v>
      </c>
      <c r="AR575" s="321"/>
      <c r="AS575" s="321"/>
      <c r="AT575" s="322"/>
      <c r="AV575" s="419"/>
      <c r="AW575" s="419"/>
      <c r="AX575" s="419"/>
      <c r="AY575" s="419"/>
      <c r="AZ575" s="419"/>
      <c r="BA575" s="419"/>
      <c r="BB575" s="419"/>
      <c r="BC575" s="419"/>
      <c r="BD575" s="419"/>
      <c r="BE575" s="419"/>
      <c r="BF575" s="419"/>
      <c r="BG575" s="419"/>
      <c r="BH575" s="419"/>
      <c r="BI575" s="419"/>
      <c r="BJ575" s="419"/>
      <c r="BK575" s="419"/>
      <c r="BL575" s="329"/>
      <c r="BM575" s="329"/>
      <c r="BN575" s="329"/>
      <c r="BO575" s="329"/>
      <c r="BP575" s="329" t="s">
        <v>572</v>
      </c>
      <c r="BQ575" s="329"/>
      <c r="BR575" s="329"/>
      <c r="BS575" s="329"/>
      <c r="BT575" s="329">
        <v>2</v>
      </c>
      <c r="BU575" s="329"/>
      <c r="BV575" s="329"/>
      <c r="BW575" s="329"/>
      <c r="BX575" s="329">
        <v>22</v>
      </c>
      <c r="BY575" s="329"/>
      <c r="BZ575" s="329"/>
      <c r="CA575" s="329"/>
      <c r="CB575" s="329"/>
      <c r="CC575" s="329"/>
      <c r="CD575" s="329"/>
      <c r="CE575" s="329"/>
      <c r="CF575" s="329"/>
      <c r="CG575" s="329"/>
      <c r="CH575" s="329"/>
      <c r="CI575" s="329"/>
      <c r="CJ575" s="329"/>
      <c r="CK575" s="329" t="s">
        <v>572</v>
      </c>
      <c r="CL575" s="329"/>
      <c r="CM575" s="329"/>
      <c r="CN575" s="329"/>
      <c r="DE575" s="127"/>
      <c r="DF575" s="141">
        <v>0</v>
      </c>
      <c r="DG575" s="141">
        <v>1</v>
      </c>
      <c r="DH575" s="222">
        <f>DH574/$DJ$574</f>
        <v>0.70849528039977794</v>
      </c>
      <c r="DI575" s="222">
        <f>DI574/$DJ$574</f>
        <v>0.29150471960022212</v>
      </c>
      <c r="DJ575" s="142"/>
      <c r="DK575" s="127"/>
    </row>
    <row r="576" spans="4:115" ht="14.25" customHeight="1" x14ac:dyDescent="0.35">
      <c r="D576" s="506" t="s">
        <v>802</v>
      </c>
      <c r="E576" s="506"/>
      <c r="F576" s="506"/>
      <c r="G576" s="506"/>
      <c r="H576" s="506"/>
      <c r="I576" s="506"/>
      <c r="J576" s="506"/>
      <c r="K576" s="506"/>
      <c r="L576" s="506"/>
      <c r="M576" s="506"/>
      <c r="N576" s="506"/>
      <c r="O576" s="506"/>
      <c r="P576" s="506"/>
      <c r="Q576" s="506"/>
      <c r="R576" s="71"/>
      <c r="S576" s="66"/>
      <c r="T576" s="72"/>
      <c r="U576" s="73"/>
      <c r="V576" s="320" t="s">
        <v>572</v>
      </c>
      <c r="W576" s="321"/>
      <c r="X576" s="321"/>
      <c r="Y576" s="322"/>
      <c r="Z576" s="320" t="s">
        <v>572</v>
      </c>
      <c r="AA576" s="321"/>
      <c r="AB576" s="321"/>
      <c r="AC576" s="322"/>
      <c r="AD576" s="320" t="s">
        <v>572</v>
      </c>
      <c r="AE576" s="321"/>
      <c r="AF576" s="322"/>
      <c r="AG576" s="320"/>
      <c r="AH576" s="321"/>
      <c r="AI576" s="322"/>
      <c r="AJ576" s="320"/>
      <c r="AK576" s="321"/>
      <c r="AL576" s="322"/>
      <c r="AM576" s="320"/>
      <c r="AN576" s="321"/>
      <c r="AO576" s="321"/>
      <c r="AP576" s="322"/>
      <c r="AQ576" s="320" t="s">
        <v>572</v>
      </c>
      <c r="AR576" s="321"/>
      <c r="AS576" s="321"/>
      <c r="AT576" s="322"/>
      <c r="AV576" s="419"/>
      <c r="AW576" s="419"/>
      <c r="AX576" s="419"/>
      <c r="AY576" s="419"/>
      <c r="AZ576" s="419"/>
      <c r="BA576" s="419"/>
      <c r="BB576" s="419"/>
      <c r="BC576" s="419"/>
      <c r="BD576" s="419"/>
      <c r="BE576" s="419"/>
      <c r="BF576" s="419"/>
      <c r="BG576" s="419"/>
      <c r="BH576" s="419"/>
      <c r="BI576" s="419"/>
      <c r="BJ576" s="419"/>
      <c r="BK576" s="419"/>
      <c r="BL576" s="329"/>
      <c r="BM576" s="329"/>
      <c r="BN576" s="329"/>
      <c r="BO576" s="329"/>
      <c r="BP576" s="329" t="s">
        <v>572</v>
      </c>
      <c r="BQ576" s="329"/>
      <c r="BR576" s="329"/>
      <c r="BS576" s="329"/>
      <c r="BT576" s="329">
        <v>0</v>
      </c>
      <c r="BU576" s="329"/>
      <c r="BV576" s="329"/>
      <c r="BW576" s="329"/>
      <c r="BX576" s="329">
        <v>7</v>
      </c>
      <c r="BY576" s="329"/>
      <c r="BZ576" s="329"/>
      <c r="CA576" s="329"/>
      <c r="CB576" s="329"/>
      <c r="CC576" s="329"/>
      <c r="CD576" s="329"/>
      <c r="CE576" s="329"/>
      <c r="CF576" s="329"/>
      <c r="CG576" s="329"/>
      <c r="CH576" s="329"/>
      <c r="CI576" s="329"/>
      <c r="CJ576" s="329"/>
      <c r="CK576" s="329" t="s">
        <v>572</v>
      </c>
      <c r="CL576" s="329"/>
      <c r="CM576" s="329"/>
      <c r="CN576" s="329"/>
      <c r="DE576" s="127"/>
      <c r="DF576" s="127"/>
      <c r="DG576" s="127"/>
      <c r="DH576" s="127"/>
      <c r="DI576" s="127"/>
      <c r="DJ576" s="127"/>
      <c r="DK576" s="127"/>
    </row>
    <row r="577" spans="4:115" ht="14.25" customHeight="1" x14ac:dyDescent="0.35">
      <c r="D577" s="506" t="s">
        <v>867</v>
      </c>
      <c r="E577" s="506"/>
      <c r="F577" s="506"/>
      <c r="G577" s="506"/>
      <c r="H577" s="506"/>
      <c r="I577" s="506"/>
      <c r="J577" s="506"/>
      <c r="K577" s="506"/>
      <c r="L577" s="506"/>
      <c r="M577" s="506"/>
      <c r="N577" s="506"/>
      <c r="O577" s="506"/>
      <c r="P577" s="506"/>
      <c r="Q577" s="506"/>
      <c r="R577" s="71"/>
      <c r="S577" s="66"/>
      <c r="T577" s="72"/>
      <c r="U577" s="73"/>
      <c r="V577" s="320" t="s">
        <v>572</v>
      </c>
      <c r="W577" s="321"/>
      <c r="X577" s="321"/>
      <c r="Y577" s="322"/>
      <c r="Z577" s="320" t="s">
        <v>572</v>
      </c>
      <c r="AA577" s="321"/>
      <c r="AB577" s="321"/>
      <c r="AC577" s="322"/>
      <c r="AD577" s="320" t="s">
        <v>572</v>
      </c>
      <c r="AE577" s="321"/>
      <c r="AF577" s="322"/>
      <c r="AG577" s="320"/>
      <c r="AH577" s="321"/>
      <c r="AI577" s="322"/>
      <c r="AJ577" s="320"/>
      <c r="AK577" s="321"/>
      <c r="AL577" s="322"/>
      <c r="AM577" s="320"/>
      <c r="AN577" s="321"/>
      <c r="AO577" s="321"/>
      <c r="AP577" s="322"/>
      <c r="AQ577" s="320" t="s">
        <v>572</v>
      </c>
      <c r="AR577" s="321"/>
      <c r="AS577" s="321"/>
      <c r="AT577" s="322"/>
      <c r="AV577" s="419"/>
      <c r="AW577" s="419"/>
      <c r="AX577" s="419"/>
      <c r="AY577" s="419"/>
      <c r="AZ577" s="419"/>
      <c r="BA577" s="419"/>
      <c r="BB577" s="419"/>
      <c r="BC577" s="419"/>
      <c r="BD577" s="419"/>
      <c r="BE577" s="419"/>
      <c r="BF577" s="419"/>
      <c r="BG577" s="419"/>
      <c r="BH577" s="419"/>
      <c r="BI577" s="419"/>
      <c r="BJ577" s="419"/>
      <c r="BK577" s="419"/>
      <c r="BL577" s="329"/>
      <c r="BM577" s="329"/>
      <c r="BN577" s="329"/>
      <c r="BO577" s="329"/>
      <c r="BP577" s="329" t="s">
        <v>572</v>
      </c>
      <c r="BQ577" s="329"/>
      <c r="BR577" s="329"/>
      <c r="BS577" s="329"/>
      <c r="BT577" s="329">
        <v>0</v>
      </c>
      <c r="BU577" s="329"/>
      <c r="BV577" s="329"/>
      <c r="BW577" s="329"/>
      <c r="BX577" s="329">
        <v>6</v>
      </c>
      <c r="BY577" s="329"/>
      <c r="BZ577" s="329"/>
      <c r="CA577" s="329"/>
      <c r="CB577" s="329"/>
      <c r="CC577" s="329"/>
      <c r="CD577" s="329"/>
      <c r="CE577" s="329"/>
      <c r="CF577" s="329"/>
      <c r="CG577" s="329"/>
      <c r="CH577" s="329"/>
      <c r="CI577" s="329"/>
      <c r="CJ577" s="329"/>
      <c r="CK577" s="329" t="s">
        <v>572</v>
      </c>
      <c r="CL577" s="329"/>
      <c r="CM577" s="329"/>
      <c r="CN577" s="329"/>
      <c r="DE577" s="127"/>
      <c r="DF577" s="127"/>
      <c r="DG577" s="127"/>
      <c r="DH577" s="127"/>
      <c r="DI577" s="127"/>
      <c r="DJ577" s="127"/>
      <c r="DK577" s="127"/>
    </row>
    <row r="578" spans="4:115" ht="14.25" customHeight="1" x14ac:dyDescent="0.35">
      <c r="D578" s="506" t="s">
        <v>865</v>
      </c>
      <c r="E578" s="506"/>
      <c r="F578" s="506"/>
      <c r="G578" s="506"/>
      <c r="H578" s="506"/>
      <c r="I578" s="506"/>
      <c r="J578" s="506"/>
      <c r="K578" s="506"/>
      <c r="L578" s="506"/>
      <c r="M578" s="506"/>
      <c r="N578" s="506"/>
      <c r="O578" s="506"/>
      <c r="P578" s="506"/>
      <c r="Q578" s="506"/>
      <c r="R578" s="320"/>
      <c r="S578" s="321"/>
      <c r="T578" s="321"/>
      <c r="U578" s="322"/>
      <c r="V578" s="320" t="s">
        <v>572</v>
      </c>
      <c r="W578" s="321"/>
      <c r="X578" s="321"/>
      <c r="Y578" s="322"/>
      <c r="Z578" s="320" t="s">
        <v>572</v>
      </c>
      <c r="AA578" s="321"/>
      <c r="AB578" s="321"/>
      <c r="AC578" s="322"/>
      <c r="AD578" s="320" t="s">
        <v>572</v>
      </c>
      <c r="AE578" s="321"/>
      <c r="AF578" s="322"/>
      <c r="AG578" s="320" t="s">
        <v>572</v>
      </c>
      <c r="AH578" s="321"/>
      <c r="AI578" s="322"/>
      <c r="AJ578" s="320" t="s">
        <v>572</v>
      </c>
      <c r="AK578" s="321"/>
      <c r="AL578" s="322"/>
      <c r="AM578" s="320"/>
      <c r="AN578" s="321"/>
      <c r="AO578" s="321"/>
      <c r="AP578" s="322"/>
      <c r="AQ578" s="320" t="s">
        <v>572</v>
      </c>
      <c r="AR578" s="321"/>
      <c r="AS578" s="321"/>
      <c r="AT578" s="322"/>
      <c r="AV578" s="419"/>
      <c r="AW578" s="419"/>
      <c r="AX578" s="419"/>
      <c r="AY578" s="419"/>
      <c r="AZ578" s="419"/>
      <c r="BA578" s="419"/>
      <c r="BB578" s="419"/>
      <c r="BC578" s="419"/>
      <c r="BD578" s="419"/>
      <c r="BE578" s="419"/>
      <c r="BF578" s="419"/>
      <c r="BG578" s="419"/>
      <c r="BH578" s="419"/>
      <c r="BI578" s="419"/>
      <c r="BJ578" s="419"/>
      <c r="BK578" s="419"/>
      <c r="BL578" s="329"/>
      <c r="BM578" s="329"/>
      <c r="BN578" s="329"/>
      <c r="BO578" s="329"/>
      <c r="BP578" s="329" t="s">
        <v>572</v>
      </c>
      <c r="BQ578" s="329"/>
      <c r="BR578" s="329"/>
      <c r="BS578" s="329"/>
      <c r="BT578" s="329">
        <v>6</v>
      </c>
      <c r="BU578" s="329"/>
      <c r="BV578" s="329"/>
      <c r="BW578" s="329"/>
      <c r="BX578" s="329">
        <v>26</v>
      </c>
      <c r="BY578" s="329"/>
      <c r="BZ578" s="329"/>
      <c r="CA578" s="329">
        <v>82</v>
      </c>
      <c r="CB578" s="329"/>
      <c r="CC578" s="329"/>
      <c r="CD578" s="329">
        <v>38</v>
      </c>
      <c r="CE578" s="329"/>
      <c r="CF578" s="329"/>
      <c r="CG578" s="329"/>
      <c r="CH578" s="329"/>
      <c r="CI578" s="329"/>
      <c r="CJ578" s="329"/>
      <c r="CK578" s="329" t="s">
        <v>572</v>
      </c>
      <c r="CL578" s="329"/>
      <c r="CM578" s="329"/>
      <c r="CN578" s="329"/>
      <c r="DF578" s="127"/>
      <c r="DG578" s="127"/>
      <c r="DH578" s="127"/>
      <c r="DI578" s="127"/>
      <c r="DJ578" s="127"/>
      <c r="DK578" s="127"/>
    </row>
    <row r="579" spans="4:115" ht="14.25" customHeight="1" x14ac:dyDescent="0.35">
      <c r="D579" s="506" t="s">
        <v>877</v>
      </c>
      <c r="E579" s="506"/>
      <c r="F579" s="506"/>
      <c r="G579" s="506"/>
      <c r="H579" s="506"/>
      <c r="I579" s="506"/>
      <c r="J579" s="506"/>
      <c r="K579" s="506"/>
      <c r="L579" s="506"/>
      <c r="M579" s="506"/>
      <c r="N579" s="506"/>
      <c r="O579" s="506"/>
      <c r="P579" s="506"/>
      <c r="Q579" s="506"/>
      <c r="R579" s="320"/>
      <c r="S579" s="321"/>
      <c r="T579" s="321"/>
      <c r="U579" s="322"/>
      <c r="V579" s="320" t="s">
        <v>572</v>
      </c>
      <c r="W579" s="321"/>
      <c r="X579" s="321"/>
      <c r="Y579" s="322"/>
      <c r="Z579" s="320" t="s">
        <v>572</v>
      </c>
      <c r="AA579" s="321"/>
      <c r="AB579" s="321"/>
      <c r="AC579" s="322"/>
      <c r="AD579" s="320" t="s">
        <v>572</v>
      </c>
      <c r="AE579" s="321"/>
      <c r="AF579" s="322"/>
      <c r="AG579" s="320"/>
      <c r="AH579" s="321"/>
      <c r="AI579" s="322"/>
      <c r="AJ579" s="320"/>
      <c r="AK579" s="321"/>
      <c r="AL579" s="322"/>
      <c r="AM579" s="320"/>
      <c r="AN579" s="321"/>
      <c r="AO579" s="321"/>
      <c r="AP579" s="322"/>
      <c r="AQ579" s="320" t="s">
        <v>572</v>
      </c>
      <c r="AR579" s="321"/>
      <c r="AS579" s="321"/>
      <c r="AT579" s="322"/>
      <c r="AV579" s="419"/>
      <c r="AW579" s="419"/>
      <c r="AX579" s="419"/>
      <c r="AY579" s="419"/>
      <c r="AZ579" s="419"/>
      <c r="BA579" s="419"/>
      <c r="BB579" s="419"/>
      <c r="BC579" s="419"/>
      <c r="BD579" s="419"/>
      <c r="BE579" s="419"/>
      <c r="BF579" s="419"/>
      <c r="BG579" s="419"/>
      <c r="BH579" s="419"/>
      <c r="BI579" s="419"/>
      <c r="BJ579" s="419"/>
      <c r="BK579" s="419"/>
      <c r="BL579" s="329"/>
      <c r="BM579" s="329"/>
      <c r="BN579" s="329"/>
      <c r="BO579" s="329"/>
      <c r="BP579" s="329" t="s">
        <v>572</v>
      </c>
      <c r="BQ579" s="329"/>
      <c r="BR579" s="329"/>
      <c r="BS579" s="329"/>
      <c r="BT579" s="329">
        <v>0</v>
      </c>
      <c r="BU579" s="329"/>
      <c r="BV579" s="329"/>
      <c r="BW579" s="329"/>
      <c r="BX579" s="329">
        <v>8</v>
      </c>
      <c r="BY579" s="329"/>
      <c r="BZ579" s="329"/>
      <c r="CA579" s="329"/>
      <c r="CB579" s="329"/>
      <c r="CC579" s="329"/>
      <c r="CD579" s="329"/>
      <c r="CE579" s="329"/>
      <c r="CF579" s="329"/>
      <c r="CG579" s="329"/>
      <c r="CH579" s="329"/>
      <c r="CI579" s="329"/>
      <c r="CJ579" s="329"/>
      <c r="CK579" s="329" t="s">
        <v>572</v>
      </c>
      <c r="CL579" s="329"/>
      <c r="CM579" s="329"/>
      <c r="CN579" s="329"/>
    </row>
    <row r="580" spans="4:115" ht="14.25" customHeight="1" x14ac:dyDescent="0.35">
      <c r="D580" s="506" t="s">
        <v>878</v>
      </c>
      <c r="E580" s="506"/>
      <c r="F580" s="506"/>
      <c r="G580" s="506"/>
      <c r="H580" s="506"/>
      <c r="I580" s="506"/>
      <c r="J580" s="506"/>
      <c r="K580" s="506"/>
      <c r="L580" s="506"/>
      <c r="M580" s="506"/>
      <c r="N580" s="506"/>
      <c r="O580" s="506"/>
      <c r="P580" s="506"/>
      <c r="Q580" s="506"/>
      <c r="R580" s="320"/>
      <c r="S580" s="321"/>
      <c r="T580" s="321"/>
      <c r="U580" s="322"/>
      <c r="V580" s="320" t="s">
        <v>572</v>
      </c>
      <c r="W580" s="321"/>
      <c r="X580" s="321"/>
      <c r="Y580" s="322"/>
      <c r="Z580" s="320" t="s">
        <v>572</v>
      </c>
      <c r="AA580" s="321"/>
      <c r="AB580" s="321"/>
      <c r="AC580" s="322"/>
      <c r="AD580" s="320" t="s">
        <v>572</v>
      </c>
      <c r="AE580" s="321"/>
      <c r="AF580" s="322"/>
      <c r="AG580" s="320"/>
      <c r="AH580" s="321"/>
      <c r="AI580" s="322"/>
      <c r="AJ580" s="320"/>
      <c r="AK580" s="321"/>
      <c r="AL580" s="322"/>
      <c r="AM580" s="320"/>
      <c r="AN580" s="321"/>
      <c r="AO580" s="321"/>
      <c r="AP580" s="322"/>
      <c r="AQ580" s="320" t="s">
        <v>572</v>
      </c>
      <c r="AR580" s="321"/>
      <c r="AS580" s="321"/>
      <c r="AT580" s="322"/>
      <c r="AV580" s="419"/>
      <c r="AW580" s="419"/>
      <c r="AX580" s="419"/>
      <c r="AY580" s="419"/>
      <c r="AZ580" s="419"/>
      <c r="BA580" s="419"/>
      <c r="BB580" s="419"/>
      <c r="BC580" s="419"/>
      <c r="BD580" s="419"/>
      <c r="BE580" s="419"/>
      <c r="BF580" s="419"/>
      <c r="BG580" s="419"/>
      <c r="BH580" s="419"/>
      <c r="BI580" s="419"/>
      <c r="BJ580" s="419"/>
      <c r="BK580" s="419"/>
      <c r="BL580" s="329"/>
      <c r="BM580" s="329"/>
      <c r="BN580" s="329"/>
      <c r="BO580" s="329"/>
      <c r="BP580" s="329" t="s">
        <v>572</v>
      </c>
      <c r="BQ580" s="329"/>
      <c r="BR580" s="329"/>
      <c r="BS580" s="329"/>
      <c r="BT580" s="329">
        <v>1</v>
      </c>
      <c r="BU580" s="329"/>
      <c r="BV580" s="329"/>
      <c r="BW580" s="329"/>
      <c r="BX580" s="329">
        <v>5</v>
      </c>
      <c r="BY580" s="329"/>
      <c r="BZ580" s="329"/>
      <c r="CA580" s="329"/>
      <c r="CB580" s="329"/>
      <c r="CC580" s="329"/>
      <c r="CD580" s="329"/>
      <c r="CE580" s="329"/>
      <c r="CF580" s="329"/>
      <c r="CG580" s="329"/>
      <c r="CH580" s="329"/>
      <c r="CI580" s="329"/>
      <c r="CJ580" s="329"/>
      <c r="CK580" s="329" t="s">
        <v>572</v>
      </c>
      <c r="CL580" s="329"/>
      <c r="CM580" s="329"/>
      <c r="CN580" s="329"/>
    </row>
    <row r="581" spans="4:115" ht="14.25" customHeight="1" x14ac:dyDescent="0.35">
      <c r="D581" s="506" t="s">
        <v>866</v>
      </c>
      <c r="E581" s="506"/>
      <c r="F581" s="506"/>
      <c r="G581" s="506"/>
      <c r="H581" s="506"/>
      <c r="I581" s="506"/>
      <c r="J581" s="506"/>
      <c r="K581" s="506"/>
      <c r="L581" s="506"/>
      <c r="M581" s="506"/>
      <c r="N581" s="506"/>
      <c r="O581" s="506"/>
      <c r="P581" s="506"/>
      <c r="Q581" s="506"/>
      <c r="R581" s="71"/>
      <c r="S581" s="66"/>
      <c r="T581" s="72"/>
      <c r="U581" s="73"/>
      <c r="V581" s="320" t="s">
        <v>572</v>
      </c>
      <c r="W581" s="321"/>
      <c r="X581" s="321"/>
      <c r="Y581" s="322"/>
      <c r="Z581" s="320" t="s">
        <v>572</v>
      </c>
      <c r="AA581" s="321"/>
      <c r="AB581" s="321"/>
      <c r="AC581" s="322"/>
      <c r="AD581" s="320"/>
      <c r="AE581" s="321"/>
      <c r="AF581" s="322"/>
      <c r="AG581" s="320"/>
      <c r="AH581" s="321"/>
      <c r="AI581" s="322"/>
      <c r="AJ581" s="320"/>
      <c r="AK581" s="321"/>
      <c r="AL581" s="322"/>
      <c r="AM581" s="71"/>
      <c r="AN581" s="72"/>
      <c r="AO581" s="72"/>
      <c r="AP581" s="73"/>
      <c r="AQ581" s="320" t="s">
        <v>572</v>
      </c>
      <c r="AR581" s="321"/>
      <c r="AS581" s="321"/>
      <c r="AT581" s="322"/>
      <c r="AV581" s="419"/>
      <c r="AW581" s="419"/>
      <c r="AX581" s="419"/>
      <c r="AY581" s="419"/>
      <c r="AZ581" s="419"/>
      <c r="BA581" s="419"/>
      <c r="BB581" s="419"/>
      <c r="BC581" s="419"/>
      <c r="BD581" s="419"/>
      <c r="BE581" s="419"/>
      <c r="BF581" s="419"/>
      <c r="BG581" s="419"/>
      <c r="BH581" s="419"/>
      <c r="BI581" s="419"/>
      <c r="BJ581" s="419"/>
      <c r="BK581" s="419"/>
      <c r="BL581" s="329"/>
      <c r="BM581" s="329"/>
      <c r="BN581" s="329"/>
      <c r="BO581" s="329"/>
      <c r="BP581" s="329" t="s">
        <v>572</v>
      </c>
      <c r="BQ581" s="329"/>
      <c r="BR581" s="329"/>
      <c r="BS581" s="329"/>
      <c r="BT581" s="329">
        <v>1</v>
      </c>
      <c r="BU581" s="329"/>
      <c r="BV581" s="329"/>
      <c r="BW581" s="329"/>
      <c r="BX581" s="329">
        <v>4</v>
      </c>
      <c r="BY581" s="329"/>
      <c r="BZ581" s="329"/>
      <c r="CA581" s="329"/>
      <c r="CB581" s="329"/>
      <c r="CC581" s="329"/>
      <c r="CD581" s="329"/>
      <c r="CE581" s="329"/>
      <c r="CF581" s="329"/>
      <c r="CG581" s="329"/>
      <c r="CH581" s="329"/>
      <c r="CI581" s="329"/>
      <c r="CJ581" s="329"/>
      <c r="CK581" s="329" t="s">
        <v>572</v>
      </c>
      <c r="CL581" s="329"/>
      <c r="CM581" s="329"/>
      <c r="CN581" s="329"/>
    </row>
    <row r="582" spans="4:115" ht="14.25" customHeight="1" x14ac:dyDescent="0.35">
      <c r="D582" s="506" t="s">
        <v>871</v>
      </c>
      <c r="E582" s="506"/>
      <c r="F582" s="506"/>
      <c r="G582" s="506"/>
      <c r="H582" s="506"/>
      <c r="I582" s="506"/>
      <c r="J582" s="506"/>
      <c r="K582" s="506"/>
      <c r="L582" s="506"/>
      <c r="M582" s="506"/>
      <c r="N582" s="506"/>
      <c r="O582" s="506"/>
      <c r="P582" s="506"/>
      <c r="Q582" s="506"/>
      <c r="R582" s="71"/>
      <c r="S582" s="66"/>
      <c r="T582" s="72"/>
      <c r="U582" s="73"/>
      <c r="V582" s="320" t="s">
        <v>572</v>
      </c>
      <c r="W582" s="321"/>
      <c r="X582" s="321"/>
      <c r="Y582" s="322"/>
      <c r="Z582" s="320" t="s">
        <v>572</v>
      </c>
      <c r="AA582" s="321"/>
      <c r="AB582" s="321"/>
      <c r="AC582" s="322"/>
      <c r="AD582" s="320" t="s">
        <v>572</v>
      </c>
      <c r="AE582" s="321"/>
      <c r="AF582" s="322"/>
      <c r="AG582" s="320"/>
      <c r="AH582" s="321"/>
      <c r="AI582" s="322"/>
      <c r="AJ582" s="320"/>
      <c r="AK582" s="321"/>
      <c r="AL582" s="322"/>
      <c r="AM582" s="71"/>
      <c r="AN582" s="72"/>
      <c r="AO582" s="72"/>
      <c r="AP582" s="73"/>
      <c r="AQ582" s="320" t="s">
        <v>572</v>
      </c>
      <c r="AR582" s="321"/>
      <c r="AS582" s="321"/>
      <c r="AT582" s="322"/>
      <c r="AV582" s="419"/>
      <c r="AW582" s="419"/>
      <c r="AX582" s="419"/>
      <c r="AY582" s="419"/>
      <c r="AZ582" s="419"/>
      <c r="BA582" s="419"/>
      <c r="BB582" s="419"/>
      <c r="BC582" s="419"/>
      <c r="BD582" s="419"/>
      <c r="BE582" s="419"/>
      <c r="BF582" s="419"/>
      <c r="BG582" s="419"/>
      <c r="BH582" s="419"/>
      <c r="BI582" s="419"/>
      <c r="BJ582" s="419"/>
      <c r="BK582" s="419"/>
      <c r="BL582" s="329"/>
      <c r="BM582" s="329"/>
      <c r="BN582" s="329"/>
      <c r="BO582" s="329"/>
      <c r="BP582" s="329" t="s">
        <v>572</v>
      </c>
      <c r="BQ582" s="329"/>
      <c r="BR582" s="329"/>
      <c r="BS582" s="329"/>
      <c r="BT582" s="329">
        <v>0</v>
      </c>
      <c r="BU582" s="329"/>
      <c r="BV582" s="329"/>
      <c r="BW582" s="329"/>
      <c r="BX582" s="329">
        <v>6</v>
      </c>
      <c r="BY582" s="329"/>
      <c r="BZ582" s="329"/>
      <c r="CA582" s="329"/>
      <c r="CB582" s="329"/>
      <c r="CC582" s="329"/>
      <c r="CD582" s="329"/>
      <c r="CE582" s="329"/>
      <c r="CF582" s="329"/>
      <c r="CG582" s="329"/>
      <c r="CH582" s="329"/>
      <c r="CI582" s="329"/>
      <c r="CJ582" s="329"/>
      <c r="CK582" s="329" t="s">
        <v>572</v>
      </c>
      <c r="CL582" s="329"/>
      <c r="CM582" s="329"/>
      <c r="CN582" s="329"/>
    </row>
    <row r="583" spans="4:115" ht="14.25" customHeight="1" x14ac:dyDescent="0.35">
      <c r="D583" s="506" t="s">
        <v>868</v>
      </c>
      <c r="E583" s="506"/>
      <c r="F583" s="506"/>
      <c r="G583" s="506"/>
      <c r="H583" s="506"/>
      <c r="I583" s="506"/>
      <c r="J583" s="506"/>
      <c r="K583" s="506"/>
      <c r="L583" s="506"/>
      <c r="M583" s="506"/>
      <c r="N583" s="506"/>
      <c r="O583" s="506"/>
      <c r="P583" s="506"/>
      <c r="Q583" s="506"/>
      <c r="R583" s="71"/>
      <c r="S583" s="66"/>
      <c r="T583" s="72"/>
      <c r="U583" s="73"/>
      <c r="V583" s="320" t="s">
        <v>572</v>
      </c>
      <c r="W583" s="321"/>
      <c r="X583" s="321"/>
      <c r="Y583" s="322"/>
      <c r="Z583" s="320" t="s">
        <v>572</v>
      </c>
      <c r="AA583" s="321"/>
      <c r="AB583" s="321"/>
      <c r="AC583" s="322"/>
      <c r="AD583" s="320" t="s">
        <v>572</v>
      </c>
      <c r="AE583" s="321"/>
      <c r="AF583" s="322"/>
      <c r="AG583" s="320"/>
      <c r="AH583" s="321"/>
      <c r="AI583" s="322"/>
      <c r="AJ583" s="320"/>
      <c r="AK583" s="321"/>
      <c r="AL583" s="322"/>
      <c r="AM583" s="71"/>
      <c r="AN583" s="72"/>
      <c r="AO583" s="72"/>
      <c r="AP583" s="73"/>
      <c r="AQ583" s="320" t="s">
        <v>572</v>
      </c>
      <c r="AR583" s="321"/>
      <c r="AS583" s="321"/>
      <c r="AT583" s="322"/>
      <c r="AV583" s="419"/>
      <c r="AW583" s="419"/>
      <c r="AX583" s="419"/>
      <c r="AY583" s="419"/>
      <c r="AZ583" s="419"/>
      <c r="BA583" s="419"/>
      <c r="BB583" s="419"/>
      <c r="BC583" s="419"/>
      <c r="BD583" s="419"/>
      <c r="BE583" s="419"/>
      <c r="BF583" s="419"/>
      <c r="BG583" s="419"/>
      <c r="BH583" s="419"/>
      <c r="BI583" s="419"/>
      <c r="BJ583" s="419"/>
      <c r="BK583" s="419"/>
      <c r="BL583" s="329"/>
      <c r="BM583" s="329"/>
      <c r="BN583" s="329"/>
      <c r="BO583" s="329"/>
      <c r="BP583" s="329" t="s">
        <v>572</v>
      </c>
      <c r="BQ583" s="329"/>
      <c r="BR583" s="329"/>
      <c r="BS583" s="329"/>
      <c r="BT583" s="329">
        <v>4</v>
      </c>
      <c r="BU583" s="329"/>
      <c r="BV583" s="329"/>
      <c r="BW583" s="329"/>
      <c r="BX583" s="329">
        <v>12</v>
      </c>
      <c r="BY583" s="329"/>
      <c r="BZ583" s="329"/>
      <c r="CA583" s="329"/>
      <c r="CB583" s="329"/>
      <c r="CC583" s="329"/>
      <c r="CD583" s="329"/>
      <c r="CE583" s="329"/>
      <c r="CF583" s="329"/>
      <c r="CG583" s="329"/>
      <c r="CH583" s="329"/>
      <c r="CI583" s="329"/>
      <c r="CJ583" s="329"/>
      <c r="CK583" s="329" t="s">
        <v>572</v>
      </c>
      <c r="CL583" s="329"/>
      <c r="CM583" s="329"/>
      <c r="CN583" s="329"/>
    </row>
    <row r="584" spans="4:115" ht="14.25" customHeight="1" x14ac:dyDescent="0.35">
      <c r="D584" s="737" t="s">
        <v>879</v>
      </c>
      <c r="E584" s="737"/>
      <c r="F584" s="737"/>
      <c r="G584" s="737"/>
      <c r="H584" s="737"/>
      <c r="I584" s="737"/>
      <c r="J584" s="737"/>
      <c r="K584" s="737"/>
      <c r="L584" s="737"/>
      <c r="M584" s="737"/>
      <c r="N584" s="737"/>
      <c r="O584" s="737"/>
      <c r="P584" s="737"/>
      <c r="Q584" s="737"/>
      <c r="R584" s="71"/>
      <c r="S584" s="66"/>
      <c r="T584" s="72"/>
      <c r="U584" s="73"/>
      <c r="V584" s="320" t="s">
        <v>572</v>
      </c>
      <c r="W584" s="321"/>
      <c r="X584" s="321"/>
      <c r="Y584" s="322"/>
      <c r="Z584" s="320" t="s">
        <v>572</v>
      </c>
      <c r="AA584" s="321"/>
      <c r="AB584" s="321"/>
      <c r="AC584" s="322"/>
      <c r="AD584" s="320" t="s">
        <v>572</v>
      </c>
      <c r="AE584" s="321"/>
      <c r="AF584" s="322"/>
      <c r="AG584" s="320"/>
      <c r="AH584" s="321"/>
      <c r="AI584" s="322"/>
      <c r="AJ584" s="320"/>
      <c r="AK584" s="321"/>
      <c r="AL584" s="322"/>
      <c r="AM584" s="71"/>
      <c r="AN584" s="72"/>
      <c r="AO584" s="72"/>
      <c r="AP584" s="73"/>
      <c r="AQ584" s="320" t="s">
        <v>572</v>
      </c>
      <c r="AR584" s="321"/>
      <c r="AS584" s="321"/>
      <c r="AT584" s="322"/>
      <c r="AV584" s="419"/>
      <c r="AW584" s="419"/>
      <c r="AX584" s="419"/>
      <c r="AY584" s="419"/>
      <c r="AZ584" s="419"/>
      <c r="BA584" s="419"/>
      <c r="BB584" s="419"/>
      <c r="BC584" s="419"/>
      <c r="BD584" s="419"/>
      <c r="BE584" s="419"/>
      <c r="BF584" s="419"/>
      <c r="BG584" s="419"/>
      <c r="BH584" s="419"/>
      <c r="BI584" s="419"/>
      <c r="BJ584" s="419"/>
      <c r="BK584" s="419"/>
      <c r="BL584" s="329"/>
      <c r="BM584" s="329"/>
      <c r="BN584" s="329"/>
      <c r="BO584" s="329"/>
      <c r="BP584" s="329" t="s">
        <v>572</v>
      </c>
      <c r="BQ584" s="329"/>
      <c r="BR584" s="329"/>
      <c r="BS584" s="329"/>
      <c r="BT584" s="329">
        <v>0</v>
      </c>
      <c r="BU584" s="329"/>
      <c r="BV584" s="329"/>
      <c r="BW584" s="329"/>
      <c r="BX584" s="329">
        <v>10</v>
      </c>
      <c r="BY584" s="329"/>
      <c r="BZ584" s="329"/>
      <c r="CA584" s="329"/>
      <c r="CB584" s="329"/>
      <c r="CC584" s="329"/>
      <c r="CD584" s="329"/>
      <c r="CE584" s="329"/>
      <c r="CF584" s="329"/>
      <c r="CG584" s="329"/>
      <c r="CH584" s="329"/>
      <c r="CI584" s="329"/>
      <c r="CJ584" s="329"/>
      <c r="CK584" s="329" t="s">
        <v>572</v>
      </c>
      <c r="CL584" s="329"/>
      <c r="CM584" s="329"/>
      <c r="CN584" s="329"/>
    </row>
    <row r="585" spans="4:115" ht="14.25" customHeight="1" x14ac:dyDescent="0.35">
      <c r="D585" s="737" t="s">
        <v>907</v>
      </c>
      <c r="E585" s="737"/>
      <c r="F585" s="737"/>
      <c r="G585" s="737"/>
      <c r="H585" s="737"/>
      <c r="I585" s="737"/>
      <c r="J585" s="737"/>
      <c r="K585" s="737"/>
      <c r="L585" s="737"/>
      <c r="M585" s="737"/>
      <c r="N585" s="737"/>
      <c r="O585" s="737"/>
      <c r="P585" s="737"/>
      <c r="Q585" s="737"/>
      <c r="R585" s="71"/>
      <c r="S585" s="66"/>
      <c r="T585" s="72"/>
      <c r="U585" s="73"/>
      <c r="V585" s="320" t="s">
        <v>572</v>
      </c>
      <c r="W585" s="321"/>
      <c r="X585" s="321"/>
      <c r="Y585" s="322"/>
      <c r="Z585" s="320" t="s">
        <v>572</v>
      </c>
      <c r="AA585" s="321"/>
      <c r="AB585" s="321"/>
      <c r="AC585" s="322"/>
      <c r="AD585" s="320" t="s">
        <v>572</v>
      </c>
      <c r="AE585" s="321"/>
      <c r="AF585" s="322"/>
      <c r="AG585" s="320"/>
      <c r="AH585" s="321"/>
      <c r="AI585" s="322"/>
      <c r="AJ585" s="320"/>
      <c r="AK585" s="321"/>
      <c r="AL585" s="322"/>
      <c r="AM585" s="71"/>
      <c r="AN585" s="72"/>
      <c r="AO585" s="72"/>
      <c r="AP585" s="73"/>
      <c r="AQ585" s="320" t="s">
        <v>572</v>
      </c>
      <c r="AR585" s="321"/>
      <c r="AS585" s="321"/>
      <c r="AT585" s="322"/>
      <c r="AV585" s="419"/>
      <c r="AW585" s="419"/>
      <c r="AX585" s="419"/>
      <c r="AY585" s="419"/>
      <c r="AZ585" s="419"/>
      <c r="BA585" s="419"/>
      <c r="BB585" s="419"/>
      <c r="BC585" s="419"/>
      <c r="BD585" s="419"/>
      <c r="BE585" s="419"/>
      <c r="BF585" s="419"/>
      <c r="BG585" s="419"/>
      <c r="BH585" s="419"/>
      <c r="BI585" s="419"/>
      <c r="BJ585" s="419"/>
      <c r="BK585" s="419"/>
      <c r="BL585" s="329"/>
      <c r="BM585" s="329"/>
      <c r="BN585" s="329"/>
      <c r="BO585" s="329"/>
      <c r="BP585" s="329" t="s">
        <v>572</v>
      </c>
      <c r="BQ585" s="329"/>
      <c r="BR585" s="329"/>
      <c r="BS585" s="329"/>
      <c r="BT585" s="329">
        <v>3</v>
      </c>
      <c r="BU585" s="329"/>
      <c r="BV585" s="329"/>
      <c r="BW585" s="329"/>
      <c r="BX585" s="329">
        <v>10</v>
      </c>
      <c r="BY585" s="329"/>
      <c r="BZ585" s="329"/>
      <c r="CA585" s="329"/>
      <c r="CB585" s="329"/>
      <c r="CC585" s="329"/>
      <c r="CD585" s="329"/>
      <c r="CE585" s="329"/>
      <c r="CF585" s="329"/>
      <c r="CG585" s="329"/>
      <c r="CH585" s="329"/>
      <c r="CI585" s="329"/>
      <c r="CJ585" s="329"/>
      <c r="CK585" s="329" t="s">
        <v>572</v>
      </c>
      <c r="CL585" s="329"/>
      <c r="CM585" s="329"/>
      <c r="CN585" s="329"/>
    </row>
    <row r="586" spans="4:115" ht="14.25" customHeight="1" x14ac:dyDescent="0.35">
      <c r="D586" s="506" t="s">
        <v>870</v>
      </c>
      <c r="E586" s="506"/>
      <c r="F586" s="506"/>
      <c r="G586" s="506"/>
      <c r="H586" s="506"/>
      <c r="I586" s="506"/>
      <c r="J586" s="506"/>
      <c r="K586" s="506"/>
      <c r="L586" s="506"/>
      <c r="M586" s="506"/>
      <c r="N586" s="506"/>
      <c r="O586" s="506"/>
      <c r="P586" s="506"/>
      <c r="Q586" s="506"/>
      <c r="R586" s="71"/>
      <c r="S586" s="66"/>
      <c r="T586" s="72"/>
      <c r="U586" s="73"/>
      <c r="V586" s="320" t="s">
        <v>572</v>
      </c>
      <c r="W586" s="321"/>
      <c r="X586" s="321"/>
      <c r="Y586" s="322"/>
      <c r="Z586" s="320" t="s">
        <v>572</v>
      </c>
      <c r="AA586" s="321"/>
      <c r="AB586" s="321"/>
      <c r="AC586" s="322"/>
      <c r="AD586" s="320" t="s">
        <v>572</v>
      </c>
      <c r="AE586" s="321"/>
      <c r="AF586" s="322"/>
      <c r="AG586" s="320"/>
      <c r="AH586" s="321"/>
      <c r="AI586" s="322"/>
      <c r="AJ586" s="320"/>
      <c r="AK586" s="321"/>
      <c r="AL586" s="322"/>
      <c r="AM586" s="71"/>
      <c r="AN586" s="72"/>
      <c r="AO586" s="72"/>
      <c r="AP586" s="73"/>
      <c r="AQ586" s="320" t="s">
        <v>572</v>
      </c>
      <c r="AR586" s="321"/>
      <c r="AS586" s="321"/>
      <c r="AT586" s="322"/>
      <c r="AV586" s="419"/>
      <c r="AW586" s="419"/>
      <c r="AX586" s="419"/>
      <c r="AY586" s="419"/>
      <c r="AZ586" s="419"/>
      <c r="BA586" s="419"/>
      <c r="BB586" s="419"/>
      <c r="BC586" s="419"/>
      <c r="BD586" s="419"/>
      <c r="BE586" s="419"/>
      <c r="BF586" s="419"/>
      <c r="BG586" s="419"/>
      <c r="BH586" s="419"/>
      <c r="BI586" s="419"/>
      <c r="BJ586" s="419"/>
      <c r="BK586" s="419"/>
      <c r="BL586" s="329"/>
      <c r="BM586" s="329"/>
      <c r="BN586" s="329"/>
      <c r="BO586" s="329"/>
      <c r="BP586" s="329" t="s">
        <v>572</v>
      </c>
      <c r="BQ586" s="329"/>
      <c r="BR586" s="329"/>
      <c r="BS586" s="329"/>
      <c r="BT586" s="329">
        <v>1</v>
      </c>
      <c r="BU586" s="329"/>
      <c r="BV586" s="329"/>
      <c r="BW586" s="329"/>
      <c r="BX586" s="329">
        <v>8</v>
      </c>
      <c r="BY586" s="329"/>
      <c r="BZ586" s="329"/>
      <c r="CA586" s="329"/>
      <c r="CB586" s="329"/>
      <c r="CC586" s="329"/>
      <c r="CD586" s="329"/>
      <c r="CE586" s="329"/>
      <c r="CF586" s="329"/>
      <c r="CG586" s="329"/>
      <c r="CH586" s="329"/>
      <c r="CI586" s="329"/>
      <c r="CJ586" s="329"/>
      <c r="CK586" s="329" t="s">
        <v>572</v>
      </c>
      <c r="CL586" s="329"/>
      <c r="CM586" s="329"/>
      <c r="CN586" s="329"/>
    </row>
    <row r="587" spans="4:115" ht="14.25" customHeight="1" x14ac:dyDescent="0.35">
      <c r="D587" s="506" t="s">
        <v>853</v>
      </c>
      <c r="E587" s="506"/>
      <c r="F587" s="506"/>
      <c r="G587" s="506"/>
      <c r="H587" s="506"/>
      <c r="I587" s="506"/>
      <c r="J587" s="506"/>
      <c r="K587" s="506"/>
      <c r="L587" s="506"/>
      <c r="M587" s="506"/>
      <c r="N587" s="506"/>
      <c r="O587" s="506"/>
      <c r="P587" s="506"/>
      <c r="Q587" s="506"/>
      <c r="R587" s="71"/>
      <c r="S587" s="66"/>
      <c r="T587" s="72"/>
      <c r="U587" s="73"/>
      <c r="V587" s="320" t="s">
        <v>572</v>
      </c>
      <c r="W587" s="321"/>
      <c r="X587" s="321"/>
      <c r="Y587" s="322"/>
      <c r="Z587" s="320" t="s">
        <v>572</v>
      </c>
      <c r="AA587" s="321"/>
      <c r="AB587" s="321"/>
      <c r="AC587" s="322"/>
      <c r="AD587" s="320" t="s">
        <v>572</v>
      </c>
      <c r="AE587" s="321"/>
      <c r="AF587" s="322"/>
      <c r="AG587" s="320" t="s">
        <v>572</v>
      </c>
      <c r="AH587" s="321"/>
      <c r="AI587" s="322"/>
      <c r="AJ587" s="320" t="s">
        <v>572</v>
      </c>
      <c r="AK587" s="321"/>
      <c r="AL587" s="322"/>
      <c r="AM587" s="71"/>
      <c r="AN587" s="72"/>
      <c r="AO587" s="72"/>
      <c r="AP587" s="73"/>
      <c r="AQ587" s="320" t="s">
        <v>572</v>
      </c>
      <c r="AR587" s="321"/>
      <c r="AS587" s="321"/>
      <c r="AT587" s="322"/>
      <c r="AV587" s="419"/>
      <c r="AW587" s="419"/>
      <c r="AX587" s="419"/>
      <c r="AY587" s="419"/>
      <c r="AZ587" s="419"/>
      <c r="BA587" s="419"/>
      <c r="BB587" s="419"/>
      <c r="BC587" s="419"/>
      <c r="BD587" s="419"/>
      <c r="BE587" s="419"/>
      <c r="BF587" s="419"/>
      <c r="BG587" s="419"/>
      <c r="BH587" s="419"/>
      <c r="BI587" s="419"/>
      <c r="BJ587" s="419"/>
      <c r="BK587" s="419"/>
      <c r="BL587" s="329"/>
      <c r="BM587" s="329"/>
      <c r="BN587" s="329"/>
      <c r="BO587" s="329"/>
      <c r="BP587" s="329" t="s">
        <v>572</v>
      </c>
      <c r="BQ587" s="329"/>
      <c r="BR587" s="329"/>
      <c r="BS587" s="329"/>
      <c r="BT587" s="329">
        <v>2</v>
      </c>
      <c r="BU587" s="329"/>
      <c r="BV587" s="329"/>
      <c r="BW587" s="329"/>
      <c r="BX587" s="329">
        <v>51</v>
      </c>
      <c r="BY587" s="329"/>
      <c r="BZ587" s="329"/>
      <c r="CA587" s="329">
        <v>77</v>
      </c>
      <c r="CB587" s="329"/>
      <c r="CC587" s="329"/>
      <c r="CD587" s="329">
        <v>28</v>
      </c>
      <c r="CE587" s="329"/>
      <c r="CF587" s="329"/>
      <c r="CG587" s="329"/>
      <c r="CH587" s="329"/>
      <c r="CI587" s="329"/>
      <c r="CJ587" s="329"/>
      <c r="CK587" s="329" t="s">
        <v>572</v>
      </c>
      <c r="CL587" s="329"/>
      <c r="CM587" s="329"/>
      <c r="CN587" s="329"/>
    </row>
    <row r="588" spans="4:115" ht="14.25" customHeight="1" x14ac:dyDescent="0.35">
      <c r="D588" s="506" t="s">
        <v>854</v>
      </c>
      <c r="E588" s="506"/>
      <c r="F588" s="506"/>
      <c r="G588" s="506"/>
      <c r="H588" s="506"/>
      <c r="I588" s="506"/>
      <c r="J588" s="506"/>
      <c r="K588" s="506"/>
      <c r="L588" s="506"/>
      <c r="M588" s="506"/>
      <c r="N588" s="506"/>
      <c r="O588" s="506"/>
      <c r="P588" s="506"/>
      <c r="Q588" s="506"/>
      <c r="R588" s="71"/>
      <c r="S588" s="66"/>
      <c r="T588" s="72"/>
      <c r="U588" s="73"/>
      <c r="V588" s="320" t="s">
        <v>572</v>
      </c>
      <c r="W588" s="321"/>
      <c r="X588" s="321"/>
      <c r="Y588" s="322"/>
      <c r="Z588" s="320" t="s">
        <v>572</v>
      </c>
      <c r="AA588" s="321"/>
      <c r="AB588" s="321"/>
      <c r="AC588" s="322"/>
      <c r="AD588" s="320" t="s">
        <v>572</v>
      </c>
      <c r="AE588" s="321"/>
      <c r="AF588" s="322"/>
      <c r="AG588" s="320"/>
      <c r="AH588" s="321"/>
      <c r="AI588" s="322"/>
      <c r="AJ588" s="320"/>
      <c r="AK588" s="321"/>
      <c r="AL588" s="322"/>
      <c r="AM588" s="71"/>
      <c r="AN588" s="72"/>
      <c r="AO588" s="72"/>
      <c r="AP588" s="73"/>
      <c r="AQ588" s="320" t="s">
        <v>572</v>
      </c>
      <c r="AR588" s="321"/>
      <c r="AS588" s="321"/>
      <c r="AT588" s="322"/>
      <c r="AV588" s="419"/>
      <c r="AW588" s="419"/>
      <c r="AX588" s="419"/>
      <c r="AY588" s="419"/>
      <c r="AZ588" s="419"/>
      <c r="BA588" s="419"/>
      <c r="BB588" s="419"/>
      <c r="BC588" s="419"/>
      <c r="BD588" s="419"/>
      <c r="BE588" s="419"/>
      <c r="BF588" s="419"/>
      <c r="BG588" s="419"/>
      <c r="BH588" s="419"/>
      <c r="BI588" s="419"/>
      <c r="BJ588" s="419"/>
      <c r="BK588" s="419"/>
      <c r="BL588" s="329"/>
      <c r="BM588" s="329"/>
      <c r="BN588" s="329"/>
      <c r="BO588" s="329"/>
      <c r="BP588" s="329" t="s">
        <v>572</v>
      </c>
      <c r="BQ588" s="329"/>
      <c r="BR588" s="329"/>
      <c r="BS588" s="329"/>
      <c r="BT588" s="329">
        <v>1</v>
      </c>
      <c r="BU588" s="329"/>
      <c r="BV588" s="329"/>
      <c r="BW588" s="329"/>
      <c r="BX588" s="329">
        <v>6</v>
      </c>
      <c r="BY588" s="329"/>
      <c r="BZ588" s="329"/>
      <c r="CA588" s="329"/>
      <c r="CB588" s="329"/>
      <c r="CC588" s="329"/>
      <c r="CD588" s="329"/>
      <c r="CE588" s="329"/>
      <c r="CF588" s="329"/>
      <c r="CG588" s="329"/>
      <c r="CH588" s="329"/>
      <c r="CI588" s="329"/>
      <c r="CJ588" s="329"/>
      <c r="CK588" s="329" t="s">
        <v>572</v>
      </c>
      <c r="CL588" s="329"/>
      <c r="CM588" s="329"/>
      <c r="CN588" s="329"/>
    </row>
    <row r="589" spans="4:115" ht="14.25" customHeight="1" x14ac:dyDescent="0.35">
      <c r="D589" s="506" t="s">
        <v>855</v>
      </c>
      <c r="E589" s="506"/>
      <c r="F589" s="506"/>
      <c r="G589" s="506"/>
      <c r="H589" s="506"/>
      <c r="I589" s="506"/>
      <c r="J589" s="506"/>
      <c r="K589" s="506"/>
      <c r="L589" s="506"/>
      <c r="M589" s="506"/>
      <c r="N589" s="506"/>
      <c r="O589" s="506"/>
      <c r="P589" s="506"/>
      <c r="Q589" s="506"/>
      <c r="R589" s="71"/>
      <c r="S589" s="66"/>
      <c r="T589" s="72"/>
      <c r="U589" s="73"/>
      <c r="V589" s="320" t="s">
        <v>572</v>
      </c>
      <c r="W589" s="321"/>
      <c r="X589" s="321"/>
      <c r="Y589" s="322"/>
      <c r="Z589" s="320" t="s">
        <v>572</v>
      </c>
      <c r="AA589" s="321"/>
      <c r="AB589" s="321"/>
      <c r="AC589" s="322"/>
      <c r="AD589" s="320" t="s">
        <v>572</v>
      </c>
      <c r="AE589" s="321"/>
      <c r="AF589" s="322"/>
      <c r="AG589" s="320"/>
      <c r="AH589" s="321"/>
      <c r="AI589" s="322"/>
      <c r="AJ589" s="320"/>
      <c r="AK589" s="321"/>
      <c r="AL589" s="322"/>
      <c r="AM589" s="71"/>
      <c r="AN589" s="72"/>
      <c r="AO589" s="72"/>
      <c r="AP589" s="73"/>
      <c r="AQ589" s="320" t="s">
        <v>572</v>
      </c>
      <c r="AR589" s="321"/>
      <c r="AS589" s="321"/>
      <c r="AT589" s="322"/>
      <c r="AV589" s="419"/>
      <c r="AW589" s="419"/>
      <c r="AX589" s="419"/>
      <c r="AY589" s="419"/>
      <c r="AZ589" s="419"/>
      <c r="BA589" s="419"/>
      <c r="BB589" s="419"/>
      <c r="BC589" s="419"/>
      <c r="BD589" s="419"/>
      <c r="BE589" s="419"/>
      <c r="BF589" s="419"/>
      <c r="BG589" s="419"/>
      <c r="BH589" s="419"/>
      <c r="BI589" s="419"/>
      <c r="BJ589" s="419"/>
      <c r="BK589" s="419"/>
      <c r="BL589" s="329"/>
      <c r="BM589" s="329"/>
      <c r="BN589" s="329"/>
      <c r="BO589" s="329"/>
      <c r="BP589" s="329" t="s">
        <v>572</v>
      </c>
      <c r="BQ589" s="329"/>
      <c r="BR589" s="329"/>
      <c r="BS589" s="329"/>
      <c r="BT589" s="329">
        <v>3</v>
      </c>
      <c r="BU589" s="329"/>
      <c r="BV589" s="329"/>
      <c r="BW589" s="329"/>
      <c r="BX589" s="329">
        <v>7</v>
      </c>
      <c r="BY589" s="329"/>
      <c r="BZ589" s="329"/>
      <c r="CA589" s="329"/>
      <c r="CB589" s="329"/>
      <c r="CC589" s="329"/>
      <c r="CD589" s="329"/>
      <c r="CE589" s="329"/>
      <c r="CF589" s="329"/>
      <c r="CG589" s="329"/>
      <c r="CH589" s="329"/>
      <c r="CI589" s="329"/>
      <c r="CJ589" s="329"/>
      <c r="CK589" s="329" t="s">
        <v>572</v>
      </c>
      <c r="CL589" s="329"/>
      <c r="CM589" s="329"/>
      <c r="CN589" s="329"/>
    </row>
    <row r="590" spans="4:115" ht="14.25" customHeight="1" x14ac:dyDescent="0.35">
      <c r="D590" s="506" t="s">
        <v>856</v>
      </c>
      <c r="E590" s="506"/>
      <c r="F590" s="506"/>
      <c r="G590" s="506"/>
      <c r="H590" s="506"/>
      <c r="I590" s="506"/>
      <c r="J590" s="506"/>
      <c r="K590" s="506"/>
      <c r="L590" s="506"/>
      <c r="M590" s="506"/>
      <c r="N590" s="506"/>
      <c r="O590" s="506"/>
      <c r="P590" s="506"/>
      <c r="Q590" s="506"/>
      <c r="R590" s="71"/>
      <c r="S590" s="66"/>
      <c r="T590" s="72"/>
      <c r="U590" s="73"/>
      <c r="V590" s="320" t="s">
        <v>572</v>
      </c>
      <c r="W590" s="321"/>
      <c r="X590" s="321"/>
      <c r="Y590" s="322"/>
      <c r="Z590" s="320" t="s">
        <v>572</v>
      </c>
      <c r="AA590" s="321"/>
      <c r="AB590" s="321"/>
      <c r="AC590" s="322"/>
      <c r="AD590" s="320" t="s">
        <v>572</v>
      </c>
      <c r="AE590" s="321"/>
      <c r="AF590" s="322"/>
      <c r="AG590" s="320"/>
      <c r="AH590" s="321"/>
      <c r="AI590" s="322"/>
      <c r="AJ590" s="320"/>
      <c r="AK590" s="321"/>
      <c r="AL590" s="322"/>
      <c r="AM590" s="71"/>
      <c r="AN590" s="72"/>
      <c r="AO590" s="72"/>
      <c r="AP590" s="73"/>
      <c r="AQ590" s="320" t="s">
        <v>572</v>
      </c>
      <c r="AR590" s="321"/>
      <c r="AS590" s="321"/>
      <c r="AT590" s="322"/>
      <c r="AV590" s="419"/>
      <c r="AW590" s="419"/>
      <c r="AX590" s="419"/>
      <c r="AY590" s="419"/>
      <c r="AZ590" s="419"/>
      <c r="BA590" s="419"/>
      <c r="BB590" s="419"/>
      <c r="BC590" s="419"/>
      <c r="BD590" s="419"/>
      <c r="BE590" s="419"/>
      <c r="BF590" s="419"/>
      <c r="BG590" s="419"/>
      <c r="BH590" s="419"/>
      <c r="BI590" s="419"/>
      <c r="BJ590" s="419"/>
      <c r="BK590" s="419"/>
      <c r="BL590" s="329"/>
      <c r="BM590" s="329"/>
      <c r="BN590" s="329"/>
      <c r="BO590" s="329"/>
      <c r="BP590" s="329" t="s">
        <v>572</v>
      </c>
      <c r="BQ590" s="329"/>
      <c r="BR590" s="329"/>
      <c r="BS590" s="329"/>
      <c r="BT590" s="329">
        <v>1</v>
      </c>
      <c r="BU590" s="329"/>
      <c r="BV590" s="329"/>
      <c r="BW590" s="329"/>
      <c r="BX590" s="329">
        <v>8</v>
      </c>
      <c r="BY590" s="329"/>
      <c r="BZ590" s="329"/>
      <c r="CA590" s="329"/>
      <c r="CB590" s="329"/>
      <c r="CC590" s="329"/>
      <c r="CD590" s="329"/>
      <c r="CE590" s="329"/>
      <c r="CF590" s="329"/>
      <c r="CG590" s="329"/>
      <c r="CH590" s="329"/>
      <c r="CI590" s="329"/>
      <c r="CJ590" s="329"/>
      <c r="CK590" s="329" t="s">
        <v>572</v>
      </c>
      <c r="CL590" s="329"/>
      <c r="CM590" s="329"/>
      <c r="CN590" s="329"/>
    </row>
    <row r="591" spans="4:115" ht="14.25" customHeight="1" x14ac:dyDescent="0.35">
      <c r="D591" s="506" t="s">
        <v>857</v>
      </c>
      <c r="E591" s="506"/>
      <c r="F591" s="506"/>
      <c r="G591" s="506"/>
      <c r="H591" s="506"/>
      <c r="I591" s="506"/>
      <c r="J591" s="506"/>
      <c r="K591" s="506"/>
      <c r="L591" s="506"/>
      <c r="M591" s="506"/>
      <c r="N591" s="506"/>
      <c r="O591" s="506"/>
      <c r="P591" s="506"/>
      <c r="Q591" s="506"/>
      <c r="R591" s="71"/>
      <c r="S591" s="66"/>
      <c r="T591" s="72"/>
      <c r="U591" s="73"/>
      <c r="V591" s="320" t="s">
        <v>572</v>
      </c>
      <c r="W591" s="321"/>
      <c r="X591" s="321"/>
      <c r="Y591" s="322"/>
      <c r="Z591" s="320" t="s">
        <v>572</v>
      </c>
      <c r="AA591" s="321"/>
      <c r="AB591" s="321"/>
      <c r="AC591" s="322"/>
      <c r="AD591" s="320" t="s">
        <v>572</v>
      </c>
      <c r="AE591" s="321"/>
      <c r="AF591" s="322"/>
      <c r="AG591" s="320"/>
      <c r="AH591" s="321"/>
      <c r="AI591" s="322"/>
      <c r="AJ591" s="320"/>
      <c r="AK591" s="321"/>
      <c r="AL591" s="322"/>
      <c r="AM591" s="71"/>
      <c r="AN591" s="72"/>
      <c r="AO591" s="72"/>
      <c r="AP591" s="73"/>
      <c r="AQ591" s="320" t="s">
        <v>572</v>
      </c>
      <c r="AR591" s="321"/>
      <c r="AS591" s="321"/>
      <c r="AT591" s="322"/>
      <c r="AV591" s="419"/>
      <c r="AW591" s="419"/>
      <c r="AX591" s="419"/>
      <c r="AY591" s="419"/>
      <c r="AZ591" s="419"/>
      <c r="BA591" s="419"/>
      <c r="BB591" s="419"/>
      <c r="BC591" s="419"/>
      <c r="BD591" s="419"/>
      <c r="BE591" s="419"/>
      <c r="BF591" s="419"/>
      <c r="BG591" s="419"/>
      <c r="BH591" s="419"/>
      <c r="BI591" s="419"/>
      <c r="BJ591" s="419"/>
      <c r="BK591" s="419"/>
      <c r="BL591" s="329"/>
      <c r="BM591" s="329"/>
      <c r="BN591" s="329"/>
      <c r="BO591" s="329"/>
      <c r="BP591" s="329" t="s">
        <v>572</v>
      </c>
      <c r="BQ591" s="329"/>
      <c r="BR591" s="329"/>
      <c r="BS591" s="329"/>
      <c r="BT591" s="329">
        <v>2</v>
      </c>
      <c r="BU591" s="329"/>
      <c r="BV591" s="329"/>
      <c r="BW591" s="329"/>
      <c r="BX591" s="329">
        <v>12</v>
      </c>
      <c r="BY591" s="329"/>
      <c r="BZ591" s="329"/>
      <c r="CA591" s="329"/>
      <c r="CB591" s="329"/>
      <c r="CC591" s="329"/>
      <c r="CD591" s="329"/>
      <c r="CE591" s="329"/>
      <c r="CF591" s="329"/>
      <c r="CG591" s="329"/>
      <c r="CH591" s="329"/>
      <c r="CI591" s="329"/>
      <c r="CJ591" s="329"/>
      <c r="CK591" s="329" t="s">
        <v>572</v>
      </c>
      <c r="CL591" s="329"/>
      <c r="CM591" s="329"/>
      <c r="CN591" s="329"/>
    </row>
    <row r="592" spans="4:115" ht="14.25" customHeight="1" x14ac:dyDescent="0.35">
      <c r="D592" s="506" t="s">
        <v>858</v>
      </c>
      <c r="E592" s="506"/>
      <c r="F592" s="506"/>
      <c r="G592" s="506"/>
      <c r="H592" s="506"/>
      <c r="I592" s="506"/>
      <c r="J592" s="506"/>
      <c r="K592" s="506"/>
      <c r="L592" s="506"/>
      <c r="M592" s="506"/>
      <c r="N592" s="506"/>
      <c r="O592" s="506"/>
      <c r="P592" s="506"/>
      <c r="Q592" s="506"/>
      <c r="R592" s="71"/>
      <c r="S592" s="66"/>
      <c r="T592" s="72"/>
      <c r="U592" s="73"/>
      <c r="V592" s="320" t="s">
        <v>572</v>
      </c>
      <c r="W592" s="321"/>
      <c r="X592" s="321"/>
      <c r="Y592" s="322"/>
      <c r="Z592" s="320" t="s">
        <v>572</v>
      </c>
      <c r="AA592" s="321"/>
      <c r="AB592" s="321"/>
      <c r="AC592" s="322"/>
      <c r="AD592" s="320" t="s">
        <v>572</v>
      </c>
      <c r="AE592" s="321"/>
      <c r="AF592" s="322"/>
      <c r="AG592" s="320"/>
      <c r="AH592" s="321"/>
      <c r="AI592" s="322"/>
      <c r="AJ592" s="320"/>
      <c r="AK592" s="321"/>
      <c r="AL592" s="322"/>
      <c r="AM592" s="71"/>
      <c r="AN592" s="72"/>
      <c r="AO592" s="72"/>
      <c r="AP592" s="73"/>
      <c r="AQ592" s="320" t="s">
        <v>572</v>
      </c>
      <c r="AR592" s="321"/>
      <c r="AS592" s="321"/>
      <c r="AT592" s="322"/>
      <c r="AV592" s="419"/>
      <c r="AW592" s="419"/>
      <c r="AX592" s="419"/>
      <c r="AY592" s="419"/>
      <c r="AZ592" s="419"/>
      <c r="BA592" s="419"/>
      <c r="BB592" s="419"/>
      <c r="BC592" s="419"/>
      <c r="BD592" s="419"/>
      <c r="BE592" s="419"/>
      <c r="BF592" s="419"/>
      <c r="BG592" s="419"/>
      <c r="BH592" s="419"/>
      <c r="BI592" s="419"/>
      <c r="BJ592" s="419"/>
      <c r="BK592" s="419"/>
      <c r="BL592" s="329"/>
      <c r="BM592" s="329"/>
      <c r="BN592" s="329"/>
      <c r="BO592" s="329"/>
      <c r="BP592" s="329" t="s">
        <v>572</v>
      </c>
      <c r="BQ592" s="329"/>
      <c r="BR592" s="329"/>
      <c r="BS592" s="329"/>
      <c r="BT592" s="329">
        <v>0</v>
      </c>
      <c r="BU592" s="329"/>
      <c r="BV592" s="329"/>
      <c r="BW592" s="329"/>
      <c r="BX592" s="329">
        <v>7</v>
      </c>
      <c r="BY592" s="329"/>
      <c r="BZ592" s="329"/>
      <c r="CA592" s="329"/>
      <c r="CB592" s="329"/>
      <c r="CC592" s="329"/>
      <c r="CD592" s="329"/>
      <c r="CE592" s="329"/>
      <c r="CF592" s="329"/>
      <c r="CG592" s="329"/>
      <c r="CH592" s="329"/>
      <c r="CI592" s="329"/>
      <c r="CJ592" s="329"/>
      <c r="CK592" s="329" t="s">
        <v>572</v>
      </c>
      <c r="CL592" s="329"/>
      <c r="CM592" s="329"/>
      <c r="CN592" s="329"/>
    </row>
    <row r="593" spans="4:92" ht="14.25" customHeight="1" x14ac:dyDescent="0.35">
      <c r="D593" s="737" t="s">
        <v>315</v>
      </c>
      <c r="E593" s="737"/>
      <c r="F593" s="737"/>
      <c r="G593" s="737"/>
      <c r="H593" s="737"/>
      <c r="I593" s="737"/>
      <c r="J593" s="737"/>
      <c r="K593" s="737"/>
      <c r="L593" s="737"/>
      <c r="M593" s="737"/>
      <c r="N593" s="737"/>
      <c r="O593" s="737"/>
      <c r="P593" s="737"/>
      <c r="Q593" s="737"/>
      <c r="R593" s="71"/>
      <c r="S593" s="66"/>
      <c r="T593" s="72"/>
      <c r="U593" s="73"/>
      <c r="V593" s="320">
        <f>COUNTIF(V562:Y592,"X")</f>
        <v>31</v>
      </c>
      <c r="W593" s="321"/>
      <c r="X593" s="321"/>
      <c r="Y593" s="322"/>
      <c r="Z593" s="320">
        <f>COUNTIF(Z562:AC592,"X")</f>
        <v>26</v>
      </c>
      <c r="AA593" s="321"/>
      <c r="AB593" s="321"/>
      <c r="AC593" s="322"/>
      <c r="AD593" s="320">
        <f>COUNTIF(AD562:AF592,"X")</f>
        <v>26</v>
      </c>
      <c r="AE593" s="321"/>
      <c r="AF593" s="322"/>
      <c r="AG593" s="320">
        <v>4</v>
      </c>
      <c r="AH593" s="321"/>
      <c r="AI593" s="322"/>
      <c r="AJ593" s="320">
        <f>COUNTIF(AJ562:AL592,"X")</f>
        <v>5</v>
      </c>
      <c r="AK593" s="321"/>
      <c r="AL593" s="322"/>
      <c r="AM593" s="71"/>
      <c r="AN593" s="72"/>
      <c r="AO593" s="72"/>
      <c r="AP593" s="73"/>
      <c r="AQ593" s="320">
        <v>24</v>
      </c>
      <c r="AR593" s="321"/>
      <c r="AS593" s="321"/>
      <c r="AT593" s="322"/>
      <c r="AV593" s="419"/>
      <c r="AW593" s="419"/>
      <c r="AX593" s="419"/>
      <c r="AY593" s="419"/>
      <c r="AZ593" s="419"/>
      <c r="BA593" s="419"/>
      <c r="BB593" s="419"/>
      <c r="BC593" s="419"/>
      <c r="BD593" s="419"/>
      <c r="BE593" s="419"/>
      <c r="BF593" s="419"/>
      <c r="BG593" s="419"/>
      <c r="BH593" s="419"/>
      <c r="BI593" s="419"/>
      <c r="BJ593" s="419"/>
      <c r="BK593" s="419"/>
      <c r="BL593" s="329"/>
      <c r="BM593" s="329"/>
      <c r="BN593" s="329"/>
      <c r="BO593" s="329"/>
      <c r="BP593" s="329"/>
      <c r="BQ593" s="329"/>
      <c r="BR593" s="329"/>
      <c r="BS593" s="329"/>
      <c r="BT593" s="329"/>
      <c r="BU593" s="329"/>
      <c r="BV593" s="329"/>
      <c r="BW593" s="329"/>
      <c r="BX593" s="329"/>
      <c r="BY593" s="329"/>
      <c r="BZ593" s="329"/>
      <c r="CA593" s="329"/>
      <c r="CB593" s="329"/>
      <c r="CC593" s="329"/>
      <c r="CD593" s="329"/>
      <c r="CE593" s="329"/>
      <c r="CF593" s="329"/>
      <c r="CG593" s="329"/>
      <c r="CH593" s="329"/>
      <c r="CI593" s="329"/>
      <c r="CJ593" s="329"/>
      <c r="CK593" s="329"/>
      <c r="CL593" s="329"/>
      <c r="CM593" s="329"/>
      <c r="CN593" s="329"/>
    </row>
    <row r="594" spans="4:92" ht="14.25" customHeight="1" x14ac:dyDescent="0.35">
      <c r="D594" s="736"/>
      <c r="E594" s="736"/>
      <c r="F594" s="736"/>
      <c r="G594" s="736"/>
      <c r="H594" s="736"/>
      <c r="I594" s="736"/>
      <c r="J594" s="736"/>
      <c r="K594" s="736"/>
      <c r="L594" s="736"/>
      <c r="M594" s="736"/>
      <c r="N594" s="736"/>
      <c r="O594" s="736"/>
      <c r="P594" s="736"/>
      <c r="Q594" s="736"/>
      <c r="R594" s="71"/>
      <c r="S594" s="66"/>
      <c r="T594" s="72"/>
      <c r="U594" s="73"/>
      <c r="V594" s="320"/>
      <c r="W594" s="321"/>
      <c r="X594" s="321"/>
      <c r="Y594" s="322"/>
      <c r="Z594" s="320"/>
      <c r="AA594" s="321"/>
      <c r="AB594" s="321"/>
      <c r="AC594" s="322"/>
      <c r="AD594" s="320"/>
      <c r="AE594" s="321"/>
      <c r="AF594" s="322"/>
      <c r="AG594" s="71"/>
      <c r="AH594" s="72"/>
      <c r="AI594" s="73"/>
      <c r="AJ594" s="71"/>
      <c r="AK594" s="72"/>
      <c r="AL594" s="73"/>
      <c r="AM594" s="71"/>
      <c r="AN594" s="72"/>
      <c r="AO594" s="72"/>
      <c r="AP594" s="73"/>
      <c r="AQ594" s="320"/>
      <c r="AR594" s="321"/>
      <c r="AS594" s="321"/>
      <c r="AT594" s="322"/>
      <c r="AV594" s="419"/>
      <c r="AW594" s="419"/>
      <c r="AX594" s="419"/>
      <c r="AY594" s="419"/>
      <c r="AZ594" s="419"/>
      <c r="BA594" s="419"/>
      <c r="BB594" s="419"/>
      <c r="BC594" s="419"/>
      <c r="BD594" s="419"/>
      <c r="BE594" s="419"/>
      <c r="BF594" s="419"/>
      <c r="BG594" s="419"/>
      <c r="BH594" s="419"/>
      <c r="BI594" s="419"/>
      <c r="BJ594" s="419"/>
      <c r="BK594" s="419"/>
      <c r="BL594" s="329"/>
      <c r="BM594" s="329"/>
      <c r="BN594" s="329"/>
      <c r="BO594" s="329"/>
      <c r="BP594" s="329"/>
      <c r="BQ594" s="329"/>
      <c r="BR594" s="329"/>
      <c r="BS594" s="329"/>
      <c r="BT594" s="329"/>
      <c r="BU594" s="329"/>
      <c r="BV594" s="329"/>
      <c r="BW594" s="329"/>
      <c r="BX594" s="329"/>
      <c r="BY594" s="329"/>
      <c r="BZ594" s="329"/>
      <c r="CA594" s="329"/>
      <c r="CB594" s="329"/>
      <c r="CC594" s="329"/>
      <c r="CD594" s="329"/>
      <c r="CE594" s="329"/>
      <c r="CF594" s="329"/>
      <c r="CG594" s="329"/>
      <c r="CH594" s="329"/>
      <c r="CI594" s="329"/>
      <c r="CJ594" s="329"/>
      <c r="CK594" s="329"/>
      <c r="CL594" s="329"/>
      <c r="CM594" s="329"/>
      <c r="CN594" s="329"/>
    </row>
    <row r="595" spans="4:92" ht="14.25" customHeight="1" x14ac:dyDescent="0.35">
      <c r="D595" s="736"/>
      <c r="E595" s="736"/>
      <c r="F595" s="736"/>
      <c r="G595" s="736"/>
      <c r="H595" s="736"/>
      <c r="I595" s="736"/>
      <c r="J595" s="736"/>
      <c r="K595" s="736"/>
      <c r="L595" s="736"/>
      <c r="M595" s="736"/>
      <c r="N595" s="736"/>
      <c r="O595" s="736"/>
      <c r="P595" s="736"/>
      <c r="Q595" s="736"/>
      <c r="R595" s="71"/>
      <c r="S595" s="66"/>
      <c r="T595" s="72"/>
      <c r="U595" s="73"/>
      <c r="V595" s="320"/>
      <c r="W595" s="321"/>
      <c r="X595" s="321"/>
      <c r="Y595" s="322"/>
      <c r="Z595" s="152"/>
      <c r="AA595" s="153"/>
      <c r="AB595" s="72"/>
      <c r="AC595" s="154"/>
      <c r="AD595" s="320"/>
      <c r="AE595" s="321"/>
      <c r="AF595" s="322"/>
      <c r="AG595" s="71"/>
      <c r="AH595" s="72"/>
      <c r="AI595" s="73"/>
      <c r="AJ595" s="71"/>
      <c r="AK595" s="72"/>
      <c r="AL595" s="73"/>
      <c r="AM595" s="71"/>
      <c r="AN595" s="72"/>
      <c r="AO595" s="72"/>
      <c r="AP595" s="73"/>
      <c r="AQ595" s="71"/>
      <c r="AR595" s="72"/>
      <c r="AS595" s="72"/>
      <c r="AT595" s="73"/>
      <c r="AV595" s="419"/>
      <c r="AW595" s="419"/>
      <c r="AX595" s="419"/>
      <c r="AY595" s="419"/>
      <c r="AZ595" s="419"/>
      <c r="BA595" s="419"/>
      <c r="BB595" s="419"/>
      <c r="BC595" s="419"/>
      <c r="BD595" s="419"/>
      <c r="BE595" s="419"/>
      <c r="BF595" s="419"/>
      <c r="BG595" s="419"/>
      <c r="BH595" s="419"/>
      <c r="BI595" s="419"/>
      <c r="BJ595" s="419"/>
      <c r="BK595" s="419"/>
      <c r="BL595" s="329"/>
      <c r="BM595" s="329"/>
      <c r="BN595" s="329"/>
      <c r="BO595" s="329"/>
      <c r="BP595" s="329"/>
      <c r="BQ595" s="329"/>
      <c r="BR595" s="329"/>
      <c r="BS595" s="329"/>
      <c r="BT595" s="329"/>
      <c r="BU595" s="329"/>
      <c r="BV595" s="329"/>
      <c r="BW595" s="329"/>
      <c r="BX595" s="329"/>
      <c r="BY595" s="329"/>
      <c r="BZ595" s="329"/>
      <c r="CA595" s="329"/>
      <c r="CB595" s="329"/>
      <c r="CC595" s="329"/>
      <c r="CD595" s="329"/>
      <c r="CE595" s="329"/>
      <c r="CF595" s="329"/>
      <c r="CG595" s="329"/>
      <c r="CH595" s="329"/>
      <c r="CI595" s="329"/>
      <c r="CJ595" s="329"/>
      <c r="CK595" s="329"/>
      <c r="CL595" s="329"/>
      <c r="CM595" s="329"/>
      <c r="CN595" s="329"/>
    </row>
    <row r="596" spans="4:92" ht="14.25" customHeight="1" x14ac:dyDescent="0.35">
      <c r="D596" s="736"/>
      <c r="E596" s="736"/>
      <c r="F596" s="736"/>
      <c r="G596" s="736"/>
      <c r="H596" s="736"/>
      <c r="I596" s="736"/>
      <c r="J596" s="736"/>
      <c r="K596" s="736"/>
      <c r="L596" s="736"/>
      <c r="M596" s="736"/>
      <c r="N596" s="736"/>
      <c r="O596" s="736"/>
      <c r="P596" s="736"/>
      <c r="Q596" s="736"/>
      <c r="R596" s="71"/>
      <c r="S596" s="66"/>
      <c r="T596" s="72"/>
      <c r="U596" s="73"/>
      <c r="V596" s="320"/>
      <c r="W596" s="321"/>
      <c r="X596" s="321"/>
      <c r="Y596" s="322"/>
      <c r="Z596" s="152"/>
      <c r="AA596" s="153"/>
      <c r="AB596" s="72"/>
      <c r="AC596" s="154"/>
      <c r="AD596" s="320"/>
      <c r="AE596" s="321"/>
      <c r="AF596" s="322"/>
      <c r="AG596" s="71"/>
      <c r="AH596" s="72"/>
      <c r="AI596" s="73"/>
      <c r="AJ596" s="71"/>
      <c r="AK596" s="72"/>
      <c r="AL596" s="73"/>
      <c r="AM596" s="71"/>
      <c r="AN596" s="72"/>
      <c r="AO596" s="72"/>
      <c r="AP596" s="73"/>
      <c r="AQ596" s="71"/>
      <c r="AR596" s="72"/>
      <c r="AS596" s="72"/>
      <c r="AT596" s="73"/>
      <c r="AV596" s="419"/>
      <c r="AW596" s="419"/>
      <c r="AX596" s="419"/>
      <c r="AY596" s="419"/>
      <c r="AZ596" s="419"/>
      <c r="BA596" s="419"/>
      <c r="BB596" s="419"/>
      <c r="BC596" s="419"/>
      <c r="BD596" s="419"/>
      <c r="BE596" s="419"/>
      <c r="BF596" s="419"/>
      <c r="BG596" s="419"/>
      <c r="BH596" s="419"/>
      <c r="BI596" s="419"/>
      <c r="BJ596" s="419"/>
      <c r="BK596" s="419"/>
      <c r="BL596" s="329"/>
      <c r="BM596" s="329"/>
      <c r="BN596" s="329"/>
      <c r="BO596" s="329"/>
      <c r="BP596" s="329"/>
      <c r="BQ596" s="329"/>
      <c r="BR596" s="329"/>
      <c r="BS596" s="329"/>
      <c r="BT596" s="329"/>
      <c r="BU596" s="329"/>
      <c r="BV596" s="329"/>
      <c r="BW596" s="329"/>
      <c r="BX596" s="329"/>
      <c r="BY596" s="329"/>
      <c r="BZ596" s="329"/>
      <c r="CA596" s="329"/>
      <c r="CB596" s="329"/>
      <c r="CC596" s="329"/>
      <c r="CD596" s="329"/>
      <c r="CE596" s="329"/>
      <c r="CF596" s="329"/>
      <c r="CG596" s="329"/>
      <c r="CH596" s="329"/>
      <c r="CI596" s="329"/>
      <c r="CJ596" s="329"/>
      <c r="CK596" s="329"/>
      <c r="CL596" s="329"/>
      <c r="CM596" s="329"/>
      <c r="CN596" s="329"/>
    </row>
    <row r="597" spans="4:92" ht="14.25" customHeight="1" x14ac:dyDescent="0.35">
      <c r="D597" s="736"/>
      <c r="E597" s="736"/>
      <c r="F597" s="736"/>
      <c r="G597" s="736"/>
      <c r="H597" s="736"/>
      <c r="I597" s="736"/>
      <c r="J597" s="736"/>
      <c r="K597" s="736"/>
      <c r="L597" s="736"/>
      <c r="M597" s="736"/>
      <c r="N597" s="736"/>
      <c r="O597" s="736"/>
      <c r="P597" s="736"/>
      <c r="Q597" s="736"/>
      <c r="R597" s="71"/>
      <c r="T597" s="72"/>
      <c r="U597" s="73"/>
      <c r="V597" s="320"/>
      <c r="W597" s="321"/>
      <c r="X597" s="321"/>
      <c r="Y597" s="322"/>
      <c r="Z597" s="152"/>
      <c r="AA597" s="153"/>
      <c r="AB597" s="72"/>
      <c r="AC597" s="154"/>
      <c r="AD597" s="320"/>
      <c r="AE597" s="321"/>
      <c r="AF597" s="322"/>
      <c r="AG597" s="71"/>
      <c r="AH597" s="72"/>
      <c r="AI597" s="73"/>
      <c r="AJ597" s="71"/>
      <c r="AK597" s="72"/>
      <c r="AL597" s="73"/>
      <c r="AM597" s="71"/>
      <c r="AN597" s="72"/>
      <c r="AO597" s="72"/>
      <c r="AP597" s="73"/>
      <c r="AQ597" s="71"/>
      <c r="AR597" s="72"/>
      <c r="AS597" s="72"/>
      <c r="AT597" s="73"/>
      <c r="AV597" s="419"/>
      <c r="AW597" s="419"/>
      <c r="AX597" s="419"/>
      <c r="AY597" s="419"/>
      <c r="AZ597" s="419"/>
      <c r="BA597" s="419"/>
      <c r="BB597" s="419"/>
      <c r="BC597" s="419"/>
      <c r="BD597" s="419"/>
      <c r="BE597" s="419"/>
      <c r="BF597" s="419"/>
      <c r="BG597" s="419"/>
      <c r="BH597" s="419"/>
      <c r="BI597" s="419"/>
      <c r="BJ597" s="419"/>
      <c r="BK597" s="419"/>
      <c r="BL597" s="329"/>
      <c r="BM597" s="329"/>
      <c r="BN597" s="329"/>
      <c r="BO597" s="329"/>
      <c r="BP597" s="329"/>
      <c r="BQ597" s="329"/>
      <c r="BR597" s="329"/>
      <c r="BS597" s="329"/>
      <c r="BT597" s="329"/>
      <c r="BU597" s="329"/>
      <c r="BV597" s="329"/>
      <c r="BW597" s="329"/>
      <c r="BX597" s="329"/>
      <c r="BY597" s="329"/>
      <c r="BZ597" s="329"/>
      <c r="CA597" s="329"/>
      <c r="CB597" s="329"/>
      <c r="CC597" s="329"/>
      <c r="CD597" s="329"/>
      <c r="CE597" s="329"/>
      <c r="CF597" s="329"/>
      <c r="CG597" s="329"/>
      <c r="CH597" s="329"/>
      <c r="CI597" s="329"/>
      <c r="CJ597" s="329"/>
      <c r="CK597" s="329"/>
      <c r="CL597" s="329"/>
      <c r="CM597" s="329"/>
      <c r="CN597" s="329"/>
    </row>
    <row r="598" spans="4:92" ht="14.25" customHeight="1" x14ac:dyDescent="0.35">
      <c r="D598" s="736"/>
      <c r="E598" s="736"/>
      <c r="F598" s="736"/>
      <c r="G598" s="736"/>
      <c r="H598" s="736"/>
      <c r="I598" s="736"/>
      <c r="J598" s="736"/>
      <c r="K598" s="736"/>
      <c r="L598" s="736"/>
      <c r="M598" s="736"/>
      <c r="N598" s="736"/>
      <c r="O598" s="736"/>
      <c r="P598" s="736"/>
      <c r="Q598" s="736"/>
      <c r="R598" s="71"/>
      <c r="S598" s="72"/>
      <c r="T598" s="72"/>
      <c r="U598" s="73"/>
      <c r="V598" s="71"/>
      <c r="W598" s="72"/>
      <c r="X598" s="72"/>
      <c r="Y598" s="73"/>
      <c r="Z598" s="71"/>
      <c r="AA598" s="72"/>
      <c r="AB598" s="72"/>
      <c r="AC598" s="73"/>
      <c r="AD598" s="71"/>
      <c r="AE598" s="72"/>
      <c r="AF598" s="73"/>
      <c r="AG598" s="71"/>
      <c r="AH598" s="72"/>
      <c r="AI598" s="73"/>
      <c r="AJ598" s="71"/>
      <c r="AK598" s="72"/>
      <c r="AL598" s="73"/>
      <c r="AM598" s="71"/>
      <c r="AN598" s="72"/>
      <c r="AO598" s="72"/>
      <c r="AP598" s="73"/>
      <c r="AQ598" s="71"/>
      <c r="AR598" s="72"/>
      <c r="AS598" s="72"/>
      <c r="AT598" s="73"/>
      <c r="AV598" s="419"/>
      <c r="AW598" s="419"/>
      <c r="AX598" s="419"/>
      <c r="AY598" s="419"/>
      <c r="AZ598" s="419"/>
      <c r="BA598" s="419"/>
      <c r="BB598" s="419"/>
      <c r="BC598" s="419"/>
      <c r="BD598" s="419"/>
      <c r="BE598" s="419"/>
      <c r="BF598" s="419"/>
      <c r="BG598" s="419"/>
      <c r="BH598" s="419"/>
      <c r="BI598" s="419"/>
      <c r="BJ598" s="419"/>
      <c r="BK598" s="419"/>
      <c r="BL598" s="329"/>
      <c r="BM598" s="329"/>
      <c r="BN598" s="329"/>
      <c r="BO598" s="329"/>
      <c r="BP598" s="329"/>
      <c r="BQ598" s="329"/>
      <c r="BR598" s="329"/>
      <c r="BS598" s="329"/>
      <c r="BT598" s="329"/>
      <c r="BU598" s="329"/>
      <c r="BV598" s="329"/>
      <c r="BW598" s="329"/>
      <c r="BX598" s="329"/>
      <c r="BY598" s="329"/>
      <c r="BZ598" s="329"/>
      <c r="CA598" s="329"/>
      <c r="CB598" s="329"/>
      <c r="CC598" s="329"/>
      <c r="CD598" s="329"/>
      <c r="CE598" s="329"/>
      <c r="CF598" s="329"/>
      <c r="CG598" s="329"/>
      <c r="CH598" s="329"/>
      <c r="CI598" s="329"/>
      <c r="CJ598" s="329"/>
      <c r="CK598" s="329"/>
      <c r="CL598" s="329"/>
      <c r="CM598" s="329"/>
      <c r="CN598" s="329"/>
    </row>
    <row r="599" spans="4:92" ht="14.25" customHeight="1" x14ac:dyDescent="0.35">
      <c r="D599" s="736"/>
      <c r="E599" s="736"/>
      <c r="F599" s="736"/>
      <c r="G599" s="736"/>
      <c r="H599" s="736"/>
      <c r="I599" s="736"/>
      <c r="J599" s="736"/>
      <c r="K599" s="736"/>
      <c r="L599" s="736"/>
      <c r="M599" s="736"/>
      <c r="N599" s="736"/>
      <c r="O599" s="736"/>
      <c r="P599" s="736"/>
      <c r="Q599" s="736"/>
      <c r="R599" s="71"/>
      <c r="S599" s="72"/>
      <c r="T599" s="72"/>
      <c r="U599" s="73"/>
      <c r="V599" s="71"/>
      <c r="W599" s="72"/>
      <c r="X599" s="72"/>
      <c r="Y599" s="73"/>
      <c r="Z599" s="71"/>
      <c r="AA599" s="72"/>
      <c r="AB599" s="72"/>
      <c r="AC599" s="73"/>
      <c r="AD599" s="71"/>
      <c r="AE599" s="72"/>
      <c r="AF599" s="73"/>
      <c r="AG599" s="71"/>
      <c r="AH599" s="72"/>
      <c r="AI599" s="73"/>
      <c r="AJ599" s="71"/>
      <c r="AK599" s="72"/>
      <c r="AL599" s="73"/>
      <c r="AM599" s="71"/>
      <c r="AN599" s="72"/>
      <c r="AO599" s="72"/>
      <c r="AP599" s="73"/>
      <c r="AQ599" s="71"/>
      <c r="AR599" s="72"/>
      <c r="AS599" s="72"/>
      <c r="AT599" s="73"/>
      <c r="AV599" s="419"/>
      <c r="AW599" s="419"/>
      <c r="AX599" s="419"/>
      <c r="AY599" s="419"/>
      <c r="AZ599" s="419"/>
      <c r="BA599" s="419"/>
      <c r="BB599" s="419"/>
      <c r="BC599" s="419"/>
      <c r="BD599" s="419"/>
      <c r="BE599" s="419"/>
      <c r="BF599" s="419"/>
      <c r="BG599" s="419"/>
      <c r="BH599" s="419"/>
      <c r="BI599" s="419"/>
      <c r="BJ599" s="419"/>
      <c r="BK599" s="419"/>
      <c r="BL599" s="329"/>
      <c r="BM599" s="329"/>
      <c r="BN599" s="329"/>
      <c r="BO599" s="329"/>
      <c r="BP599" s="329"/>
      <c r="BQ599" s="329"/>
      <c r="BR599" s="329"/>
      <c r="BS599" s="329"/>
      <c r="BT599" s="329"/>
      <c r="BU599" s="329"/>
      <c r="BV599" s="329"/>
      <c r="BW599" s="329"/>
      <c r="BX599" s="329"/>
      <c r="BY599" s="329"/>
      <c r="BZ599" s="329"/>
      <c r="CA599" s="329"/>
      <c r="CB599" s="329"/>
      <c r="CC599" s="329"/>
      <c r="CD599" s="329"/>
      <c r="CE599" s="329"/>
      <c r="CF599" s="329"/>
      <c r="CG599" s="329"/>
      <c r="CH599" s="329"/>
      <c r="CI599" s="329"/>
      <c r="CJ599" s="329"/>
      <c r="CK599" s="329"/>
      <c r="CL599" s="329"/>
      <c r="CM599" s="329"/>
      <c r="CN599" s="329"/>
    </row>
    <row r="600" spans="4:92" ht="14.25" customHeight="1" x14ac:dyDescent="0.35">
      <c r="D600" s="736"/>
      <c r="E600" s="736"/>
      <c r="F600" s="736"/>
      <c r="G600" s="736"/>
      <c r="H600" s="736"/>
      <c r="I600" s="736"/>
      <c r="J600" s="736"/>
      <c r="K600" s="736"/>
      <c r="L600" s="736"/>
      <c r="M600" s="736"/>
      <c r="N600" s="736"/>
      <c r="O600" s="736"/>
      <c r="P600" s="736"/>
      <c r="Q600" s="736"/>
      <c r="R600" s="71"/>
      <c r="S600" s="72"/>
      <c r="T600" s="72"/>
      <c r="U600" s="73"/>
      <c r="V600" s="71"/>
      <c r="W600" s="72"/>
      <c r="X600" s="72"/>
      <c r="Y600" s="73"/>
      <c r="Z600" s="71"/>
      <c r="AA600" s="72"/>
      <c r="AB600" s="72"/>
      <c r="AC600" s="73"/>
      <c r="AD600" s="71"/>
      <c r="AE600" s="72"/>
      <c r="AF600" s="73"/>
      <c r="AG600" s="71"/>
      <c r="AH600" s="72"/>
      <c r="AI600" s="73"/>
      <c r="AJ600" s="71"/>
      <c r="AK600" s="72"/>
      <c r="AL600" s="73"/>
      <c r="AM600" s="71"/>
      <c r="AN600" s="72"/>
      <c r="AO600" s="72"/>
      <c r="AP600" s="73"/>
      <c r="AQ600" s="71"/>
      <c r="AR600" s="72"/>
      <c r="AS600" s="72"/>
      <c r="AT600" s="73"/>
      <c r="AV600" s="419"/>
      <c r="AW600" s="419"/>
      <c r="AX600" s="419"/>
      <c r="AY600" s="419"/>
      <c r="AZ600" s="419"/>
      <c r="BA600" s="419"/>
      <c r="BB600" s="419"/>
      <c r="BC600" s="419"/>
      <c r="BD600" s="419"/>
      <c r="BE600" s="419"/>
      <c r="BF600" s="419"/>
      <c r="BG600" s="419"/>
      <c r="BH600" s="419"/>
      <c r="BI600" s="419"/>
      <c r="BJ600" s="419"/>
      <c r="BK600" s="419"/>
      <c r="BL600" s="329"/>
      <c r="BM600" s="329"/>
      <c r="BN600" s="329"/>
      <c r="BO600" s="329"/>
      <c r="BP600" s="329"/>
      <c r="BQ600" s="329"/>
      <c r="BR600" s="329"/>
      <c r="BS600" s="329"/>
      <c r="BT600" s="329"/>
      <c r="BU600" s="329"/>
      <c r="BV600" s="329"/>
      <c r="BW600" s="329"/>
      <c r="BX600" s="329"/>
      <c r="BY600" s="329"/>
      <c r="BZ600" s="329"/>
      <c r="CA600" s="329"/>
      <c r="CB600" s="329"/>
      <c r="CC600" s="329"/>
      <c r="CD600" s="329"/>
      <c r="CE600" s="329"/>
      <c r="CF600" s="329"/>
      <c r="CG600" s="329"/>
      <c r="CH600" s="329"/>
      <c r="CI600" s="329"/>
      <c r="CJ600" s="329"/>
      <c r="CK600" s="329"/>
      <c r="CL600" s="329"/>
      <c r="CM600" s="329"/>
      <c r="CN600" s="329"/>
    </row>
    <row r="601" spans="4:92" ht="14.25" customHeight="1" x14ac:dyDescent="0.35">
      <c r="D601" s="736"/>
      <c r="E601" s="736"/>
      <c r="F601" s="736"/>
      <c r="G601" s="736"/>
      <c r="H601" s="736"/>
      <c r="I601" s="736"/>
      <c r="J601" s="736"/>
      <c r="K601" s="736"/>
      <c r="L601" s="736"/>
      <c r="M601" s="736"/>
      <c r="N601" s="736"/>
      <c r="O601" s="736"/>
      <c r="P601" s="736"/>
      <c r="Q601" s="736"/>
      <c r="R601" s="71"/>
      <c r="S601" s="72"/>
      <c r="T601" s="72"/>
      <c r="U601" s="73"/>
      <c r="V601" s="71"/>
      <c r="W601" s="72"/>
      <c r="X601" s="72"/>
      <c r="Y601" s="73"/>
      <c r="Z601" s="71"/>
      <c r="AA601" s="72"/>
      <c r="AB601" s="72"/>
      <c r="AC601" s="73"/>
      <c r="AD601" s="71"/>
      <c r="AE601" s="72"/>
      <c r="AF601" s="73"/>
      <c r="AG601" s="71"/>
      <c r="AH601" s="72"/>
      <c r="AI601" s="73"/>
      <c r="AJ601" s="71"/>
      <c r="AK601" s="72"/>
      <c r="AL601" s="73"/>
      <c r="AM601" s="71"/>
      <c r="AN601" s="72"/>
      <c r="AO601" s="72"/>
      <c r="AP601" s="73"/>
      <c r="AQ601" s="71"/>
      <c r="AR601" s="72"/>
      <c r="AS601" s="72"/>
      <c r="AT601" s="73"/>
      <c r="AV601" s="502" t="s">
        <v>315</v>
      </c>
      <c r="AW601" s="502"/>
      <c r="AX601" s="502"/>
      <c r="AY601" s="502"/>
      <c r="AZ601" s="502"/>
      <c r="BA601" s="502"/>
      <c r="BB601" s="502"/>
      <c r="BC601" s="502"/>
      <c r="BD601" s="502"/>
      <c r="BE601" s="502"/>
      <c r="BF601" s="502"/>
      <c r="BG601" s="502"/>
      <c r="BH601" s="502"/>
      <c r="BI601" s="502"/>
      <c r="BJ601" s="502"/>
      <c r="BK601" s="502"/>
      <c r="BL601" s="451">
        <f>+(COUNTIF(R562:U601,"x")+COUNTIF(BL562:BO600,"x"))</f>
        <v>0</v>
      </c>
      <c r="BM601" s="451"/>
      <c r="BN601" s="451"/>
      <c r="BO601" s="451"/>
      <c r="BP601" s="451">
        <f>+(COUNTIF(BP562:BS600,"x"))</f>
        <v>31</v>
      </c>
      <c r="BQ601" s="451"/>
      <c r="BR601" s="451"/>
      <c r="BS601" s="451"/>
      <c r="BT601" s="451">
        <f>SUM(BT562:BW592)</f>
        <v>122</v>
      </c>
      <c r="BU601" s="451"/>
      <c r="BV601" s="451"/>
      <c r="BW601" s="451"/>
      <c r="BX601" s="463">
        <f>SUM(BX562:BZ600)</f>
        <v>724</v>
      </c>
      <c r="BY601" s="464"/>
      <c r="BZ601" s="465"/>
      <c r="CA601" s="463">
        <f>SUM(CA562:CC600)</f>
        <v>661</v>
      </c>
      <c r="CB601" s="464"/>
      <c r="CC601" s="465"/>
      <c r="CD601" s="463">
        <f>SUM(CD562:CF600)</f>
        <v>294</v>
      </c>
      <c r="CE601" s="464"/>
      <c r="CF601" s="465"/>
      <c r="CG601" s="451">
        <f>+(COUNTIF(CG562:CJ600,"x"))</f>
        <v>7</v>
      </c>
      <c r="CH601" s="451"/>
      <c r="CI601" s="451"/>
      <c r="CJ601" s="451"/>
      <c r="CK601" s="451">
        <f>+(+COUNTIF(CK562:CN600,"x"))</f>
        <v>24</v>
      </c>
      <c r="CL601" s="451"/>
      <c r="CM601" s="451"/>
      <c r="CN601" s="451"/>
    </row>
    <row r="602" spans="4:92" ht="14.25" customHeight="1" x14ac:dyDescent="0.35">
      <c r="D602" s="331" t="s">
        <v>688</v>
      </c>
      <c r="E602" s="331"/>
      <c r="F602" s="331"/>
      <c r="G602" s="331"/>
      <c r="H602" s="331"/>
      <c r="I602" s="331"/>
      <c r="J602" s="331"/>
      <c r="K602" s="331"/>
      <c r="L602" s="331"/>
      <c r="M602" s="331"/>
      <c r="N602" s="331"/>
      <c r="O602" s="331"/>
      <c r="P602" s="331"/>
      <c r="Q602" s="331"/>
      <c r="R602" s="331"/>
      <c r="S602" s="331"/>
      <c r="T602" s="331"/>
      <c r="U602" s="331"/>
      <c r="V602" s="331"/>
      <c r="W602" s="331"/>
      <c r="X602" s="331"/>
      <c r="Y602" s="331"/>
      <c r="Z602" s="331"/>
      <c r="AA602" s="331"/>
      <c r="AB602" s="331"/>
      <c r="AC602" s="331"/>
      <c r="AD602" s="331"/>
      <c r="AE602" s="331"/>
      <c r="AF602" s="331"/>
      <c r="AG602" s="331"/>
      <c r="AH602" s="331"/>
      <c r="AI602" s="331"/>
      <c r="AJ602" s="331"/>
      <c r="AK602" s="331"/>
      <c r="AL602" s="331"/>
      <c r="AM602" s="331"/>
      <c r="AN602" s="331"/>
      <c r="AO602" s="331"/>
      <c r="AP602" s="331"/>
      <c r="AQ602" s="331"/>
      <c r="AR602" s="331"/>
      <c r="AS602" s="331"/>
      <c r="AT602" s="331"/>
      <c r="AV602" s="331" t="s">
        <v>688</v>
      </c>
      <c r="AW602" s="331"/>
      <c r="AX602" s="331"/>
      <c r="AY602" s="331"/>
      <c r="AZ602" s="331"/>
      <c r="BA602" s="331"/>
      <c r="BB602" s="331"/>
      <c r="BC602" s="331"/>
      <c r="BD602" s="331"/>
      <c r="BE602" s="331"/>
      <c r="BF602" s="331"/>
      <c r="BG602" s="331"/>
      <c r="BH602" s="331"/>
      <c r="BI602" s="331"/>
      <c r="BJ602" s="331"/>
      <c r="BK602" s="331"/>
      <c r="BL602" s="331"/>
      <c r="BM602" s="331"/>
      <c r="BN602" s="331"/>
      <c r="BO602" s="331"/>
      <c r="BP602" s="331"/>
      <c r="BQ602" s="331"/>
      <c r="BR602" s="331"/>
      <c r="BS602" s="331"/>
      <c r="BT602" s="331"/>
      <c r="BU602" s="331"/>
      <c r="BV602" s="331"/>
      <c r="BW602" s="331"/>
      <c r="BX602" s="331"/>
      <c r="BY602" s="331"/>
      <c r="BZ602" s="331"/>
      <c r="CA602" s="331"/>
      <c r="CB602" s="331"/>
      <c r="CC602" s="331"/>
      <c r="CD602" s="331"/>
      <c r="CE602" s="331"/>
      <c r="CF602" s="331"/>
      <c r="CG602" s="331"/>
      <c r="CH602" s="331"/>
      <c r="CI602" s="331"/>
      <c r="CJ602" s="331"/>
      <c r="CK602" s="331"/>
      <c r="CL602" s="331"/>
    </row>
    <row r="603" spans="4:92" ht="14.25" customHeight="1" x14ac:dyDescent="0.35"/>
    <row r="604" spans="4:92" ht="14.25" customHeight="1" x14ac:dyDescent="0.35"/>
    <row r="605" spans="4:92" ht="14.25" customHeight="1" x14ac:dyDescent="0.35"/>
    <row r="606" spans="4:92" ht="14.25" customHeight="1" x14ac:dyDescent="0.35"/>
    <row r="607" spans="4:92" ht="14.25" customHeight="1" x14ac:dyDescent="0.35"/>
    <row r="608" spans="4:92" ht="14.25" customHeight="1" x14ac:dyDescent="0.35"/>
    <row r="609" spans="4:92" ht="14.25" customHeight="1" x14ac:dyDescent="0.35"/>
    <row r="610" spans="4:92" ht="14.25" customHeight="1" x14ac:dyDescent="0.35"/>
    <row r="611" spans="4:92" ht="14.25" customHeight="1" x14ac:dyDescent="0.35"/>
    <row r="612" spans="4:92" ht="14.25" customHeight="1" x14ac:dyDescent="0.35"/>
    <row r="613" spans="4:92" ht="14.25" customHeight="1" x14ac:dyDescent="0.35"/>
    <row r="614" spans="4:92" ht="14.25" customHeight="1" x14ac:dyDescent="0.35"/>
    <row r="615" spans="4:92" ht="14.25" customHeight="1" x14ac:dyDescent="0.35"/>
    <row r="616" spans="4:92" ht="14.25" customHeight="1" x14ac:dyDescent="0.35"/>
    <row r="617" spans="4:92" ht="14.25" customHeight="1" x14ac:dyDescent="0.35"/>
    <row r="618" spans="4:92" ht="14.25" customHeight="1" x14ac:dyDescent="0.35"/>
    <row r="619" spans="4:92" ht="14.25" customHeight="1" x14ac:dyDescent="0.35">
      <c r="D619" s="424" t="s">
        <v>1073</v>
      </c>
      <c r="E619" s="424"/>
      <c r="F619" s="424"/>
      <c r="G619" s="424"/>
      <c r="H619" s="424"/>
      <c r="I619" s="424"/>
      <c r="J619" s="424"/>
      <c r="K619" s="424"/>
      <c r="L619" s="424"/>
      <c r="M619" s="424"/>
      <c r="N619" s="424"/>
      <c r="O619" s="424"/>
      <c r="P619" s="424"/>
      <c r="Q619" s="424"/>
      <c r="R619" s="424"/>
      <c r="S619" s="424"/>
      <c r="T619" s="424"/>
      <c r="U619" s="424"/>
      <c r="V619" s="424"/>
      <c r="W619" s="424"/>
      <c r="X619" s="424"/>
      <c r="Y619" s="424"/>
      <c r="Z619" s="424"/>
      <c r="AA619" s="424"/>
      <c r="AB619" s="424"/>
      <c r="AC619" s="424"/>
      <c r="AD619" s="424"/>
      <c r="AE619" s="424"/>
      <c r="AF619" s="424"/>
      <c r="AG619" s="424"/>
      <c r="AH619" s="424"/>
      <c r="AI619" s="424"/>
      <c r="AJ619" s="424"/>
      <c r="AK619" s="424"/>
      <c r="AL619" s="424"/>
      <c r="AM619" s="424"/>
      <c r="AN619" s="424"/>
      <c r="AO619" s="424"/>
      <c r="AP619" s="424"/>
      <c r="AQ619" s="424"/>
      <c r="AR619" s="424"/>
      <c r="AS619" s="424"/>
      <c r="AT619" s="424"/>
      <c r="AV619" s="424" t="s">
        <v>1073</v>
      </c>
      <c r="AW619" s="424"/>
      <c r="AX619" s="424"/>
      <c r="AY619" s="424"/>
      <c r="AZ619" s="424"/>
      <c r="BA619" s="424"/>
      <c r="BB619" s="424"/>
      <c r="BC619" s="424"/>
      <c r="BD619" s="424"/>
      <c r="BE619" s="424"/>
      <c r="BF619" s="424"/>
      <c r="BG619" s="424"/>
      <c r="BH619" s="424"/>
      <c r="BI619" s="424"/>
      <c r="BJ619" s="424"/>
      <c r="BK619" s="424"/>
      <c r="BL619" s="424"/>
      <c r="BM619" s="424"/>
      <c r="BN619" s="424"/>
      <c r="BO619" s="424"/>
      <c r="BP619" s="424"/>
      <c r="BQ619" s="424"/>
      <c r="BR619" s="424"/>
      <c r="BS619" s="424"/>
      <c r="BT619" s="424"/>
      <c r="BU619" s="424"/>
      <c r="BV619" s="424"/>
      <c r="BW619" s="424"/>
      <c r="BX619" s="424"/>
      <c r="BY619" s="424"/>
      <c r="BZ619" s="424"/>
      <c r="CA619" s="424"/>
      <c r="CB619" s="424"/>
      <c r="CC619" s="424"/>
      <c r="CD619" s="424"/>
      <c r="CE619" s="424"/>
      <c r="CF619" s="424"/>
      <c r="CG619" s="424"/>
      <c r="CH619" s="424"/>
      <c r="CI619" s="424"/>
      <c r="CJ619" s="424"/>
      <c r="CK619" s="424"/>
      <c r="CL619" s="424"/>
      <c r="CM619" s="424"/>
      <c r="CN619" s="424"/>
    </row>
    <row r="620" spans="4:92" ht="14.25" customHeight="1" x14ac:dyDescent="0.35"/>
    <row r="621" spans="4:92" ht="14.25" customHeight="1" x14ac:dyDescent="0.35">
      <c r="D621" s="420" t="s">
        <v>319</v>
      </c>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420"/>
      <c r="AF621" s="420"/>
      <c r="AG621" s="420"/>
      <c r="AH621" s="420"/>
      <c r="AI621" s="420"/>
      <c r="AJ621" s="420"/>
      <c r="AK621" s="420"/>
      <c r="AL621" s="420"/>
      <c r="AM621" s="420"/>
      <c r="AN621" s="420"/>
      <c r="AO621" s="420"/>
      <c r="AP621" s="420"/>
      <c r="AQ621" s="420"/>
      <c r="AR621" s="420"/>
      <c r="AS621" s="420"/>
      <c r="AT621" s="420"/>
      <c r="AU621" s="6"/>
      <c r="AV621" s="6"/>
      <c r="AW621" s="6"/>
      <c r="AX621" s="6"/>
      <c r="AY621" s="6"/>
      <c r="AZ621" s="6"/>
      <c r="BA621" s="6"/>
      <c r="BB621" s="6"/>
      <c r="BC621" s="6"/>
      <c r="BD621" s="6"/>
      <c r="BE621" s="6"/>
    </row>
    <row r="622" spans="4:92" ht="14.25" customHeight="1" x14ac:dyDescent="0.35">
      <c r="D622" s="421"/>
      <c r="E622" s="421"/>
      <c r="F622" s="421"/>
      <c r="G622" s="421"/>
      <c r="H622" s="421"/>
      <c r="I622" s="421"/>
      <c r="J622" s="421"/>
      <c r="K622" s="421"/>
      <c r="L622" s="421"/>
      <c r="M622" s="421"/>
      <c r="N622" s="421"/>
      <c r="O622" s="421"/>
      <c r="P622" s="421"/>
      <c r="Q622" s="421"/>
      <c r="R622" s="421"/>
      <c r="S622" s="421"/>
      <c r="T622" s="421"/>
      <c r="U622" s="421"/>
      <c r="V622" s="421"/>
      <c r="W622" s="421"/>
      <c r="X622" s="421"/>
      <c r="Y622" s="421"/>
      <c r="Z622" s="421"/>
      <c r="AA622" s="421"/>
      <c r="AB622" s="421"/>
      <c r="AC622" s="421"/>
      <c r="AD622" s="421"/>
      <c r="AE622" s="421"/>
      <c r="AF622" s="421"/>
      <c r="AG622" s="421"/>
      <c r="AH622" s="421"/>
      <c r="AI622" s="421"/>
      <c r="AJ622" s="421"/>
      <c r="AK622" s="421"/>
      <c r="AL622" s="421"/>
      <c r="AM622" s="421"/>
      <c r="AN622" s="421"/>
      <c r="AO622" s="421"/>
      <c r="AP622" s="421"/>
      <c r="AQ622" s="421"/>
      <c r="AR622" s="421"/>
      <c r="AS622" s="421"/>
      <c r="AT622" s="421"/>
      <c r="AU622" s="6"/>
      <c r="AV622" s="6"/>
      <c r="AW622" s="6"/>
      <c r="AX622" s="6"/>
      <c r="AY622" s="6"/>
      <c r="AZ622" s="6"/>
      <c r="BA622" s="6"/>
      <c r="BB622" s="6"/>
      <c r="BC622" s="6"/>
      <c r="BD622" s="6"/>
      <c r="BE622" s="6"/>
    </row>
    <row r="623" spans="4:92" ht="14.25" customHeight="1" x14ac:dyDescent="0.35">
      <c r="D623" s="519" t="s">
        <v>307</v>
      </c>
      <c r="E623" s="520"/>
      <c r="F623" s="520"/>
      <c r="G623" s="520"/>
      <c r="H623" s="520"/>
      <c r="I623" s="520"/>
      <c r="J623" s="520"/>
      <c r="K623" s="520"/>
      <c r="L623" s="520"/>
      <c r="M623" s="520"/>
      <c r="N623" s="520"/>
      <c r="O623" s="520"/>
      <c r="P623" s="520"/>
      <c r="Q623" s="520"/>
      <c r="R623" s="520"/>
      <c r="S623" s="520"/>
      <c r="T623" s="520"/>
      <c r="U623" s="521"/>
      <c r="V623" s="503" t="s">
        <v>310</v>
      </c>
      <c r="W623" s="504"/>
      <c r="X623" s="504"/>
      <c r="Y623" s="504"/>
      <c r="Z623" s="504"/>
      <c r="AA623" s="504"/>
      <c r="AB623" s="504"/>
      <c r="AC623" s="505"/>
      <c r="AD623" s="738" t="s">
        <v>320</v>
      </c>
      <c r="AE623" s="739"/>
      <c r="AF623" s="739"/>
      <c r="AG623" s="739"/>
      <c r="AH623" s="739"/>
      <c r="AI623" s="739"/>
      <c r="AJ623" s="739"/>
      <c r="AK623" s="739"/>
      <c r="AL623" s="739"/>
      <c r="AM623" s="739"/>
      <c r="AN623" s="739"/>
      <c r="AO623" s="739"/>
      <c r="AP623" s="739"/>
      <c r="AQ623" s="739"/>
      <c r="AR623" s="739"/>
      <c r="AS623" s="739"/>
      <c r="AT623" s="740"/>
      <c r="AV623" s="418" t="s">
        <v>307</v>
      </c>
      <c r="AW623" s="418"/>
      <c r="AX623" s="418"/>
      <c r="AY623" s="418"/>
      <c r="AZ623" s="418"/>
      <c r="BA623" s="418"/>
      <c r="BB623" s="418"/>
      <c r="BC623" s="418"/>
      <c r="BD623" s="418"/>
      <c r="BE623" s="418"/>
      <c r="BF623" s="418"/>
      <c r="BG623" s="418"/>
      <c r="BH623" s="418"/>
      <c r="BI623" s="418"/>
      <c r="BJ623" s="418"/>
      <c r="BK623" s="418"/>
      <c r="BL623" s="418"/>
      <c r="BM623" s="418"/>
      <c r="BN623" s="418"/>
      <c r="BO623" s="418"/>
      <c r="BP623" s="418" t="s">
        <v>310</v>
      </c>
      <c r="BQ623" s="418"/>
      <c r="BR623" s="418"/>
      <c r="BS623" s="418"/>
      <c r="BT623" s="418"/>
      <c r="BU623" s="418"/>
      <c r="BV623" s="418"/>
      <c r="BW623" s="418"/>
      <c r="BX623" s="501" t="s">
        <v>320</v>
      </c>
      <c r="BY623" s="501"/>
      <c r="BZ623" s="501"/>
      <c r="CA623" s="501"/>
      <c r="CB623" s="501"/>
      <c r="CC623" s="501"/>
      <c r="CD623" s="501"/>
      <c r="CE623" s="501"/>
      <c r="CF623" s="501"/>
      <c r="CG623" s="501"/>
      <c r="CH623" s="501"/>
      <c r="CI623" s="501"/>
      <c r="CJ623" s="501"/>
      <c r="CK623" s="501"/>
      <c r="CL623" s="501"/>
      <c r="CM623" s="501"/>
      <c r="CN623" s="501"/>
    </row>
    <row r="624" spans="4:92" ht="14.25" customHeight="1" x14ac:dyDescent="0.35">
      <c r="D624" s="522"/>
      <c r="E624" s="523"/>
      <c r="F624" s="523"/>
      <c r="G624" s="523"/>
      <c r="H624" s="523"/>
      <c r="I624" s="523"/>
      <c r="J624" s="523"/>
      <c r="K624" s="523"/>
      <c r="L624" s="523"/>
      <c r="M624" s="523"/>
      <c r="N624" s="523"/>
      <c r="O624" s="523"/>
      <c r="P624" s="523"/>
      <c r="Q624" s="523"/>
      <c r="R624" s="523"/>
      <c r="S624" s="523"/>
      <c r="T624" s="523"/>
      <c r="U624" s="524"/>
      <c r="V624" s="503" t="s">
        <v>309</v>
      </c>
      <c r="W624" s="504"/>
      <c r="X624" s="504"/>
      <c r="Y624" s="505"/>
      <c r="Z624" s="503" t="s">
        <v>308</v>
      </c>
      <c r="AA624" s="504"/>
      <c r="AB624" s="504"/>
      <c r="AC624" s="505"/>
      <c r="AD624" s="503" t="s">
        <v>321</v>
      </c>
      <c r="AE624" s="504"/>
      <c r="AF624" s="504"/>
      <c r="AG624" s="505"/>
      <c r="AH624" s="503" t="s">
        <v>311</v>
      </c>
      <c r="AI624" s="504"/>
      <c r="AJ624" s="504"/>
      <c r="AK624" s="505"/>
      <c r="AL624" s="503" t="s">
        <v>312</v>
      </c>
      <c r="AM624" s="504"/>
      <c r="AN624" s="504"/>
      <c r="AO624" s="505"/>
      <c r="AP624" s="503" t="s">
        <v>313</v>
      </c>
      <c r="AQ624" s="504"/>
      <c r="AR624" s="504"/>
      <c r="AS624" s="504"/>
      <c r="AT624" s="505"/>
      <c r="AV624" s="418"/>
      <c r="AW624" s="418"/>
      <c r="AX624" s="418"/>
      <c r="AY624" s="418"/>
      <c r="AZ624" s="418"/>
      <c r="BA624" s="418"/>
      <c r="BB624" s="418"/>
      <c r="BC624" s="418"/>
      <c r="BD624" s="418"/>
      <c r="BE624" s="418"/>
      <c r="BF624" s="418"/>
      <c r="BG624" s="418"/>
      <c r="BH624" s="418"/>
      <c r="BI624" s="418"/>
      <c r="BJ624" s="418"/>
      <c r="BK624" s="418"/>
      <c r="BL624" s="418"/>
      <c r="BM624" s="418"/>
      <c r="BN624" s="418"/>
      <c r="BO624" s="418"/>
      <c r="BP624" s="418" t="s">
        <v>309</v>
      </c>
      <c r="BQ624" s="418"/>
      <c r="BR624" s="418"/>
      <c r="BS624" s="418"/>
      <c r="BT624" s="418" t="s">
        <v>308</v>
      </c>
      <c r="BU624" s="418"/>
      <c r="BV624" s="418"/>
      <c r="BW624" s="418"/>
      <c r="BX624" s="418" t="s">
        <v>321</v>
      </c>
      <c r="BY624" s="418"/>
      <c r="BZ624" s="418"/>
      <c r="CA624" s="418"/>
      <c r="CB624" s="418" t="s">
        <v>311</v>
      </c>
      <c r="CC624" s="418"/>
      <c r="CD624" s="418"/>
      <c r="CE624" s="418"/>
      <c r="CF624" s="418" t="s">
        <v>312</v>
      </c>
      <c r="CG624" s="418"/>
      <c r="CH624" s="418"/>
      <c r="CI624" s="418"/>
      <c r="CJ624" s="418" t="s">
        <v>313</v>
      </c>
      <c r="CK624" s="418"/>
      <c r="CL624" s="418"/>
      <c r="CM624" s="418"/>
      <c r="CN624" s="418"/>
    </row>
    <row r="625" spans="4:92" ht="14.25" customHeight="1" x14ac:dyDescent="0.35">
      <c r="D625" s="474" t="s">
        <v>859</v>
      </c>
      <c r="E625" s="475"/>
      <c r="F625" s="475"/>
      <c r="G625" s="475"/>
      <c r="H625" s="475"/>
      <c r="I625" s="475"/>
      <c r="J625" s="475"/>
      <c r="K625" s="475"/>
      <c r="L625" s="475"/>
      <c r="M625" s="475"/>
      <c r="N625" s="475"/>
      <c r="O625" s="475"/>
      <c r="P625" s="475"/>
      <c r="Q625" s="475"/>
      <c r="R625" s="475"/>
      <c r="S625" s="475"/>
      <c r="T625" s="475"/>
      <c r="U625" s="476"/>
      <c r="V625" s="71"/>
      <c r="W625" s="72"/>
      <c r="X625" s="72"/>
      <c r="Y625" s="73"/>
      <c r="Z625" s="320" t="s">
        <v>572</v>
      </c>
      <c r="AA625" s="321"/>
      <c r="AB625" s="321"/>
      <c r="AC625" s="322"/>
      <c r="AD625" s="320"/>
      <c r="AE625" s="321"/>
      <c r="AF625" s="321"/>
      <c r="AG625" s="322"/>
      <c r="AH625" s="320"/>
      <c r="AI625" s="321"/>
      <c r="AJ625" s="321"/>
      <c r="AK625" s="322"/>
      <c r="AL625" s="320"/>
      <c r="AM625" s="321"/>
      <c r="AN625" s="321"/>
      <c r="AO625" s="322"/>
      <c r="AP625" s="320"/>
      <c r="AQ625" s="321"/>
      <c r="AR625" s="321"/>
      <c r="AS625" s="321"/>
      <c r="AT625" s="322"/>
      <c r="AU625" s="61"/>
      <c r="AV625" s="466"/>
      <c r="AW625" s="467"/>
      <c r="AX625" s="467"/>
      <c r="AY625" s="467"/>
      <c r="AZ625" s="467"/>
      <c r="BA625" s="467"/>
      <c r="BB625" s="467"/>
      <c r="BC625" s="467"/>
      <c r="BD625" s="467"/>
      <c r="BE625" s="467"/>
      <c r="BF625" s="467"/>
      <c r="BG625" s="467"/>
      <c r="BH625" s="467"/>
      <c r="BI625" s="467"/>
      <c r="BJ625" s="467"/>
      <c r="BK625" s="467"/>
      <c r="BL625" s="467"/>
      <c r="BM625" s="467"/>
      <c r="BN625" s="467"/>
      <c r="BO625" s="468"/>
      <c r="BP625" s="329"/>
      <c r="BQ625" s="329"/>
      <c r="BR625" s="329"/>
      <c r="BS625" s="329"/>
      <c r="BT625" s="329"/>
      <c r="BU625" s="329"/>
      <c r="BV625" s="329"/>
      <c r="BW625" s="329"/>
      <c r="BX625" s="329"/>
      <c r="BY625" s="329"/>
      <c r="BZ625" s="329"/>
      <c r="CA625" s="329"/>
      <c r="CB625" s="329"/>
      <c r="CC625" s="329"/>
      <c r="CD625" s="329"/>
      <c r="CE625" s="329"/>
      <c r="CF625" s="329"/>
      <c r="CG625" s="329"/>
      <c r="CH625" s="329"/>
      <c r="CI625" s="329"/>
      <c r="CJ625" s="329"/>
      <c r="CK625" s="329"/>
      <c r="CL625" s="329"/>
      <c r="CM625" s="329"/>
      <c r="CN625" s="329"/>
    </row>
    <row r="626" spans="4:92" ht="14.25" customHeight="1" x14ac:dyDescent="0.35">
      <c r="D626" s="474" t="s">
        <v>860</v>
      </c>
      <c r="E626" s="475"/>
      <c r="F626" s="475"/>
      <c r="G626" s="475"/>
      <c r="H626" s="475"/>
      <c r="I626" s="475"/>
      <c r="J626" s="475"/>
      <c r="K626" s="475"/>
      <c r="L626" s="475"/>
      <c r="M626" s="475"/>
      <c r="N626" s="475"/>
      <c r="O626" s="475"/>
      <c r="P626" s="475"/>
      <c r="Q626" s="475"/>
      <c r="R626" s="475"/>
      <c r="S626" s="475"/>
      <c r="T626" s="475"/>
      <c r="U626" s="476"/>
      <c r="V626" s="71"/>
      <c r="W626" s="72"/>
      <c r="X626" s="72"/>
      <c r="Y626" s="73"/>
      <c r="Z626" s="320" t="s">
        <v>572</v>
      </c>
      <c r="AA626" s="321"/>
      <c r="AB626" s="321"/>
      <c r="AC626" s="322"/>
      <c r="AD626" s="320"/>
      <c r="AE626" s="321"/>
      <c r="AF626" s="321"/>
      <c r="AG626" s="322"/>
      <c r="AH626" s="320"/>
      <c r="AI626" s="321"/>
      <c r="AJ626" s="321"/>
      <c r="AK626" s="322"/>
      <c r="AL626" s="320"/>
      <c r="AM626" s="321"/>
      <c r="AN626" s="321"/>
      <c r="AO626" s="322"/>
      <c r="AP626" s="320"/>
      <c r="AQ626" s="321"/>
      <c r="AR626" s="321"/>
      <c r="AS626" s="321"/>
      <c r="AT626" s="322"/>
      <c r="AU626" s="61"/>
      <c r="AV626" s="346"/>
      <c r="AW626" s="346"/>
      <c r="AX626" s="346"/>
      <c r="AY626" s="346"/>
      <c r="AZ626" s="346"/>
      <c r="BA626" s="346"/>
      <c r="BB626" s="346"/>
      <c r="BC626" s="346"/>
      <c r="BD626" s="346"/>
      <c r="BE626" s="346"/>
      <c r="BF626" s="346"/>
      <c r="BG626" s="346"/>
      <c r="BH626" s="346"/>
      <c r="BI626" s="346"/>
      <c r="BJ626" s="346"/>
      <c r="BK626" s="346"/>
      <c r="BL626" s="346"/>
      <c r="BM626" s="346"/>
      <c r="BN626" s="346"/>
      <c r="BO626" s="346"/>
      <c r="BP626" s="329"/>
      <c r="BQ626" s="329"/>
      <c r="BR626" s="329"/>
      <c r="BS626" s="329"/>
      <c r="BT626" s="329"/>
      <c r="BU626" s="329"/>
      <c r="BV626" s="329"/>
      <c r="BW626" s="329"/>
      <c r="BX626" s="329"/>
      <c r="BY626" s="329"/>
      <c r="BZ626" s="329"/>
      <c r="CA626" s="329"/>
      <c r="CB626" s="329"/>
      <c r="CC626" s="329"/>
      <c r="CD626" s="329"/>
      <c r="CE626" s="329"/>
      <c r="CF626" s="329"/>
      <c r="CG626" s="329"/>
      <c r="CH626" s="329"/>
      <c r="CI626" s="329"/>
      <c r="CJ626" s="329"/>
      <c r="CK626" s="329"/>
      <c r="CL626" s="329"/>
      <c r="CM626" s="329"/>
      <c r="CN626" s="329"/>
    </row>
    <row r="627" spans="4:92" ht="14.25" customHeight="1" x14ac:dyDescent="0.35">
      <c r="D627" s="474" t="s">
        <v>950</v>
      </c>
      <c r="E627" s="475"/>
      <c r="F627" s="475"/>
      <c r="G627" s="475"/>
      <c r="H627" s="475"/>
      <c r="I627" s="475"/>
      <c r="J627" s="475"/>
      <c r="K627" s="475"/>
      <c r="L627" s="475"/>
      <c r="M627" s="475"/>
      <c r="N627" s="475"/>
      <c r="O627" s="475"/>
      <c r="P627" s="475"/>
      <c r="Q627" s="475"/>
      <c r="R627" s="475"/>
      <c r="S627" s="475"/>
      <c r="T627" s="475"/>
      <c r="U627" s="476"/>
      <c r="V627" s="320"/>
      <c r="W627" s="321"/>
      <c r="X627" s="321"/>
      <c r="Y627" s="322"/>
      <c r="Z627" s="320" t="s">
        <v>572</v>
      </c>
      <c r="AA627" s="321"/>
      <c r="AB627" s="321"/>
      <c r="AC627" s="322"/>
      <c r="AD627" s="320"/>
      <c r="AE627" s="321"/>
      <c r="AF627" s="321"/>
      <c r="AG627" s="322"/>
      <c r="AH627" s="320"/>
      <c r="AI627" s="321"/>
      <c r="AJ627" s="321"/>
      <c r="AK627" s="322"/>
      <c r="AL627" s="320"/>
      <c r="AM627" s="321"/>
      <c r="AN627" s="321"/>
      <c r="AO627" s="322"/>
      <c r="AP627" s="320"/>
      <c r="AQ627" s="321"/>
      <c r="AR627" s="321"/>
      <c r="AS627" s="321"/>
      <c r="AT627" s="322"/>
      <c r="AU627" s="61"/>
      <c r="AV627" s="84"/>
      <c r="AW627" s="85"/>
      <c r="AX627" s="85"/>
      <c r="AY627" s="85"/>
      <c r="AZ627" s="85"/>
      <c r="BA627" s="85"/>
      <c r="BB627" s="85"/>
      <c r="BC627" s="85"/>
      <c r="BD627" s="85"/>
      <c r="BE627" s="85"/>
      <c r="BF627" s="85"/>
      <c r="BG627" s="85"/>
      <c r="BH627" s="85"/>
      <c r="BI627" s="85"/>
      <c r="BJ627" s="85"/>
      <c r="BK627" s="85"/>
      <c r="BL627" s="85"/>
      <c r="BM627" s="85"/>
      <c r="BN627" s="85"/>
      <c r="BO627" s="86"/>
      <c r="BP627" s="71"/>
      <c r="BQ627" s="72"/>
      <c r="BR627" s="72"/>
      <c r="BS627" s="73"/>
      <c r="BT627" s="71"/>
      <c r="BU627" s="72"/>
      <c r="BV627" s="72"/>
      <c r="BW627" s="73"/>
      <c r="BX627" s="71"/>
      <c r="BY627" s="72"/>
      <c r="BZ627" s="72"/>
      <c r="CA627" s="73"/>
      <c r="CB627" s="71"/>
      <c r="CC627" s="72"/>
      <c r="CD627" s="72"/>
      <c r="CE627" s="73"/>
      <c r="CF627" s="71"/>
      <c r="CG627" s="72"/>
      <c r="CH627" s="72"/>
      <c r="CI627" s="73"/>
      <c r="CJ627" s="71"/>
      <c r="CK627" s="72"/>
      <c r="CL627" s="72"/>
      <c r="CM627" s="72"/>
      <c r="CN627" s="73"/>
    </row>
    <row r="628" spans="4:92" ht="14.25" customHeight="1" x14ac:dyDescent="0.35">
      <c r="D628" s="474" t="s">
        <v>951</v>
      </c>
      <c r="E628" s="475"/>
      <c r="F628" s="475"/>
      <c r="G628" s="475"/>
      <c r="H628" s="475"/>
      <c r="I628" s="475"/>
      <c r="J628" s="475"/>
      <c r="K628" s="475"/>
      <c r="L628" s="475"/>
      <c r="M628" s="475"/>
      <c r="N628" s="475"/>
      <c r="O628" s="475"/>
      <c r="P628" s="475"/>
      <c r="Q628" s="475"/>
      <c r="R628" s="475"/>
      <c r="S628" s="475"/>
      <c r="T628" s="475"/>
      <c r="U628" s="476"/>
      <c r="V628" s="320"/>
      <c r="W628" s="321"/>
      <c r="X628" s="321"/>
      <c r="Y628" s="322"/>
      <c r="Z628" s="320" t="s">
        <v>572</v>
      </c>
      <c r="AA628" s="321"/>
      <c r="AB628" s="321"/>
      <c r="AC628" s="322"/>
      <c r="AD628" s="320"/>
      <c r="AE628" s="321"/>
      <c r="AF628" s="321"/>
      <c r="AG628" s="322"/>
      <c r="AH628" s="320"/>
      <c r="AI628" s="321"/>
      <c r="AJ628" s="321"/>
      <c r="AK628" s="322"/>
      <c r="AL628" s="320"/>
      <c r="AM628" s="321"/>
      <c r="AN628" s="321"/>
      <c r="AO628" s="322"/>
      <c r="AP628" s="320"/>
      <c r="AQ628" s="321"/>
      <c r="AR628" s="321"/>
      <c r="AS628" s="321"/>
      <c r="AT628" s="322"/>
      <c r="AU628" s="61"/>
      <c r="AV628" s="84"/>
      <c r="AW628" s="85"/>
      <c r="AX628" s="85"/>
      <c r="AY628" s="85"/>
      <c r="AZ628" s="85"/>
      <c r="BA628" s="85"/>
      <c r="BB628" s="85"/>
      <c r="BC628" s="85"/>
      <c r="BD628" s="85"/>
      <c r="BE628" s="85"/>
      <c r="BF628" s="85"/>
      <c r="BG628" s="85"/>
      <c r="BH628" s="85"/>
      <c r="BI628" s="85"/>
      <c r="BJ628" s="85"/>
      <c r="BK628" s="85"/>
      <c r="BL628" s="85"/>
      <c r="BM628" s="85"/>
      <c r="BN628" s="85"/>
      <c r="BO628" s="86"/>
      <c r="BP628" s="71"/>
      <c r="BQ628" s="72"/>
      <c r="BR628" s="72"/>
      <c r="BS628" s="73"/>
      <c r="BT628" s="71"/>
      <c r="BU628" s="72"/>
      <c r="BV628" s="72"/>
      <c r="BW628" s="73"/>
      <c r="BX628" s="71"/>
      <c r="BY628" s="72"/>
      <c r="BZ628" s="72"/>
      <c r="CA628" s="73"/>
      <c r="CB628" s="71"/>
      <c r="CC628" s="72"/>
      <c r="CD628" s="72"/>
      <c r="CE628" s="73"/>
      <c r="CF628" s="71"/>
      <c r="CG628" s="72"/>
      <c r="CH628" s="72"/>
      <c r="CI628" s="73"/>
      <c r="CJ628" s="71"/>
      <c r="CK628" s="72"/>
      <c r="CL628" s="72"/>
      <c r="CM628" s="72"/>
      <c r="CN628" s="73"/>
    </row>
    <row r="629" spans="4:92" ht="14.25" customHeight="1" x14ac:dyDescent="0.35">
      <c r="D629" s="474" t="s">
        <v>954</v>
      </c>
      <c r="E629" s="475"/>
      <c r="F629" s="475"/>
      <c r="G629" s="475"/>
      <c r="H629" s="475"/>
      <c r="I629" s="475"/>
      <c r="J629" s="475"/>
      <c r="K629" s="475"/>
      <c r="L629" s="475"/>
      <c r="M629" s="475"/>
      <c r="N629" s="475"/>
      <c r="O629" s="475"/>
      <c r="P629" s="475"/>
      <c r="Q629" s="475"/>
      <c r="R629" s="475"/>
      <c r="S629" s="475"/>
      <c r="T629" s="475"/>
      <c r="U629" s="476"/>
      <c r="V629" s="320"/>
      <c r="W629" s="321"/>
      <c r="X629" s="321"/>
      <c r="Y629" s="322"/>
      <c r="Z629" s="320" t="s">
        <v>572</v>
      </c>
      <c r="AA629" s="321"/>
      <c r="AB629" s="321"/>
      <c r="AC629" s="322"/>
      <c r="AD629" s="320"/>
      <c r="AE629" s="321"/>
      <c r="AF629" s="321"/>
      <c r="AG629" s="322"/>
      <c r="AH629" s="320"/>
      <c r="AI629" s="321"/>
      <c r="AJ629" s="321"/>
      <c r="AK629" s="322"/>
      <c r="AL629" s="320"/>
      <c r="AM629" s="321"/>
      <c r="AN629" s="321"/>
      <c r="AO629" s="322"/>
      <c r="AP629" s="320"/>
      <c r="AQ629" s="321"/>
      <c r="AR629" s="321"/>
      <c r="AS629" s="321"/>
      <c r="AT629" s="322"/>
      <c r="AU629" s="61"/>
      <c r="AV629" s="84"/>
      <c r="AW629" s="85"/>
      <c r="AX629" s="85"/>
      <c r="AY629" s="85"/>
      <c r="AZ629" s="85"/>
      <c r="BA629" s="85"/>
      <c r="BB629" s="85"/>
      <c r="BC629" s="85"/>
      <c r="BD629" s="85"/>
      <c r="BE629" s="85"/>
      <c r="BF629" s="85"/>
      <c r="BG629" s="85"/>
      <c r="BH629" s="85"/>
      <c r="BI629" s="85"/>
      <c r="BJ629" s="85"/>
      <c r="BK629" s="85"/>
      <c r="BL629" s="85"/>
      <c r="BM629" s="85"/>
      <c r="BN629" s="85"/>
      <c r="BO629" s="86"/>
      <c r="BP629" s="71"/>
      <c r="BQ629" s="72"/>
      <c r="BR629" s="72"/>
      <c r="BS629" s="73"/>
      <c r="BT629" s="71"/>
      <c r="BU629" s="72"/>
      <c r="BV629" s="72"/>
      <c r="BW629" s="73"/>
      <c r="BX629" s="71"/>
      <c r="BY629" s="72"/>
      <c r="BZ629" s="72"/>
      <c r="CA629" s="73"/>
      <c r="CB629" s="71"/>
      <c r="CC629" s="72"/>
      <c r="CD629" s="72"/>
      <c r="CE629" s="73"/>
      <c r="CF629" s="71"/>
      <c r="CG629" s="72"/>
      <c r="CH629" s="72"/>
      <c r="CI629" s="73"/>
      <c r="CJ629" s="71"/>
      <c r="CK629" s="72"/>
      <c r="CL629" s="72"/>
      <c r="CM629" s="72"/>
      <c r="CN629" s="73"/>
    </row>
    <row r="630" spans="4:92" ht="14.25" customHeight="1" x14ac:dyDescent="0.35">
      <c r="D630" s="474" t="s">
        <v>952</v>
      </c>
      <c r="E630" s="475"/>
      <c r="F630" s="475"/>
      <c r="G630" s="475"/>
      <c r="H630" s="475"/>
      <c r="I630" s="475"/>
      <c r="J630" s="475"/>
      <c r="K630" s="475"/>
      <c r="L630" s="475"/>
      <c r="M630" s="475"/>
      <c r="N630" s="475"/>
      <c r="O630" s="475"/>
      <c r="P630" s="475"/>
      <c r="Q630" s="475"/>
      <c r="R630" s="475"/>
      <c r="S630" s="475"/>
      <c r="T630" s="475"/>
      <c r="U630" s="476"/>
      <c r="V630" s="320"/>
      <c r="W630" s="321"/>
      <c r="X630" s="321"/>
      <c r="Y630" s="322"/>
      <c r="Z630" s="320" t="s">
        <v>572</v>
      </c>
      <c r="AA630" s="321"/>
      <c r="AB630" s="321"/>
      <c r="AC630" s="322"/>
      <c r="AD630" s="320"/>
      <c r="AE630" s="321"/>
      <c r="AF630" s="321"/>
      <c r="AG630" s="322"/>
      <c r="AH630" s="320"/>
      <c r="AI630" s="321"/>
      <c r="AJ630" s="321"/>
      <c r="AK630" s="322"/>
      <c r="AL630" s="320"/>
      <c r="AM630" s="321"/>
      <c r="AN630" s="321"/>
      <c r="AO630" s="322"/>
      <c r="AP630" s="320"/>
      <c r="AQ630" s="321"/>
      <c r="AR630" s="321"/>
      <c r="AS630" s="321"/>
      <c r="AT630" s="322"/>
      <c r="AU630" s="61"/>
      <c r="AV630" s="84"/>
      <c r="AW630" s="85"/>
      <c r="AX630" s="85"/>
      <c r="AY630" s="85"/>
      <c r="AZ630" s="85"/>
      <c r="BA630" s="85"/>
      <c r="BB630" s="85"/>
      <c r="BC630" s="85"/>
      <c r="BD630" s="85"/>
      <c r="BE630" s="85"/>
      <c r="BF630" s="85"/>
      <c r="BG630" s="85"/>
      <c r="BH630" s="85"/>
      <c r="BI630" s="85"/>
      <c r="BJ630" s="85"/>
      <c r="BK630" s="85"/>
      <c r="BL630" s="85"/>
      <c r="BM630" s="85"/>
      <c r="BN630" s="85"/>
      <c r="BO630" s="86"/>
      <c r="BP630" s="71"/>
      <c r="BQ630" s="72"/>
      <c r="BR630" s="72"/>
      <c r="BS630" s="73"/>
      <c r="BT630" s="71"/>
      <c r="BU630" s="72"/>
      <c r="BV630" s="72"/>
      <c r="BW630" s="73"/>
      <c r="BX630" s="71"/>
      <c r="BY630" s="72"/>
      <c r="BZ630" s="72"/>
      <c r="CA630" s="73"/>
      <c r="CB630" s="71"/>
      <c r="CC630" s="72"/>
      <c r="CD630" s="72"/>
      <c r="CE630" s="73"/>
      <c r="CF630" s="71"/>
      <c r="CG630" s="72"/>
      <c r="CH630" s="72"/>
      <c r="CI630" s="73"/>
      <c r="CJ630" s="71"/>
      <c r="CK630" s="72"/>
      <c r="CL630" s="72"/>
      <c r="CM630" s="72"/>
      <c r="CN630" s="73"/>
    </row>
    <row r="631" spans="4:92" ht="14.25" customHeight="1" x14ac:dyDescent="0.35">
      <c r="D631" s="474" t="s">
        <v>852</v>
      </c>
      <c r="E631" s="475"/>
      <c r="F631" s="475"/>
      <c r="G631" s="475"/>
      <c r="H631" s="475"/>
      <c r="I631" s="475"/>
      <c r="J631" s="475"/>
      <c r="K631" s="475"/>
      <c r="L631" s="475"/>
      <c r="M631" s="475"/>
      <c r="N631" s="475"/>
      <c r="O631" s="475"/>
      <c r="P631" s="475"/>
      <c r="Q631" s="475"/>
      <c r="R631" s="475"/>
      <c r="S631" s="475"/>
      <c r="T631" s="475"/>
      <c r="U631" s="476"/>
      <c r="V631" s="320"/>
      <c r="W631" s="321"/>
      <c r="X631" s="321"/>
      <c r="Y631" s="322"/>
      <c r="Z631" s="320" t="s">
        <v>572</v>
      </c>
      <c r="AA631" s="321"/>
      <c r="AB631" s="321"/>
      <c r="AC631" s="322"/>
      <c r="AD631" s="320">
        <v>2</v>
      </c>
      <c r="AE631" s="321"/>
      <c r="AF631" s="321"/>
      <c r="AG631" s="322"/>
      <c r="AH631" s="320">
        <v>15</v>
      </c>
      <c r="AI631" s="321"/>
      <c r="AJ631" s="321"/>
      <c r="AK631" s="322"/>
      <c r="AL631" s="320">
        <v>9</v>
      </c>
      <c r="AM631" s="321"/>
      <c r="AN631" s="321"/>
      <c r="AO631" s="322"/>
      <c r="AP631" s="320">
        <v>2</v>
      </c>
      <c r="AQ631" s="321"/>
      <c r="AR631" s="321"/>
      <c r="AS631" s="321"/>
      <c r="AT631" s="322"/>
      <c r="AU631" s="61"/>
      <c r="AV631" s="474"/>
      <c r="AW631" s="475"/>
      <c r="AX631" s="475"/>
      <c r="AY631" s="475"/>
      <c r="AZ631" s="475"/>
      <c r="BA631" s="475"/>
      <c r="BB631" s="475"/>
      <c r="BC631" s="475"/>
      <c r="BD631" s="475"/>
      <c r="BE631" s="475"/>
      <c r="BF631" s="475"/>
      <c r="BG631" s="475"/>
      <c r="BH631" s="475"/>
      <c r="BI631" s="475"/>
      <c r="BJ631" s="475"/>
      <c r="BK631" s="475"/>
      <c r="BL631" s="475"/>
      <c r="BM631" s="475"/>
      <c r="BN631" s="475"/>
      <c r="BO631" s="476"/>
      <c r="BP631" s="320"/>
      <c r="BQ631" s="321"/>
      <c r="BR631" s="321"/>
      <c r="BS631" s="322"/>
      <c r="BT631" s="320"/>
      <c r="BU631" s="321"/>
      <c r="BV631" s="321"/>
      <c r="BW631" s="322"/>
      <c r="BX631" s="320"/>
      <c r="BY631" s="321"/>
      <c r="BZ631" s="321"/>
      <c r="CA631" s="322"/>
      <c r="CB631" s="320"/>
      <c r="CC631" s="321"/>
      <c r="CD631" s="321"/>
      <c r="CE631" s="322"/>
      <c r="CF631" s="320"/>
      <c r="CG631" s="321"/>
      <c r="CH631" s="321"/>
      <c r="CI631" s="322"/>
      <c r="CJ631" s="320"/>
      <c r="CK631" s="321"/>
      <c r="CL631" s="321"/>
      <c r="CM631" s="321"/>
      <c r="CN631" s="322"/>
    </row>
    <row r="632" spans="4:92" ht="14.25" customHeight="1" x14ac:dyDescent="0.35">
      <c r="D632" s="474" t="s">
        <v>874</v>
      </c>
      <c r="E632" s="475"/>
      <c r="F632" s="475"/>
      <c r="G632" s="475"/>
      <c r="H632" s="475"/>
      <c r="I632" s="475"/>
      <c r="J632" s="475"/>
      <c r="K632" s="475"/>
      <c r="L632" s="475"/>
      <c r="M632" s="475"/>
      <c r="N632" s="475"/>
      <c r="O632" s="475"/>
      <c r="P632" s="475"/>
      <c r="Q632" s="475"/>
      <c r="R632" s="475"/>
      <c r="S632" s="475"/>
      <c r="T632" s="475"/>
      <c r="U632" s="476"/>
      <c r="V632" s="71"/>
      <c r="W632" s="72"/>
      <c r="X632" s="72"/>
      <c r="Y632" s="73"/>
      <c r="Z632" s="320" t="s">
        <v>572</v>
      </c>
      <c r="AA632" s="321"/>
      <c r="AB632" s="321"/>
      <c r="AC632" s="322"/>
      <c r="AD632" s="451"/>
      <c r="AE632" s="451"/>
      <c r="AF632" s="451"/>
      <c r="AG632" s="451"/>
      <c r="AH632" s="463"/>
      <c r="AI632" s="464"/>
      <c r="AJ632" s="464"/>
      <c r="AK632" s="465"/>
      <c r="AL632" s="463"/>
      <c r="AM632" s="464"/>
      <c r="AN632" s="464"/>
      <c r="AO632" s="465"/>
      <c r="AP632" s="463"/>
      <c r="AQ632" s="464"/>
      <c r="AR632" s="464"/>
      <c r="AS632" s="464"/>
      <c r="AT632" s="465"/>
      <c r="AU632" s="61"/>
      <c r="AV632" s="346"/>
      <c r="AW632" s="346"/>
      <c r="AX632" s="346"/>
      <c r="AY632" s="346"/>
      <c r="AZ632" s="346"/>
      <c r="BA632" s="346"/>
      <c r="BB632" s="346"/>
      <c r="BC632" s="346"/>
      <c r="BD632" s="346"/>
      <c r="BE632" s="346"/>
      <c r="BF632" s="346"/>
      <c r="BG632" s="346"/>
      <c r="BH632" s="346"/>
      <c r="BI632" s="346"/>
      <c r="BJ632" s="346"/>
      <c r="BK632" s="346"/>
      <c r="BL632" s="346"/>
      <c r="BM632" s="346"/>
      <c r="BN632" s="346"/>
      <c r="BO632" s="346"/>
      <c r="BP632" s="329"/>
      <c r="BQ632" s="329"/>
      <c r="BR632" s="329"/>
      <c r="BS632" s="329"/>
      <c r="BT632" s="329"/>
      <c r="BU632" s="329"/>
      <c r="BV632" s="329"/>
      <c r="BW632" s="329"/>
      <c r="BX632" s="329"/>
      <c r="BY632" s="329"/>
      <c r="BZ632" s="329"/>
      <c r="CA632" s="329"/>
      <c r="CB632" s="329"/>
      <c r="CC632" s="329"/>
      <c r="CD632" s="329"/>
      <c r="CE632" s="329"/>
      <c r="CF632" s="329"/>
      <c r="CG632" s="329"/>
      <c r="CH632" s="329"/>
      <c r="CI632" s="329"/>
      <c r="CJ632" s="329"/>
      <c r="CK632" s="329"/>
      <c r="CL632" s="329"/>
      <c r="CM632" s="329"/>
      <c r="CN632" s="329"/>
    </row>
    <row r="633" spans="4:92" ht="14.25" customHeight="1" x14ac:dyDescent="0.35">
      <c r="D633" s="474" t="s">
        <v>869</v>
      </c>
      <c r="E633" s="475"/>
      <c r="F633" s="475"/>
      <c r="G633" s="475"/>
      <c r="H633" s="475"/>
      <c r="I633" s="475"/>
      <c r="J633" s="475"/>
      <c r="K633" s="475"/>
      <c r="L633" s="475"/>
      <c r="M633" s="475"/>
      <c r="N633" s="475"/>
      <c r="O633" s="475"/>
      <c r="P633" s="475"/>
      <c r="Q633" s="475"/>
      <c r="R633" s="475"/>
      <c r="S633" s="475"/>
      <c r="T633" s="475"/>
      <c r="U633" s="476"/>
      <c r="V633" s="71"/>
      <c r="W633" s="72"/>
      <c r="X633" s="72"/>
      <c r="Y633" s="73"/>
      <c r="Z633" s="320" t="s">
        <v>572</v>
      </c>
      <c r="AA633" s="321"/>
      <c r="AB633" s="321"/>
      <c r="AC633" s="322"/>
      <c r="AD633" s="451"/>
      <c r="AE633" s="451"/>
      <c r="AF633" s="451"/>
      <c r="AG633" s="451"/>
      <c r="AH633" s="451"/>
      <c r="AI633" s="451"/>
      <c r="AJ633" s="451"/>
      <c r="AK633" s="451"/>
      <c r="AL633" s="463"/>
      <c r="AM633" s="464"/>
      <c r="AN633" s="464"/>
      <c r="AO633" s="465"/>
      <c r="AP633" s="463"/>
      <c r="AQ633" s="464"/>
      <c r="AR633" s="464"/>
      <c r="AS633" s="464"/>
      <c r="AT633" s="465"/>
      <c r="AU633" s="61"/>
      <c r="AV633" s="346"/>
      <c r="AW633" s="346"/>
      <c r="AX633" s="346"/>
      <c r="AY633" s="346"/>
      <c r="AZ633" s="346"/>
      <c r="BA633" s="346"/>
      <c r="BB633" s="346"/>
      <c r="BC633" s="346"/>
      <c r="BD633" s="346"/>
      <c r="BE633" s="346"/>
      <c r="BF633" s="346"/>
      <c r="BG633" s="346"/>
      <c r="BH633" s="346"/>
      <c r="BI633" s="346"/>
      <c r="BJ633" s="346"/>
      <c r="BK633" s="346"/>
      <c r="BL633" s="346"/>
      <c r="BM633" s="346"/>
      <c r="BN633" s="346"/>
      <c r="BO633" s="346"/>
      <c r="BP633" s="329"/>
      <c r="BQ633" s="329"/>
      <c r="BR633" s="329"/>
      <c r="BS633" s="329"/>
      <c r="BT633" s="329"/>
      <c r="BU633" s="329"/>
      <c r="BV633" s="329"/>
      <c r="BW633" s="329"/>
      <c r="BX633" s="329"/>
      <c r="BY633" s="329"/>
      <c r="BZ633" s="329"/>
      <c r="CA633" s="329"/>
      <c r="CB633" s="329"/>
      <c r="CC633" s="329"/>
      <c r="CD633" s="329"/>
      <c r="CE633" s="329"/>
      <c r="CF633" s="329"/>
      <c r="CG633" s="329"/>
      <c r="CH633" s="329"/>
      <c r="CI633" s="329"/>
      <c r="CJ633" s="329"/>
      <c r="CK633" s="329"/>
      <c r="CL633" s="329"/>
      <c r="CM633" s="329"/>
      <c r="CN633" s="329"/>
    </row>
    <row r="634" spans="4:92" ht="14.25" customHeight="1" x14ac:dyDescent="0.35">
      <c r="D634" s="474" t="s">
        <v>880</v>
      </c>
      <c r="E634" s="475"/>
      <c r="F634" s="475"/>
      <c r="G634" s="475"/>
      <c r="H634" s="475"/>
      <c r="I634" s="475"/>
      <c r="J634" s="475"/>
      <c r="K634" s="475"/>
      <c r="L634" s="475"/>
      <c r="M634" s="475"/>
      <c r="N634" s="475"/>
      <c r="O634" s="475"/>
      <c r="P634" s="475"/>
      <c r="Q634" s="475"/>
      <c r="R634" s="475"/>
      <c r="S634" s="475"/>
      <c r="T634" s="475"/>
      <c r="U634" s="476"/>
      <c r="V634" s="71"/>
      <c r="W634" s="72"/>
      <c r="X634" s="72"/>
      <c r="Y634" s="73"/>
      <c r="Z634" s="320" t="s">
        <v>572</v>
      </c>
      <c r="AA634" s="321"/>
      <c r="AB634" s="321"/>
      <c r="AC634" s="322"/>
      <c r="AD634" s="451"/>
      <c r="AE634" s="451"/>
      <c r="AF634" s="451"/>
      <c r="AG634" s="451"/>
      <c r="AH634" s="451"/>
      <c r="AI634" s="451"/>
      <c r="AJ634" s="451"/>
      <c r="AK634" s="451"/>
      <c r="AL634" s="463"/>
      <c r="AM634" s="464"/>
      <c r="AN634" s="464"/>
      <c r="AO634" s="465"/>
      <c r="AP634" s="463"/>
      <c r="AQ634" s="464"/>
      <c r="AR634" s="464"/>
      <c r="AS634" s="464"/>
      <c r="AT634" s="465"/>
      <c r="AU634" s="61"/>
      <c r="AV634" s="346"/>
      <c r="AW634" s="346"/>
      <c r="AX634" s="346"/>
      <c r="AY634" s="346"/>
      <c r="AZ634" s="346"/>
      <c r="BA634" s="346"/>
      <c r="BB634" s="346"/>
      <c r="BC634" s="346"/>
      <c r="BD634" s="346"/>
      <c r="BE634" s="346"/>
      <c r="BF634" s="346"/>
      <c r="BG634" s="346"/>
      <c r="BH634" s="346"/>
      <c r="BI634" s="346"/>
      <c r="BJ634" s="346"/>
      <c r="BK634" s="346"/>
      <c r="BL634" s="346"/>
      <c r="BM634" s="346"/>
      <c r="BN634" s="346"/>
      <c r="BO634" s="346"/>
      <c r="BP634" s="329"/>
      <c r="BQ634" s="329"/>
      <c r="BR634" s="329"/>
      <c r="BS634" s="329"/>
      <c r="BT634" s="329"/>
      <c r="BU634" s="329"/>
      <c r="BV634" s="329"/>
      <c r="BW634" s="329"/>
      <c r="BX634" s="329"/>
      <c r="BY634" s="329"/>
      <c r="BZ634" s="329"/>
      <c r="CA634" s="329"/>
      <c r="CB634" s="329"/>
      <c r="CC634" s="329"/>
      <c r="CD634" s="329"/>
      <c r="CE634" s="329"/>
      <c r="CF634" s="329"/>
      <c r="CG634" s="329"/>
      <c r="CH634" s="329"/>
      <c r="CI634" s="329"/>
      <c r="CJ634" s="329"/>
      <c r="CK634" s="329"/>
      <c r="CL634" s="329"/>
      <c r="CM634" s="329"/>
      <c r="CN634" s="329"/>
    </row>
    <row r="635" spans="4:92" ht="14.25" customHeight="1" x14ac:dyDescent="0.35">
      <c r="D635" s="474" t="s">
        <v>872</v>
      </c>
      <c r="E635" s="475"/>
      <c r="F635" s="475"/>
      <c r="G635" s="475"/>
      <c r="H635" s="475"/>
      <c r="I635" s="475"/>
      <c r="J635" s="475"/>
      <c r="K635" s="475"/>
      <c r="L635" s="475"/>
      <c r="M635" s="475"/>
      <c r="N635" s="475"/>
      <c r="O635" s="475"/>
      <c r="P635" s="475"/>
      <c r="Q635" s="475"/>
      <c r="R635" s="475"/>
      <c r="S635" s="475"/>
      <c r="T635" s="475"/>
      <c r="U635" s="476"/>
      <c r="V635" s="71"/>
      <c r="W635" s="72"/>
      <c r="X635" s="72"/>
      <c r="Y635" s="73"/>
      <c r="Z635" s="320" t="s">
        <v>572</v>
      </c>
      <c r="AA635" s="321"/>
      <c r="AB635" s="321"/>
      <c r="AC635" s="322"/>
      <c r="AD635" s="451"/>
      <c r="AE635" s="451"/>
      <c r="AF635" s="451"/>
      <c r="AG635" s="451"/>
      <c r="AH635" s="451"/>
      <c r="AI635" s="451"/>
      <c r="AJ635" s="451"/>
      <c r="AK635" s="451"/>
      <c r="AL635" s="463"/>
      <c r="AM635" s="464"/>
      <c r="AN635" s="464"/>
      <c r="AO635" s="465"/>
      <c r="AP635" s="463"/>
      <c r="AQ635" s="464"/>
      <c r="AR635" s="464"/>
      <c r="AS635" s="464"/>
      <c r="AT635" s="465"/>
      <c r="AU635" s="61"/>
      <c r="AV635" s="346"/>
      <c r="AW635" s="346"/>
      <c r="AX635" s="346"/>
      <c r="AY635" s="346"/>
      <c r="AZ635" s="346"/>
      <c r="BA635" s="346"/>
      <c r="BB635" s="346"/>
      <c r="BC635" s="346"/>
      <c r="BD635" s="346"/>
      <c r="BE635" s="346"/>
      <c r="BF635" s="346"/>
      <c r="BG635" s="346"/>
      <c r="BH635" s="346"/>
      <c r="BI635" s="346"/>
      <c r="BJ635" s="346"/>
      <c r="BK635" s="346"/>
      <c r="BL635" s="346"/>
      <c r="BM635" s="346"/>
      <c r="BN635" s="346"/>
      <c r="BO635" s="346"/>
      <c r="BP635" s="329"/>
      <c r="BQ635" s="329"/>
      <c r="BR635" s="329"/>
      <c r="BS635" s="329"/>
      <c r="BT635" s="329"/>
      <c r="BU635" s="329"/>
      <c r="BV635" s="329"/>
      <c r="BW635" s="329"/>
      <c r="BX635" s="329"/>
      <c r="BY635" s="329"/>
      <c r="BZ635" s="329"/>
      <c r="CA635" s="329"/>
      <c r="CB635" s="329"/>
      <c r="CC635" s="329"/>
      <c r="CD635" s="329"/>
      <c r="CE635" s="329"/>
      <c r="CF635" s="329"/>
      <c r="CG635" s="329"/>
      <c r="CH635" s="329"/>
      <c r="CI635" s="329"/>
      <c r="CJ635" s="329"/>
      <c r="CK635" s="329"/>
      <c r="CL635" s="329"/>
      <c r="CM635" s="329"/>
      <c r="CN635" s="329"/>
    </row>
    <row r="636" spans="4:92" ht="14.25" customHeight="1" x14ac:dyDescent="0.35">
      <c r="D636" s="474" t="s">
        <v>876</v>
      </c>
      <c r="E636" s="475"/>
      <c r="F636" s="475"/>
      <c r="G636" s="475"/>
      <c r="H636" s="475"/>
      <c r="I636" s="475"/>
      <c r="J636" s="475"/>
      <c r="K636" s="475"/>
      <c r="L636" s="475"/>
      <c r="M636" s="475"/>
      <c r="N636" s="475"/>
      <c r="O636" s="475"/>
      <c r="P636" s="475"/>
      <c r="Q636" s="475"/>
      <c r="R636" s="475"/>
      <c r="S636" s="475"/>
      <c r="T636" s="475"/>
      <c r="U636" s="476"/>
      <c r="V636" s="71"/>
      <c r="W636" s="72"/>
      <c r="X636" s="72"/>
      <c r="Y636" s="73"/>
      <c r="Z636" s="320" t="s">
        <v>572</v>
      </c>
      <c r="AA636" s="321"/>
      <c r="AB636" s="321"/>
      <c r="AC636" s="322"/>
      <c r="AD636" s="451"/>
      <c r="AE636" s="451"/>
      <c r="AF636" s="451"/>
      <c r="AG636" s="451"/>
      <c r="AH636" s="451"/>
      <c r="AI636" s="451"/>
      <c r="AJ636" s="451"/>
      <c r="AK636" s="451"/>
      <c r="AL636" s="463"/>
      <c r="AM636" s="464"/>
      <c r="AN636" s="464"/>
      <c r="AO636" s="465"/>
      <c r="AP636" s="463"/>
      <c r="AQ636" s="464"/>
      <c r="AR636" s="464"/>
      <c r="AS636" s="464"/>
      <c r="AT636" s="465"/>
      <c r="AU636" s="61"/>
      <c r="AV636" s="346"/>
      <c r="AW636" s="346"/>
      <c r="AX636" s="346"/>
      <c r="AY636" s="346"/>
      <c r="AZ636" s="346"/>
      <c r="BA636" s="346"/>
      <c r="BB636" s="346"/>
      <c r="BC636" s="346"/>
      <c r="BD636" s="346"/>
      <c r="BE636" s="346"/>
      <c r="BF636" s="346"/>
      <c r="BG636" s="346"/>
      <c r="BH636" s="346"/>
      <c r="BI636" s="346"/>
      <c r="BJ636" s="346"/>
      <c r="BK636" s="346"/>
      <c r="BL636" s="346"/>
      <c r="BM636" s="346"/>
      <c r="BN636" s="346"/>
      <c r="BO636" s="346"/>
      <c r="BP636" s="329"/>
      <c r="BQ636" s="329"/>
      <c r="BR636" s="329"/>
      <c r="BS636" s="329"/>
      <c r="BT636" s="329"/>
      <c r="BU636" s="329"/>
      <c r="BV636" s="329"/>
      <c r="BW636" s="329"/>
      <c r="BX636" s="329"/>
      <c r="BY636" s="329"/>
      <c r="BZ636" s="329"/>
      <c r="CA636" s="329"/>
      <c r="CB636" s="329"/>
      <c r="CC636" s="329"/>
      <c r="CD636" s="329"/>
      <c r="CE636" s="329"/>
      <c r="CF636" s="329"/>
      <c r="CG636" s="329"/>
      <c r="CH636" s="329"/>
      <c r="CI636" s="329"/>
      <c r="CJ636" s="329"/>
      <c r="CK636" s="329"/>
      <c r="CL636" s="329"/>
      <c r="CM636" s="329"/>
      <c r="CN636" s="329"/>
    </row>
    <row r="637" spans="4:92" ht="14.25" customHeight="1" x14ac:dyDescent="0.35">
      <c r="D637" s="474" t="s">
        <v>873</v>
      </c>
      <c r="E637" s="475"/>
      <c r="F637" s="475"/>
      <c r="G637" s="475"/>
      <c r="H637" s="475"/>
      <c r="I637" s="475"/>
      <c r="J637" s="475"/>
      <c r="K637" s="475"/>
      <c r="L637" s="475"/>
      <c r="M637" s="475"/>
      <c r="N637" s="475"/>
      <c r="O637" s="475"/>
      <c r="P637" s="475"/>
      <c r="Q637" s="475"/>
      <c r="R637" s="475"/>
      <c r="S637" s="475"/>
      <c r="T637" s="475"/>
      <c r="U637" s="476"/>
      <c r="V637" s="71"/>
      <c r="W637" s="72"/>
      <c r="X637" s="72"/>
      <c r="Y637" s="73"/>
      <c r="Z637" s="320" t="s">
        <v>572</v>
      </c>
      <c r="AA637" s="321"/>
      <c r="AB637" s="321"/>
      <c r="AC637" s="322"/>
      <c r="AD637" s="451"/>
      <c r="AE637" s="451"/>
      <c r="AF637" s="451"/>
      <c r="AG637" s="451"/>
      <c r="AH637" s="451"/>
      <c r="AI637" s="451"/>
      <c r="AJ637" s="451"/>
      <c r="AK637" s="451"/>
      <c r="AL637" s="463"/>
      <c r="AM637" s="464"/>
      <c r="AN637" s="464"/>
      <c r="AO637" s="465"/>
      <c r="AP637" s="463"/>
      <c r="AQ637" s="464"/>
      <c r="AR637" s="464"/>
      <c r="AS637" s="464"/>
      <c r="AT637" s="465"/>
      <c r="AU637" s="61"/>
      <c r="AV637" s="346"/>
      <c r="AW637" s="346"/>
      <c r="AX637" s="346"/>
      <c r="AY637" s="346"/>
      <c r="AZ637" s="346"/>
      <c r="BA637" s="346"/>
      <c r="BB637" s="346"/>
      <c r="BC637" s="346"/>
      <c r="BD637" s="346"/>
      <c r="BE637" s="346"/>
      <c r="BF637" s="346"/>
      <c r="BG637" s="346"/>
      <c r="BH637" s="346"/>
      <c r="BI637" s="346"/>
      <c r="BJ637" s="346"/>
      <c r="BK637" s="346"/>
      <c r="BL637" s="346"/>
      <c r="BM637" s="346"/>
      <c r="BN637" s="346"/>
      <c r="BO637" s="346"/>
      <c r="BP637" s="329"/>
      <c r="BQ637" s="329"/>
      <c r="BR637" s="329"/>
      <c r="BS637" s="329"/>
      <c r="BT637" s="329"/>
      <c r="BU637" s="329"/>
      <c r="BV637" s="329"/>
      <c r="BW637" s="329"/>
      <c r="BX637" s="329"/>
      <c r="BY637" s="329"/>
      <c r="BZ637" s="329"/>
      <c r="CA637" s="329"/>
      <c r="CB637" s="329"/>
      <c r="CC637" s="329"/>
      <c r="CD637" s="329"/>
      <c r="CE637" s="329"/>
      <c r="CF637" s="329"/>
      <c r="CG637" s="329"/>
      <c r="CH637" s="329"/>
      <c r="CI637" s="329"/>
      <c r="CJ637" s="329"/>
      <c r="CK637" s="329"/>
      <c r="CL637" s="329"/>
      <c r="CM637" s="329"/>
      <c r="CN637" s="329"/>
    </row>
    <row r="638" spans="4:92" ht="14.25" customHeight="1" x14ac:dyDescent="0.35">
      <c r="D638" s="474" t="s">
        <v>875</v>
      </c>
      <c r="E638" s="475"/>
      <c r="F638" s="475"/>
      <c r="G638" s="475"/>
      <c r="H638" s="475"/>
      <c r="I638" s="475"/>
      <c r="J638" s="475"/>
      <c r="K638" s="475"/>
      <c r="L638" s="475"/>
      <c r="M638" s="475"/>
      <c r="N638" s="475"/>
      <c r="O638" s="475"/>
      <c r="P638" s="475"/>
      <c r="Q638" s="475"/>
      <c r="R638" s="475"/>
      <c r="S638" s="475"/>
      <c r="T638" s="475"/>
      <c r="U638" s="476"/>
      <c r="V638" s="71"/>
      <c r="W638" s="72"/>
      <c r="X638" s="72"/>
      <c r="Y638" s="73"/>
      <c r="Z638" s="320" t="s">
        <v>572</v>
      </c>
      <c r="AA638" s="321"/>
      <c r="AB638" s="321"/>
      <c r="AC638" s="322"/>
      <c r="AD638" s="451"/>
      <c r="AE638" s="451"/>
      <c r="AF638" s="451"/>
      <c r="AG638" s="451"/>
      <c r="AH638" s="451"/>
      <c r="AI638" s="451"/>
      <c r="AJ638" s="451"/>
      <c r="AK638" s="451"/>
      <c r="AL638" s="463"/>
      <c r="AM638" s="464"/>
      <c r="AN638" s="464"/>
      <c r="AO638" s="465"/>
      <c r="AP638" s="463"/>
      <c r="AQ638" s="464"/>
      <c r="AR638" s="464"/>
      <c r="AS638" s="464"/>
      <c r="AT638" s="465"/>
      <c r="AU638" s="61"/>
      <c r="AV638" s="346"/>
      <c r="AW638" s="346"/>
      <c r="AX638" s="346"/>
      <c r="AY638" s="346"/>
      <c r="AZ638" s="346"/>
      <c r="BA638" s="346"/>
      <c r="BB638" s="346"/>
      <c r="BC638" s="346"/>
      <c r="BD638" s="346"/>
      <c r="BE638" s="346"/>
      <c r="BF638" s="346"/>
      <c r="BG638" s="346"/>
      <c r="BH638" s="346"/>
      <c r="BI638" s="346"/>
      <c r="BJ638" s="346"/>
      <c r="BK638" s="346"/>
      <c r="BL638" s="346"/>
      <c r="BM638" s="346"/>
      <c r="BN638" s="346"/>
      <c r="BO638" s="346"/>
      <c r="BP638" s="329"/>
      <c r="BQ638" s="329"/>
      <c r="BR638" s="329"/>
      <c r="BS638" s="329"/>
      <c r="BT638" s="329"/>
      <c r="BU638" s="329"/>
      <c r="BV638" s="329"/>
      <c r="BW638" s="329"/>
      <c r="BX638" s="329"/>
      <c r="BY638" s="329"/>
      <c r="BZ638" s="329"/>
      <c r="CA638" s="329"/>
      <c r="CB638" s="329"/>
      <c r="CC638" s="329"/>
      <c r="CD638" s="329"/>
      <c r="CE638" s="329"/>
      <c r="CF638" s="329"/>
      <c r="CG638" s="329"/>
      <c r="CH638" s="329"/>
      <c r="CI638" s="329"/>
      <c r="CJ638" s="329"/>
      <c r="CK638" s="329"/>
      <c r="CL638" s="329"/>
      <c r="CM638" s="329"/>
      <c r="CN638" s="329"/>
    </row>
    <row r="639" spans="4:92" ht="14.25" customHeight="1" x14ac:dyDescent="0.35">
      <c r="D639" s="474" t="s">
        <v>802</v>
      </c>
      <c r="E639" s="475"/>
      <c r="F639" s="475"/>
      <c r="G639" s="475"/>
      <c r="H639" s="475"/>
      <c r="I639" s="475"/>
      <c r="J639" s="475"/>
      <c r="K639" s="475"/>
      <c r="L639" s="475"/>
      <c r="M639" s="475"/>
      <c r="N639" s="475"/>
      <c r="O639" s="475"/>
      <c r="P639" s="475"/>
      <c r="Q639" s="475"/>
      <c r="R639" s="475"/>
      <c r="S639" s="475"/>
      <c r="T639" s="475"/>
      <c r="U639" s="476"/>
      <c r="V639" s="71"/>
      <c r="W639" s="72"/>
      <c r="X639" s="72"/>
      <c r="Y639" s="73"/>
      <c r="Z639" s="320" t="s">
        <v>572</v>
      </c>
      <c r="AA639" s="321"/>
      <c r="AB639" s="321"/>
      <c r="AC639" s="322"/>
      <c r="AD639" s="451"/>
      <c r="AE639" s="451"/>
      <c r="AF639" s="451"/>
      <c r="AG639" s="451"/>
      <c r="AH639" s="451"/>
      <c r="AI639" s="451"/>
      <c r="AJ639" s="451"/>
      <c r="AK639" s="451"/>
      <c r="AL639" s="463"/>
      <c r="AM639" s="464"/>
      <c r="AN639" s="464"/>
      <c r="AO639" s="465"/>
      <c r="AP639" s="463"/>
      <c r="AQ639" s="464"/>
      <c r="AR639" s="464"/>
      <c r="AS639" s="464"/>
      <c r="AT639" s="465"/>
      <c r="AU639" s="61"/>
      <c r="AV639" s="346"/>
      <c r="AW639" s="346"/>
      <c r="AX639" s="346"/>
      <c r="AY639" s="346"/>
      <c r="AZ639" s="346"/>
      <c r="BA639" s="346"/>
      <c r="BB639" s="346"/>
      <c r="BC639" s="346"/>
      <c r="BD639" s="346"/>
      <c r="BE639" s="346"/>
      <c r="BF639" s="346"/>
      <c r="BG639" s="346"/>
      <c r="BH639" s="346"/>
      <c r="BI639" s="346"/>
      <c r="BJ639" s="346"/>
      <c r="BK639" s="346"/>
      <c r="BL639" s="346"/>
      <c r="BM639" s="346"/>
      <c r="BN639" s="346"/>
      <c r="BO639" s="346"/>
      <c r="BP639" s="329"/>
      <c r="BQ639" s="329"/>
      <c r="BR639" s="329"/>
      <c r="BS639" s="329"/>
      <c r="BT639" s="329"/>
      <c r="BU639" s="329"/>
      <c r="BV639" s="329"/>
      <c r="BW639" s="329"/>
      <c r="BX639" s="329"/>
      <c r="BY639" s="329"/>
      <c r="BZ639" s="329"/>
      <c r="CA639" s="329"/>
      <c r="CB639" s="329"/>
      <c r="CC639" s="329"/>
      <c r="CD639" s="329"/>
      <c r="CE639" s="329"/>
      <c r="CF639" s="329"/>
      <c r="CG639" s="329"/>
      <c r="CH639" s="329"/>
      <c r="CI639" s="329"/>
      <c r="CJ639" s="329"/>
      <c r="CK639" s="329"/>
      <c r="CL639" s="329"/>
      <c r="CM639" s="329"/>
      <c r="CN639" s="329"/>
    </row>
    <row r="640" spans="4:92" ht="14.25" customHeight="1" x14ac:dyDescent="0.35">
      <c r="D640" s="474" t="s">
        <v>867</v>
      </c>
      <c r="E640" s="475"/>
      <c r="F640" s="475"/>
      <c r="G640" s="475"/>
      <c r="H640" s="475"/>
      <c r="I640" s="475"/>
      <c r="J640" s="475"/>
      <c r="K640" s="475"/>
      <c r="L640" s="475"/>
      <c r="M640" s="475"/>
      <c r="N640" s="475"/>
      <c r="O640" s="475"/>
      <c r="P640" s="475"/>
      <c r="Q640" s="475"/>
      <c r="R640" s="475"/>
      <c r="S640" s="475"/>
      <c r="T640" s="475"/>
      <c r="U640" s="476"/>
      <c r="V640" s="71"/>
      <c r="W640" s="72"/>
      <c r="X640" s="72"/>
      <c r="Y640" s="73"/>
      <c r="Z640" s="320" t="s">
        <v>572</v>
      </c>
      <c r="AA640" s="321"/>
      <c r="AB640" s="321"/>
      <c r="AC640" s="322"/>
      <c r="AD640" s="451"/>
      <c r="AE640" s="451"/>
      <c r="AF640" s="451"/>
      <c r="AG640" s="451"/>
      <c r="AH640" s="451"/>
      <c r="AI640" s="451"/>
      <c r="AJ640" s="451"/>
      <c r="AK640" s="451"/>
      <c r="AL640" s="463"/>
      <c r="AM640" s="464"/>
      <c r="AN640" s="464"/>
      <c r="AO640" s="465"/>
      <c r="AP640" s="463"/>
      <c r="AQ640" s="464"/>
      <c r="AR640" s="464"/>
      <c r="AS640" s="464"/>
      <c r="AT640" s="465"/>
      <c r="AU640" s="61"/>
      <c r="AV640" s="346"/>
      <c r="AW640" s="346"/>
      <c r="AX640" s="346"/>
      <c r="AY640" s="346"/>
      <c r="AZ640" s="346"/>
      <c r="BA640" s="346"/>
      <c r="BB640" s="346"/>
      <c r="BC640" s="346"/>
      <c r="BD640" s="346"/>
      <c r="BE640" s="346"/>
      <c r="BF640" s="346"/>
      <c r="BG640" s="346"/>
      <c r="BH640" s="346"/>
      <c r="BI640" s="346"/>
      <c r="BJ640" s="346"/>
      <c r="BK640" s="346"/>
      <c r="BL640" s="346"/>
      <c r="BM640" s="346"/>
      <c r="BN640" s="346"/>
      <c r="BO640" s="346"/>
      <c r="BP640" s="329"/>
      <c r="BQ640" s="329"/>
      <c r="BR640" s="329"/>
      <c r="BS640" s="329"/>
      <c r="BT640" s="329"/>
      <c r="BU640" s="329"/>
      <c r="BV640" s="329"/>
      <c r="BW640" s="329"/>
      <c r="BX640" s="329"/>
      <c r="BY640" s="329"/>
      <c r="BZ640" s="329"/>
      <c r="CA640" s="329"/>
      <c r="CB640" s="329"/>
      <c r="CC640" s="329"/>
      <c r="CD640" s="329"/>
      <c r="CE640" s="329"/>
      <c r="CF640" s="329"/>
      <c r="CG640" s="329"/>
      <c r="CH640" s="329"/>
      <c r="CI640" s="329"/>
      <c r="CJ640" s="329"/>
      <c r="CK640" s="329"/>
      <c r="CL640" s="329"/>
      <c r="CM640" s="329"/>
      <c r="CN640" s="329"/>
    </row>
    <row r="641" spans="4:92" ht="14.25" customHeight="1" x14ac:dyDescent="0.35">
      <c r="D641" s="474" t="s">
        <v>865</v>
      </c>
      <c r="E641" s="475"/>
      <c r="F641" s="475"/>
      <c r="G641" s="475"/>
      <c r="H641" s="475"/>
      <c r="I641" s="475"/>
      <c r="J641" s="475"/>
      <c r="K641" s="475"/>
      <c r="L641" s="475"/>
      <c r="M641" s="475"/>
      <c r="N641" s="475"/>
      <c r="O641" s="475"/>
      <c r="P641" s="475"/>
      <c r="Q641" s="475"/>
      <c r="R641" s="475"/>
      <c r="S641" s="475"/>
      <c r="T641" s="475"/>
      <c r="U641" s="476"/>
      <c r="V641" s="71"/>
      <c r="W641" s="72"/>
      <c r="X641" s="72"/>
      <c r="Y641" s="73"/>
      <c r="Z641" s="320" t="s">
        <v>572</v>
      </c>
      <c r="AA641" s="321"/>
      <c r="AB641" s="321"/>
      <c r="AC641" s="322"/>
      <c r="AD641" s="451"/>
      <c r="AE641" s="451"/>
      <c r="AF641" s="451"/>
      <c r="AG641" s="451"/>
      <c r="AH641" s="329">
        <v>2</v>
      </c>
      <c r="AI641" s="329"/>
      <c r="AJ641" s="329"/>
      <c r="AK641" s="329"/>
      <c r="AL641" s="320">
        <v>6</v>
      </c>
      <c r="AM641" s="321"/>
      <c r="AN641" s="321"/>
      <c r="AO641" s="322"/>
      <c r="AP641" s="320">
        <v>1</v>
      </c>
      <c r="AQ641" s="321"/>
      <c r="AR641" s="321"/>
      <c r="AS641" s="321"/>
      <c r="AT641" s="322"/>
      <c r="AU641" s="61"/>
      <c r="AV641" s="346"/>
      <c r="AW641" s="346"/>
      <c r="AX641" s="346"/>
      <c r="AY641" s="346"/>
      <c r="AZ641" s="346"/>
      <c r="BA641" s="346"/>
      <c r="BB641" s="346"/>
      <c r="BC641" s="346"/>
      <c r="BD641" s="346"/>
      <c r="BE641" s="346"/>
      <c r="BF641" s="346"/>
      <c r="BG641" s="346"/>
      <c r="BH641" s="346"/>
      <c r="BI641" s="346"/>
      <c r="BJ641" s="346"/>
      <c r="BK641" s="346"/>
      <c r="BL641" s="346"/>
      <c r="BM641" s="346"/>
      <c r="BN641" s="346"/>
      <c r="BO641" s="346"/>
      <c r="BP641" s="329"/>
      <c r="BQ641" s="329"/>
      <c r="BR641" s="329"/>
      <c r="BS641" s="329"/>
      <c r="BT641" s="329"/>
      <c r="BU641" s="329"/>
      <c r="BV641" s="329"/>
      <c r="BW641" s="329"/>
      <c r="BX641" s="329"/>
      <c r="BY641" s="329"/>
      <c r="BZ641" s="329"/>
      <c r="CA641" s="329"/>
      <c r="CB641" s="329"/>
      <c r="CC641" s="329"/>
      <c r="CD641" s="329"/>
      <c r="CE641" s="329"/>
      <c r="CF641" s="329"/>
      <c r="CG641" s="329"/>
      <c r="CH641" s="329"/>
      <c r="CI641" s="329"/>
      <c r="CJ641" s="329"/>
      <c r="CK641" s="329"/>
      <c r="CL641" s="329"/>
      <c r="CM641" s="329"/>
      <c r="CN641" s="329"/>
    </row>
    <row r="642" spans="4:92" ht="14.25" customHeight="1" x14ac:dyDescent="0.35">
      <c r="D642" s="474" t="s">
        <v>877</v>
      </c>
      <c r="E642" s="475"/>
      <c r="F642" s="475"/>
      <c r="G642" s="475"/>
      <c r="H642" s="475"/>
      <c r="I642" s="475"/>
      <c r="J642" s="475"/>
      <c r="K642" s="475"/>
      <c r="L642" s="475"/>
      <c r="M642" s="475"/>
      <c r="N642" s="475"/>
      <c r="O642" s="475"/>
      <c r="P642" s="475"/>
      <c r="Q642" s="475"/>
      <c r="R642" s="475"/>
      <c r="S642" s="475"/>
      <c r="T642" s="475"/>
      <c r="U642" s="476"/>
      <c r="V642" s="71"/>
      <c r="W642" s="72"/>
      <c r="X642" s="72"/>
      <c r="Y642" s="73"/>
      <c r="Z642" s="320" t="s">
        <v>572</v>
      </c>
      <c r="AA642" s="321"/>
      <c r="AB642" s="321"/>
      <c r="AC642" s="322"/>
      <c r="AD642" s="451"/>
      <c r="AE642" s="451"/>
      <c r="AF642" s="451"/>
      <c r="AG642" s="451"/>
      <c r="AH642" s="451"/>
      <c r="AI642" s="451"/>
      <c r="AJ642" s="451"/>
      <c r="AK642" s="451"/>
      <c r="AL642" s="463"/>
      <c r="AM642" s="464"/>
      <c r="AN642" s="464"/>
      <c r="AO642" s="465"/>
      <c r="AP642" s="463"/>
      <c r="AQ642" s="464"/>
      <c r="AR642" s="464"/>
      <c r="AS642" s="464"/>
      <c r="AT642" s="465"/>
      <c r="AU642" s="61"/>
      <c r="AV642" s="346"/>
      <c r="AW642" s="346"/>
      <c r="AX642" s="346"/>
      <c r="AY642" s="346"/>
      <c r="AZ642" s="346"/>
      <c r="BA642" s="346"/>
      <c r="BB642" s="346"/>
      <c r="BC642" s="346"/>
      <c r="BD642" s="346"/>
      <c r="BE642" s="346"/>
      <c r="BF642" s="346"/>
      <c r="BG642" s="346"/>
      <c r="BH642" s="346"/>
      <c r="BI642" s="346"/>
      <c r="BJ642" s="346"/>
      <c r="BK642" s="346"/>
      <c r="BL642" s="346"/>
      <c r="BM642" s="346"/>
      <c r="BN642" s="346"/>
      <c r="BO642" s="346"/>
      <c r="BP642" s="329"/>
      <c r="BQ642" s="329"/>
      <c r="BR642" s="329"/>
      <c r="BS642" s="329"/>
      <c r="BT642" s="329"/>
      <c r="BU642" s="329"/>
      <c r="BV642" s="329"/>
      <c r="BW642" s="329"/>
      <c r="BX642" s="329"/>
      <c r="BY642" s="329"/>
      <c r="BZ642" s="329"/>
      <c r="CA642" s="329"/>
      <c r="CB642" s="329"/>
      <c r="CC642" s="329"/>
      <c r="CD642" s="329"/>
      <c r="CE642" s="329"/>
      <c r="CF642" s="329"/>
      <c r="CG642" s="329"/>
      <c r="CH642" s="329"/>
      <c r="CI642" s="329"/>
      <c r="CJ642" s="329"/>
      <c r="CK642" s="329"/>
      <c r="CL642" s="329"/>
      <c r="CM642" s="329"/>
      <c r="CN642" s="329"/>
    </row>
    <row r="643" spans="4:92" ht="14.25" customHeight="1" x14ac:dyDescent="0.35">
      <c r="D643" s="474" t="s">
        <v>878</v>
      </c>
      <c r="E643" s="475"/>
      <c r="F643" s="475"/>
      <c r="G643" s="475"/>
      <c r="H643" s="475"/>
      <c r="I643" s="475"/>
      <c r="J643" s="475"/>
      <c r="K643" s="475"/>
      <c r="L643" s="475"/>
      <c r="M643" s="475"/>
      <c r="N643" s="475"/>
      <c r="O643" s="475"/>
      <c r="P643" s="475"/>
      <c r="Q643" s="475"/>
      <c r="R643" s="475"/>
      <c r="S643" s="475"/>
      <c r="T643" s="475"/>
      <c r="U643" s="476"/>
      <c r="V643" s="71"/>
      <c r="W643" s="72"/>
      <c r="X643" s="72"/>
      <c r="Y643" s="73"/>
      <c r="Z643" s="320" t="s">
        <v>572</v>
      </c>
      <c r="AA643" s="321"/>
      <c r="AB643" s="321"/>
      <c r="AC643" s="322"/>
      <c r="AD643" s="451"/>
      <c r="AE643" s="451"/>
      <c r="AF643" s="451"/>
      <c r="AG643" s="451"/>
      <c r="AH643" s="451"/>
      <c r="AI643" s="451"/>
      <c r="AJ643" s="451"/>
      <c r="AK643" s="451"/>
      <c r="AL643" s="463"/>
      <c r="AM643" s="464"/>
      <c r="AN643" s="464"/>
      <c r="AO643" s="465"/>
      <c r="AP643" s="463"/>
      <c r="AQ643" s="464"/>
      <c r="AR643" s="464"/>
      <c r="AS643" s="464"/>
      <c r="AT643" s="465"/>
      <c r="AU643" s="61"/>
      <c r="AV643" s="346"/>
      <c r="AW643" s="346"/>
      <c r="AX643" s="346"/>
      <c r="AY643" s="346"/>
      <c r="AZ643" s="346"/>
      <c r="BA643" s="346"/>
      <c r="BB643" s="346"/>
      <c r="BC643" s="346"/>
      <c r="BD643" s="346"/>
      <c r="BE643" s="346"/>
      <c r="BF643" s="346"/>
      <c r="BG643" s="346"/>
      <c r="BH643" s="346"/>
      <c r="BI643" s="346"/>
      <c r="BJ643" s="346"/>
      <c r="BK643" s="346"/>
      <c r="BL643" s="346"/>
      <c r="BM643" s="346"/>
      <c r="BN643" s="346"/>
      <c r="BO643" s="346"/>
      <c r="BP643" s="329"/>
      <c r="BQ643" s="329"/>
      <c r="BR643" s="329"/>
      <c r="BS643" s="329"/>
      <c r="BT643" s="329"/>
      <c r="BU643" s="329"/>
      <c r="BV643" s="329"/>
      <c r="BW643" s="329"/>
      <c r="BX643" s="329"/>
      <c r="BY643" s="329"/>
      <c r="BZ643" s="329"/>
      <c r="CA643" s="329"/>
      <c r="CB643" s="329"/>
      <c r="CC643" s="329"/>
      <c r="CD643" s="329"/>
      <c r="CE643" s="329"/>
      <c r="CF643" s="329"/>
      <c r="CG643" s="329"/>
      <c r="CH643" s="329"/>
      <c r="CI643" s="329"/>
      <c r="CJ643" s="329"/>
      <c r="CK643" s="329"/>
      <c r="CL643" s="329"/>
      <c r="CM643" s="329"/>
      <c r="CN643" s="329"/>
    </row>
    <row r="644" spans="4:92" ht="14.25" customHeight="1" x14ac:dyDescent="0.35">
      <c r="D644" s="474" t="s">
        <v>866</v>
      </c>
      <c r="E644" s="475"/>
      <c r="F644" s="475"/>
      <c r="G644" s="475"/>
      <c r="H644" s="475"/>
      <c r="I644" s="475"/>
      <c r="J644" s="475"/>
      <c r="K644" s="475"/>
      <c r="L644" s="475"/>
      <c r="M644" s="475"/>
      <c r="N644" s="475"/>
      <c r="O644" s="475"/>
      <c r="P644" s="475"/>
      <c r="Q644" s="475"/>
      <c r="R644" s="475"/>
      <c r="S644" s="475"/>
      <c r="T644" s="475"/>
      <c r="U644" s="476"/>
      <c r="V644" s="71"/>
      <c r="W644" s="72"/>
      <c r="X644" s="72"/>
      <c r="Y644" s="73"/>
      <c r="Z644" s="320" t="s">
        <v>572</v>
      </c>
      <c r="AA644" s="321"/>
      <c r="AB644" s="321"/>
      <c r="AC644" s="322"/>
      <c r="AD644" s="451"/>
      <c r="AE644" s="451"/>
      <c r="AF644" s="451"/>
      <c r="AG644" s="451"/>
      <c r="AH644" s="451"/>
      <c r="AI644" s="451"/>
      <c r="AJ644" s="451"/>
      <c r="AK644" s="451"/>
      <c r="AL644" s="463"/>
      <c r="AM644" s="464"/>
      <c r="AN644" s="464"/>
      <c r="AO644" s="465"/>
      <c r="AP644" s="463"/>
      <c r="AQ644" s="464"/>
      <c r="AR644" s="464"/>
      <c r="AS644" s="464"/>
      <c r="AT644" s="465"/>
      <c r="AU644" s="61"/>
      <c r="AV644" s="346"/>
      <c r="AW644" s="346"/>
      <c r="AX644" s="346"/>
      <c r="AY644" s="346"/>
      <c r="AZ644" s="346"/>
      <c r="BA644" s="346"/>
      <c r="BB644" s="346"/>
      <c r="BC644" s="346"/>
      <c r="BD644" s="346"/>
      <c r="BE644" s="346"/>
      <c r="BF644" s="346"/>
      <c r="BG644" s="346"/>
      <c r="BH644" s="346"/>
      <c r="BI644" s="346"/>
      <c r="BJ644" s="346"/>
      <c r="BK644" s="346"/>
      <c r="BL644" s="346"/>
      <c r="BM644" s="346"/>
      <c r="BN644" s="346"/>
      <c r="BO644" s="346"/>
      <c r="BP644" s="329"/>
      <c r="BQ644" s="329"/>
      <c r="BR644" s="329"/>
      <c r="BS644" s="329"/>
      <c r="BT644" s="329"/>
      <c r="BU644" s="329"/>
      <c r="BV644" s="329"/>
      <c r="BW644" s="329"/>
      <c r="BX644" s="329"/>
      <c r="BY644" s="329"/>
      <c r="BZ644" s="329"/>
      <c r="CA644" s="329"/>
      <c r="CB644" s="329"/>
      <c r="CC644" s="329"/>
      <c r="CD644" s="329"/>
      <c r="CE644" s="329"/>
      <c r="CF644" s="329"/>
      <c r="CG644" s="329"/>
      <c r="CH644" s="329"/>
      <c r="CI644" s="329"/>
      <c r="CJ644" s="329"/>
      <c r="CK644" s="329"/>
      <c r="CL644" s="329"/>
      <c r="CM644" s="329"/>
      <c r="CN644" s="329"/>
    </row>
    <row r="645" spans="4:92" ht="14.25" customHeight="1" x14ac:dyDescent="0.35">
      <c r="D645" s="474" t="s">
        <v>871</v>
      </c>
      <c r="E645" s="475"/>
      <c r="F645" s="475"/>
      <c r="G645" s="475"/>
      <c r="H645" s="475"/>
      <c r="I645" s="475"/>
      <c r="J645" s="475"/>
      <c r="K645" s="475"/>
      <c r="L645" s="475"/>
      <c r="M645" s="475"/>
      <c r="N645" s="475"/>
      <c r="O645" s="475"/>
      <c r="P645" s="475"/>
      <c r="Q645" s="475"/>
      <c r="R645" s="475"/>
      <c r="S645" s="475"/>
      <c r="T645" s="475"/>
      <c r="U645" s="476"/>
      <c r="V645" s="71"/>
      <c r="W645" s="72"/>
      <c r="X645" s="72"/>
      <c r="Y645" s="73"/>
      <c r="Z645" s="320" t="s">
        <v>572</v>
      </c>
      <c r="AA645" s="321"/>
      <c r="AB645" s="321"/>
      <c r="AC645" s="322"/>
      <c r="AD645" s="451"/>
      <c r="AE645" s="451"/>
      <c r="AF645" s="451"/>
      <c r="AG645" s="451"/>
      <c r="AH645" s="451"/>
      <c r="AI645" s="451"/>
      <c r="AJ645" s="451"/>
      <c r="AK645" s="451"/>
      <c r="AL645" s="463"/>
      <c r="AM645" s="464"/>
      <c r="AN645" s="464"/>
      <c r="AO645" s="465"/>
      <c r="AP645" s="463"/>
      <c r="AQ645" s="464"/>
      <c r="AR645" s="464"/>
      <c r="AS645" s="464"/>
      <c r="AT645" s="465"/>
      <c r="AU645" s="61"/>
      <c r="AV645" s="346"/>
      <c r="AW645" s="346"/>
      <c r="AX645" s="346"/>
      <c r="AY645" s="346"/>
      <c r="AZ645" s="346"/>
      <c r="BA645" s="346"/>
      <c r="BB645" s="346"/>
      <c r="BC645" s="346"/>
      <c r="BD645" s="346"/>
      <c r="BE645" s="346"/>
      <c r="BF645" s="346"/>
      <c r="BG645" s="346"/>
      <c r="BH645" s="346"/>
      <c r="BI645" s="346"/>
      <c r="BJ645" s="346"/>
      <c r="BK645" s="346"/>
      <c r="BL645" s="346"/>
      <c r="BM645" s="346"/>
      <c r="BN645" s="346"/>
      <c r="BO645" s="346"/>
      <c r="BP645" s="329"/>
      <c r="BQ645" s="329"/>
      <c r="BR645" s="329"/>
      <c r="BS645" s="329"/>
      <c r="BT645" s="329"/>
      <c r="BU645" s="329"/>
      <c r="BV645" s="329"/>
      <c r="BW645" s="329"/>
      <c r="BX645" s="329"/>
      <c r="BY645" s="329"/>
      <c r="BZ645" s="329"/>
      <c r="CA645" s="329"/>
      <c r="CB645" s="329"/>
      <c r="CC645" s="329"/>
      <c r="CD645" s="329"/>
      <c r="CE645" s="329"/>
      <c r="CF645" s="329"/>
      <c r="CG645" s="329"/>
      <c r="CH645" s="329"/>
      <c r="CI645" s="329"/>
      <c r="CJ645" s="329"/>
      <c r="CK645" s="329"/>
      <c r="CL645" s="329"/>
      <c r="CM645" s="329"/>
      <c r="CN645" s="329"/>
    </row>
    <row r="646" spans="4:92" ht="14.25" customHeight="1" x14ac:dyDescent="0.35">
      <c r="D646" s="474" t="s">
        <v>868</v>
      </c>
      <c r="E646" s="475"/>
      <c r="F646" s="475"/>
      <c r="G646" s="475"/>
      <c r="H646" s="475"/>
      <c r="I646" s="475"/>
      <c r="J646" s="475"/>
      <c r="K646" s="475"/>
      <c r="L646" s="475"/>
      <c r="M646" s="475"/>
      <c r="N646" s="475"/>
      <c r="O646" s="475"/>
      <c r="P646" s="475"/>
      <c r="Q646" s="475"/>
      <c r="R646" s="475"/>
      <c r="S646" s="475"/>
      <c r="T646" s="475"/>
      <c r="U646" s="476"/>
      <c r="V646" s="71"/>
      <c r="W646" s="72"/>
      <c r="X646" s="72"/>
      <c r="Y646" s="73"/>
      <c r="Z646" s="320" t="s">
        <v>572</v>
      </c>
      <c r="AA646" s="321"/>
      <c r="AB646" s="321"/>
      <c r="AC646" s="322"/>
      <c r="AD646" s="451"/>
      <c r="AE646" s="451"/>
      <c r="AF646" s="451"/>
      <c r="AG646" s="451"/>
      <c r="AH646" s="451"/>
      <c r="AI646" s="451"/>
      <c r="AJ646" s="451"/>
      <c r="AK646" s="451"/>
      <c r="AL646" s="463"/>
      <c r="AM646" s="464"/>
      <c r="AN646" s="464"/>
      <c r="AO646" s="465"/>
      <c r="AP646" s="463"/>
      <c r="AQ646" s="464"/>
      <c r="AR646" s="464"/>
      <c r="AS646" s="464"/>
      <c r="AT646" s="465"/>
      <c r="AU646" s="61"/>
      <c r="AV646" s="346"/>
      <c r="AW646" s="346"/>
      <c r="AX646" s="346"/>
      <c r="AY646" s="346"/>
      <c r="AZ646" s="346"/>
      <c r="BA646" s="346"/>
      <c r="BB646" s="346"/>
      <c r="BC646" s="346"/>
      <c r="BD646" s="346"/>
      <c r="BE646" s="346"/>
      <c r="BF646" s="346"/>
      <c r="BG646" s="346"/>
      <c r="BH646" s="346"/>
      <c r="BI646" s="346"/>
      <c r="BJ646" s="346"/>
      <c r="BK646" s="346"/>
      <c r="BL646" s="346"/>
      <c r="BM646" s="346"/>
      <c r="BN646" s="346"/>
      <c r="BO646" s="346"/>
      <c r="BP646" s="329"/>
      <c r="BQ646" s="329"/>
      <c r="BR646" s="329"/>
      <c r="BS646" s="329"/>
      <c r="BT646" s="329"/>
      <c r="BU646" s="329"/>
      <c r="BV646" s="329"/>
      <c r="BW646" s="329"/>
      <c r="BX646" s="329"/>
      <c r="BY646" s="329"/>
      <c r="BZ646" s="329"/>
      <c r="CA646" s="329"/>
      <c r="CB646" s="329"/>
      <c r="CC646" s="329"/>
      <c r="CD646" s="329"/>
      <c r="CE646" s="329"/>
      <c r="CF646" s="329"/>
      <c r="CG646" s="329"/>
      <c r="CH646" s="329"/>
      <c r="CI646" s="329"/>
      <c r="CJ646" s="329"/>
      <c r="CK646" s="329"/>
      <c r="CL646" s="329"/>
      <c r="CM646" s="329"/>
      <c r="CN646" s="329"/>
    </row>
    <row r="647" spans="4:92" ht="14.25" customHeight="1" x14ac:dyDescent="0.35">
      <c r="D647" s="741" t="s">
        <v>879</v>
      </c>
      <c r="E647" s="742"/>
      <c r="F647" s="742"/>
      <c r="G647" s="742"/>
      <c r="H647" s="742"/>
      <c r="I647" s="742"/>
      <c r="J647" s="742"/>
      <c r="K647" s="742"/>
      <c r="L647" s="742"/>
      <c r="M647" s="742"/>
      <c r="N647" s="742"/>
      <c r="O647" s="742"/>
      <c r="P647" s="742"/>
      <c r="Q647" s="742"/>
      <c r="R647" s="742"/>
      <c r="S647" s="742"/>
      <c r="T647" s="742"/>
      <c r="U647" s="743"/>
      <c r="V647" s="71"/>
      <c r="W647" s="72"/>
      <c r="X647" s="72"/>
      <c r="Y647" s="73"/>
      <c r="Z647" s="320" t="s">
        <v>572</v>
      </c>
      <c r="AA647" s="321"/>
      <c r="AB647" s="321"/>
      <c r="AC647" s="322"/>
      <c r="AD647" s="451"/>
      <c r="AE647" s="451"/>
      <c r="AF647" s="451"/>
      <c r="AG647" s="451"/>
      <c r="AH647" s="451"/>
      <c r="AI647" s="451"/>
      <c r="AJ647" s="451"/>
      <c r="AK647" s="451"/>
      <c r="AL647" s="463"/>
      <c r="AM647" s="464"/>
      <c r="AN647" s="464"/>
      <c r="AO647" s="465"/>
      <c r="AP647" s="463"/>
      <c r="AQ647" s="464"/>
      <c r="AR647" s="464"/>
      <c r="AS647" s="464"/>
      <c r="AT647" s="465"/>
      <c r="AU647" s="61"/>
      <c r="AV647" s="346"/>
      <c r="AW647" s="346"/>
      <c r="AX647" s="346"/>
      <c r="AY647" s="346"/>
      <c r="AZ647" s="346"/>
      <c r="BA647" s="346"/>
      <c r="BB647" s="346"/>
      <c r="BC647" s="346"/>
      <c r="BD647" s="346"/>
      <c r="BE647" s="346"/>
      <c r="BF647" s="346"/>
      <c r="BG647" s="346"/>
      <c r="BH647" s="346"/>
      <c r="BI647" s="346"/>
      <c r="BJ647" s="346"/>
      <c r="BK647" s="346"/>
      <c r="BL647" s="346"/>
      <c r="BM647" s="346"/>
      <c r="BN647" s="346"/>
      <c r="BO647" s="346"/>
      <c r="BP647" s="329"/>
      <c r="BQ647" s="329"/>
      <c r="BR647" s="329"/>
      <c r="BS647" s="329"/>
      <c r="BT647" s="329"/>
      <c r="BU647" s="329"/>
      <c r="BV647" s="329"/>
      <c r="BW647" s="329"/>
      <c r="BX647" s="329"/>
      <c r="BY647" s="329"/>
      <c r="BZ647" s="329"/>
      <c r="CA647" s="329"/>
      <c r="CB647" s="329"/>
      <c r="CC647" s="329"/>
      <c r="CD647" s="329"/>
      <c r="CE647" s="329"/>
      <c r="CF647" s="329"/>
      <c r="CG647" s="329"/>
      <c r="CH647" s="329"/>
      <c r="CI647" s="329"/>
      <c r="CJ647" s="329"/>
      <c r="CK647" s="329"/>
      <c r="CL647" s="329"/>
      <c r="CM647" s="329"/>
      <c r="CN647" s="329"/>
    </row>
    <row r="648" spans="4:92" ht="14.25" customHeight="1" x14ac:dyDescent="0.35">
      <c r="D648" s="741" t="s">
        <v>907</v>
      </c>
      <c r="E648" s="742"/>
      <c r="F648" s="742"/>
      <c r="G648" s="742"/>
      <c r="H648" s="742"/>
      <c r="I648" s="742"/>
      <c r="J648" s="742"/>
      <c r="K648" s="742"/>
      <c r="L648" s="742"/>
      <c r="M648" s="742"/>
      <c r="N648" s="742"/>
      <c r="O648" s="742"/>
      <c r="P648" s="742"/>
      <c r="Q648" s="742"/>
      <c r="R648" s="742"/>
      <c r="S648" s="742"/>
      <c r="T648" s="742"/>
      <c r="U648" s="743"/>
      <c r="V648" s="71"/>
      <c r="W648" s="72"/>
      <c r="X648" s="72"/>
      <c r="Y648" s="73"/>
      <c r="Z648" s="320" t="s">
        <v>572</v>
      </c>
      <c r="AA648" s="321"/>
      <c r="AB648" s="321"/>
      <c r="AC648" s="322"/>
      <c r="AD648" s="451"/>
      <c r="AE648" s="451"/>
      <c r="AF648" s="451"/>
      <c r="AG648" s="451"/>
      <c r="AH648" s="451"/>
      <c r="AI648" s="451"/>
      <c r="AJ648" s="451"/>
      <c r="AK648" s="451"/>
      <c r="AL648" s="463"/>
      <c r="AM648" s="464"/>
      <c r="AN648" s="464"/>
      <c r="AO648" s="465"/>
      <c r="AP648" s="463"/>
      <c r="AQ648" s="464"/>
      <c r="AR648" s="464"/>
      <c r="AS648" s="464"/>
      <c r="AT648" s="465"/>
      <c r="AU648" s="61"/>
      <c r="AV648" s="346"/>
      <c r="AW648" s="346"/>
      <c r="AX648" s="346"/>
      <c r="AY648" s="346"/>
      <c r="AZ648" s="346"/>
      <c r="BA648" s="346"/>
      <c r="BB648" s="346"/>
      <c r="BC648" s="346"/>
      <c r="BD648" s="346"/>
      <c r="BE648" s="346"/>
      <c r="BF648" s="346"/>
      <c r="BG648" s="346"/>
      <c r="BH648" s="346"/>
      <c r="BI648" s="346"/>
      <c r="BJ648" s="346"/>
      <c r="BK648" s="346"/>
      <c r="BL648" s="346"/>
      <c r="BM648" s="346"/>
      <c r="BN648" s="346"/>
      <c r="BO648" s="346"/>
      <c r="BP648" s="329"/>
      <c r="BQ648" s="329"/>
      <c r="BR648" s="329"/>
      <c r="BS648" s="329"/>
      <c r="BT648" s="329"/>
      <c r="BU648" s="329"/>
      <c r="BV648" s="329"/>
      <c r="BW648" s="329"/>
      <c r="BX648" s="329"/>
      <c r="BY648" s="329"/>
      <c r="BZ648" s="329"/>
      <c r="CA648" s="329"/>
      <c r="CB648" s="329"/>
      <c r="CC648" s="329"/>
      <c r="CD648" s="329"/>
      <c r="CE648" s="329"/>
      <c r="CF648" s="329"/>
      <c r="CG648" s="329"/>
      <c r="CH648" s="329"/>
      <c r="CI648" s="329"/>
      <c r="CJ648" s="329"/>
      <c r="CK648" s="329"/>
      <c r="CL648" s="329"/>
      <c r="CM648" s="329"/>
      <c r="CN648" s="329"/>
    </row>
    <row r="649" spans="4:92" ht="14.25" customHeight="1" x14ac:dyDescent="0.35">
      <c r="D649" s="474" t="s">
        <v>870</v>
      </c>
      <c r="E649" s="475"/>
      <c r="F649" s="475"/>
      <c r="G649" s="475"/>
      <c r="H649" s="475"/>
      <c r="I649" s="475"/>
      <c r="J649" s="475"/>
      <c r="K649" s="475"/>
      <c r="L649" s="475"/>
      <c r="M649" s="475"/>
      <c r="N649" s="475"/>
      <c r="O649" s="475"/>
      <c r="P649" s="475"/>
      <c r="Q649" s="475"/>
      <c r="R649" s="475"/>
      <c r="S649" s="475"/>
      <c r="T649" s="475"/>
      <c r="U649" s="476"/>
      <c r="V649" s="71"/>
      <c r="W649" s="72"/>
      <c r="X649" s="72"/>
      <c r="Y649" s="73"/>
      <c r="Z649" s="320" t="s">
        <v>572</v>
      </c>
      <c r="AA649" s="321"/>
      <c r="AB649" s="321"/>
      <c r="AC649" s="322"/>
      <c r="AD649" s="451"/>
      <c r="AE649" s="451"/>
      <c r="AF649" s="451"/>
      <c r="AG649" s="451"/>
      <c r="AH649" s="451"/>
      <c r="AI649" s="451"/>
      <c r="AJ649" s="451"/>
      <c r="AK649" s="451"/>
      <c r="AL649" s="463"/>
      <c r="AM649" s="464"/>
      <c r="AN649" s="464"/>
      <c r="AO649" s="465"/>
      <c r="AP649" s="463"/>
      <c r="AQ649" s="464"/>
      <c r="AR649" s="464"/>
      <c r="AS649" s="464"/>
      <c r="AT649" s="465"/>
      <c r="AU649" s="61"/>
      <c r="AV649" s="346"/>
      <c r="AW649" s="346"/>
      <c r="AX649" s="346"/>
      <c r="AY649" s="346"/>
      <c r="AZ649" s="346"/>
      <c r="BA649" s="346"/>
      <c r="BB649" s="346"/>
      <c r="BC649" s="346"/>
      <c r="BD649" s="346"/>
      <c r="BE649" s="346"/>
      <c r="BF649" s="346"/>
      <c r="BG649" s="346"/>
      <c r="BH649" s="346"/>
      <c r="BI649" s="346"/>
      <c r="BJ649" s="346"/>
      <c r="BK649" s="346"/>
      <c r="BL649" s="346"/>
      <c r="BM649" s="346"/>
      <c r="BN649" s="346"/>
      <c r="BO649" s="346"/>
      <c r="BP649" s="329"/>
      <c r="BQ649" s="329"/>
      <c r="BR649" s="329"/>
      <c r="BS649" s="329"/>
      <c r="BT649" s="329"/>
      <c r="BU649" s="329"/>
      <c r="BV649" s="329"/>
      <c r="BW649" s="329"/>
      <c r="BX649" s="329"/>
      <c r="BY649" s="329"/>
      <c r="BZ649" s="329"/>
      <c r="CA649" s="329"/>
      <c r="CB649" s="329"/>
      <c r="CC649" s="329"/>
      <c r="CD649" s="329"/>
      <c r="CE649" s="329"/>
      <c r="CF649" s="329"/>
      <c r="CG649" s="329"/>
      <c r="CH649" s="329"/>
      <c r="CI649" s="329"/>
      <c r="CJ649" s="329"/>
      <c r="CK649" s="329"/>
      <c r="CL649" s="329"/>
      <c r="CM649" s="329"/>
      <c r="CN649" s="329"/>
    </row>
    <row r="650" spans="4:92" ht="14.25" customHeight="1" x14ac:dyDescent="0.35">
      <c r="D650" s="474" t="s">
        <v>853</v>
      </c>
      <c r="E650" s="475"/>
      <c r="F650" s="475"/>
      <c r="G650" s="475"/>
      <c r="H650" s="475"/>
      <c r="I650" s="475"/>
      <c r="J650" s="475"/>
      <c r="K650" s="475"/>
      <c r="L650" s="475"/>
      <c r="M650" s="475"/>
      <c r="N650" s="475"/>
      <c r="O650" s="475"/>
      <c r="P650" s="475"/>
      <c r="Q650" s="475"/>
      <c r="R650" s="475"/>
      <c r="S650" s="475"/>
      <c r="T650" s="475"/>
      <c r="U650" s="476"/>
      <c r="V650" s="71"/>
      <c r="W650" s="72"/>
      <c r="X650" s="72"/>
      <c r="Y650" s="73"/>
      <c r="Z650" s="320" t="s">
        <v>572</v>
      </c>
      <c r="AA650" s="321"/>
      <c r="AB650" s="321"/>
      <c r="AC650" s="322"/>
      <c r="AD650" s="463"/>
      <c r="AE650" s="464"/>
      <c r="AF650" s="464"/>
      <c r="AG650" s="465"/>
      <c r="AH650" s="463"/>
      <c r="AI650" s="464"/>
      <c r="AJ650" s="464"/>
      <c r="AK650" s="465"/>
      <c r="AL650" s="320">
        <v>7</v>
      </c>
      <c r="AM650" s="321"/>
      <c r="AN650" s="321"/>
      <c r="AO650" s="322"/>
      <c r="AP650" s="320">
        <v>2</v>
      </c>
      <c r="AQ650" s="321"/>
      <c r="AR650" s="321"/>
      <c r="AS650" s="321"/>
      <c r="AT650" s="322"/>
      <c r="AU650" s="61"/>
      <c r="AV650" s="346"/>
      <c r="AW650" s="346"/>
      <c r="AX650" s="346"/>
      <c r="AY650" s="346"/>
      <c r="AZ650" s="346"/>
      <c r="BA650" s="346"/>
      <c r="BB650" s="346"/>
      <c r="BC650" s="346"/>
      <c r="BD650" s="346"/>
      <c r="BE650" s="346"/>
      <c r="BF650" s="346"/>
      <c r="BG650" s="346"/>
      <c r="BH650" s="346"/>
      <c r="BI650" s="346"/>
      <c r="BJ650" s="346"/>
      <c r="BK650" s="346"/>
      <c r="BL650" s="346"/>
      <c r="BM650" s="346"/>
      <c r="BN650" s="346"/>
      <c r="BO650" s="346"/>
      <c r="BP650" s="329"/>
      <c r="BQ650" s="329"/>
      <c r="BR650" s="329"/>
      <c r="BS650" s="329"/>
      <c r="BT650" s="329"/>
      <c r="BU650" s="329"/>
      <c r="BV650" s="329"/>
      <c r="BW650" s="329"/>
      <c r="BX650" s="329"/>
      <c r="BY650" s="329"/>
      <c r="BZ650" s="329"/>
      <c r="CA650" s="329"/>
      <c r="CB650" s="329"/>
      <c r="CC650" s="329"/>
      <c r="CD650" s="329"/>
      <c r="CE650" s="329"/>
      <c r="CF650" s="329"/>
      <c r="CG650" s="329"/>
      <c r="CH650" s="329"/>
      <c r="CI650" s="329"/>
      <c r="CJ650" s="329"/>
      <c r="CK650" s="329"/>
      <c r="CL650" s="329"/>
      <c r="CM650" s="329"/>
      <c r="CN650" s="329"/>
    </row>
    <row r="651" spans="4:92" ht="14.25" customHeight="1" x14ac:dyDescent="0.35">
      <c r="D651" s="474" t="s">
        <v>854</v>
      </c>
      <c r="E651" s="475"/>
      <c r="F651" s="475"/>
      <c r="G651" s="475"/>
      <c r="H651" s="475"/>
      <c r="I651" s="475"/>
      <c r="J651" s="475"/>
      <c r="K651" s="475"/>
      <c r="L651" s="475"/>
      <c r="M651" s="475"/>
      <c r="N651" s="475"/>
      <c r="O651" s="475"/>
      <c r="P651" s="475"/>
      <c r="Q651" s="475"/>
      <c r="R651" s="475"/>
      <c r="S651" s="475"/>
      <c r="T651" s="475"/>
      <c r="U651" s="476"/>
      <c r="V651" s="71"/>
      <c r="W651" s="72"/>
      <c r="X651" s="72"/>
      <c r="Y651" s="73"/>
      <c r="Z651" s="320" t="s">
        <v>572</v>
      </c>
      <c r="AA651" s="321"/>
      <c r="AB651" s="321"/>
      <c r="AC651" s="322"/>
      <c r="AD651" s="463"/>
      <c r="AE651" s="464"/>
      <c r="AF651" s="464"/>
      <c r="AG651" s="465"/>
      <c r="AH651" s="463"/>
      <c r="AI651" s="464"/>
      <c r="AJ651" s="464"/>
      <c r="AK651" s="465"/>
      <c r="AL651" s="463"/>
      <c r="AM651" s="464"/>
      <c r="AN651" s="464"/>
      <c r="AO651" s="465"/>
      <c r="AP651" s="463"/>
      <c r="AQ651" s="464"/>
      <c r="AR651" s="464"/>
      <c r="AS651" s="464"/>
      <c r="AT651" s="465"/>
      <c r="AU651" s="61"/>
      <c r="AV651" s="346"/>
      <c r="AW651" s="346"/>
      <c r="AX651" s="346"/>
      <c r="AY651" s="346"/>
      <c r="AZ651" s="346"/>
      <c r="BA651" s="346"/>
      <c r="BB651" s="346"/>
      <c r="BC651" s="346"/>
      <c r="BD651" s="346"/>
      <c r="BE651" s="346"/>
      <c r="BF651" s="346"/>
      <c r="BG651" s="346"/>
      <c r="BH651" s="346"/>
      <c r="BI651" s="346"/>
      <c r="BJ651" s="346"/>
      <c r="BK651" s="346"/>
      <c r="BL651" s="346"/>
      <c r="BM651" s="346"/>
      <c r="BN651" s="346"/>
      <c r="BO651" s="346"/>
      <c r="BP651" s="329"/>
      <c r="BQ651" s="329"/>
      <c r="BR651" s="329"/>
      <c r="BS651" s="329"/>
      <c r="BT651" s="329"/>
      <c r="BU651" s="329"/>
      <c r="BV651" s="329"/>
      <c r="BW651" s="329"/>
      <c r="BX651" s="329"/>
      <c r="BY651" s="329"/>
      <c r="BZ651" s="329"/>
      <c r="CA651" s="329"/>
      <c r="CB651" s="329"/>
      <c r="CC651" s="329"/>
      <c r="CD651" s="329"/>
      <c r="CE651" s="329"/>
      <c r="CF651" s="329"/>
      <c r="CG651" s="329"/>
      <c r="CH651" s="329"/>
      <c r="CI651" s="329"/>
      <c r="CJ651" s="329"/>
      <c r="CK651" s="329"/>
      <c r="CL651" s="329"/>
      <c r="CM651" s="329"/>
      <c r="CN651" s="329"/>
    </row>
    <row r="652" spans="4:92" ht="14.25" customHeight="1" x14ac:dyDescent="0.35">
      <c r="D652" s="474" t="s">
        <v>855</v>
      </c>
      <c r="E652" s="475"/>
      <c r="F652" s="475"/>
      <c r="G652" s="475"/>
      <c r="H652" s="475"/>
      <c r="I652" s="475"/>
      <c r="J652" s="475"/>
      <c r="K652" s="475"/>
      <c r="L652" s="475"/>
      <c r="M652" s="475"/>
      <c r="N652" s="475"/>
      <c r="O652" s="475"/>
      <c r="P652" s="475"/>
      <c r="Q652" s="475"/>
      <c r="R652" s="475"/>
      <c r="S652" s="475"/>
      <c r="T652" s="475"/>
      <c r="U652" s="476"/>
      <c r="V652" s="71"/>
      <c r="W652" s="72"/>
      <c r="X652" s="72"/>
      <c r="Y652" s="73"/>
      <c r="Z652" s="320" t="s">
        <v>572</v>
      </c>
      <c r="AA652" s="321"/>
      <c r="AB652" s="321"/>
      <c r="AC652" s="322"/>
      <c r="AD652" s="463"/>
      <c r="AE652" s="464"/>
      <c r="AF652" s="464"/>
      <c r="AG652" s="465"/>
      <c r="AH652" s="463"/>
      <c r="AI652" s="464"/>
      <c r="AJ652" s="464"/>
      <c r="AK652" s="465"/>
      <c r="AL652" s="463"/>
      <c r="AM652" s="464"/>
      <c r="AN652" s="464"/>
      <c r="AO652" s="465"/>
      <c r="AP652" s="463"/>
      <c r="AQ652" s="464"/>
      <c r="AR652" s="464"/>
      <c r="AS652" s="464"/>
      <c r="AT652" s="465"/>
      <c r="AU652" s="61"/>
      <c r="AV652" s="346"/>
      <c r="AW652" s="346"/>
      <c r="AX652" s="346"/>
      <c r="AY652" s="346"/>
      <c r="AZ652" s="346"/>
      <c r="BA652" s="346"/>
      <c r="BB652" s="346"/>
      <c r="BC652" s="346"/>
      <c r="BD652" s="346"/>
      <c r="BE652" s="346"/>
      <c r="BF652" s="346"/>
      <c r="BG652" s="346"/>
      <c r="BH652" s="346"/>
      <c r="BI652" s="346"/>
      <c r="BJ652" s="346"/>
      <c r="BK652" s="346"/>
      <c r="BL652" s="346"/>
      <c r="BM652" s="346"/>
      <c r="BN652" s="346"/>
      <c r="BO652" s="346"/>
      <c r="BP652" s="329"/>
      <c r="BQ652" s="329"/>
      <c r="BR652" s="329"/>
      <c r="BS652" s="329"/>
      <c r="BT652" s="329"/>
      <c r="BU652" s="329"/>
      <c r="BV652" s="329"/>
      <c r="BW652" s="329"/>
      <c r="BX652" s="329"/>
      <c r="BY652" s="329"/>
      <c r="BZ652" s="329"/>
      <c r="CA652" s="329"/>
      <c r="CB652" s="329"/>
      <c r="CC652" s="329"/>
      <c r="CD652" s="329"/>
      <c r="CE652" s="329"/>
      <c r="CF652" s="329"/>
      <c r="CG652" s="329"/>
      <c r="CH652" s="329"/>
      <c r="CI652" s="329"/>
      <c r="CJ652" s="329"/>
      <c r="CK652" s="329"/>
      <c r="CL652" s="329"/>
      <c r="CM652" s="329"/>
      <c r="CN652" s="329"/>
    </row>
    <row r="653" spans="4:92" ht="14.25" customHeight="1" x14ac:dyDescent="0.35">
      <c r="D653" s="474" t="s">
        <v>856</v>
      </c>
      <c r="E653" s="475"/>
      <c r="F653" s="475"/>
      <c r="G653" s="475"/>
      <c r="H653" s="475"/>
      <c r="I653" s="475"/>
      <c r="J653" s="475"/>
      <c r="K653" s="475"/>
      <c r="L653" s="475"/>
      <c r="M653" s="475"/>
      <c r="N653" s="475"/>
      <c r="O653" s="475"/>
      <c r="P653" s="475"/>
      <c r="Q653" s="475"/>
      <c r="R653" s="475"/>
      <c r="S653" s="475"/>
      <c r="T653" s="475"/>
      <c r="U653" s="476"/>
      <c r="V653" s="71"/>
      <c r="W653" s="72"/>
      <c r="X653" s="72"/>
      <c r="Y653" s="73"/>
      <c r="Z653" s="320" t="s">
        <v>572</v>
      </c>
      <c r="AA653" s="321"/>
      <c r="AB653" s="321"/>
      <c r="AC653" s="322"/>
      <c r="AD653" s="463"/>
      <c r="AE653" s="464"/>
      <c r="AF653" s="464"/>
      <c r="AG653" s="465"/>
      <c r="AH653" s="463"/>
      <c r="AI653" s="464"/>
      <c r="AJ653" s="464"/>
      <c r="AK653" s="465"/>
      <c r="AL653" s="463"/>
      <c r="AM653" s="464"/>
      <c r="AN653" s="464"/>
      <c r="AO653" s="465"/>
      <c r="AP653" s="463"/>
      <c r="AQ653" s="464"/>
      <c r="AR653" s="464"/>
      <c r="AS653" s="464"/>
      <c r="AT653" s="465"/>
      <c r="AU653" s="61"/>
      <c r="AV653" s="346"/>
      <c r="AW653" s="346"/>
      <c r="AX653" s="346"/>
      <c r="AY653" s="346"/>
      <c r="AZ653" s="346"/>
      <c r="BA653" s="346"/>
      <c r="BB653" s="346"/>
      <c r="BC653" s="346"/>
      <c r="BD653" s="346"/>
      <c r="BE653" s="346"/>
      <c r="BF653" s="346"/>
      <c r="BG653" s="346"/>
      <c r="BH653" s="346"/>
      <c r="BI653" s="346"/>
      <c r="BJ653" s="346"/>
      <c r="BK653" s="346"/>
      <c r="BL653" s="346"/>
      <c r="BM653" s="346"/>
      <c r="BN653" s="346"/>
      <c r="BO653" s="346"/>
      <c r="BP653" s="329"/>
      <c r="BQ653" s="329"/>
      <c r="BR653" s="329"/>
      <c r="BS653" s="329"/>
      <c r="BT653" s="329"/>
      <c r="BU653" s="329"/>
      <c r="BV653" s="329"/>
      <c r="BW653" s="329"/>
      <c r="BX653" s="329"/>
      <c r="BY653" s="329"/>
      <c r="BZ653" s="329"/>
      <c r="CA653" s="329"/>
      <c r="CB653" s="329"/>
      <c r="CC653" s="329"/>
      <c r="CD653" s="329"/>
      <c r="CE653" s="329"/>
      <c r="CF653" s="329"/>
      <c r="CG653" s="329"/>
      <c r="CH653" s="329"/>
      <c r="CI653" s="329"/>
      <c r="CJ653" s="329"/>
      <c r="CK653" s="329"/>
      <c r="CL653" s="329"/>
      <c r="CM653" s="329"/>
      <c r="CN653" s="329"/>
    </row>
    <row r="654" spans="4:92" ht="14.25" customHeight="1" x14ac:dyDescent="0.35">
      <c r="D654" s="474" t="s">
        <v>857</v>
      </c>
      <c r="E654" s="475"/>
      <c r="F654" s="475"/>
      <c r="G654" s="475"/>
      <c r="H654" s="475"/>
      <c r="I654" s="475"/>
      <c r="J654" s="475"/>
      <c r="K654" s="475"/>
      <c r="L654" s="475"/>
      <c r="M654" s="475"/>
      <c r="N654" s="475"/>
      <c r="O654" s="475"/>
      <c r="P654" s="475"/>
      <c r="Q654" s="475"/>
      <c r="R654" s="475"/>
      <c r="S654" s="475"/>
      <c r="T654" s="475"/>
      <c r="U654" s="476"/>
      <c r="V654" s="71"/>
      <c r="W654" s="72"/>
      <c r="X654" s="72"/>
      <c r="Y654" s="73"/>
      <c r="Z654" s="320" t="s">
        <v>572</v>
      </c>
      <c r="AA654" s="321"/>
      <c r="AB654" s="321"/>
      <c r="AC654" s="322"/>
      <c r="AD654" s="463"/>
      <c r="AE654" s="464"/>
      <c r="AF654" s="464"/>
      <c r="AG654" s="465"/>
      <c r="AH654" s="463"/>
      <c r="AI654" s="464"/>
      <c r="AJ654" s="464"/>
      <c r="AK654" s="465"/>
      <c r="AL654" s="463"/>
      <c r="AM654" s="464"/>
      <c r="AN654" s="464"/>
      <c r="AO654" s="465"/>
      <c r="AP654" s="463"/>
      <c r="AQ654" s="464"/>
      <c r="AR654" s="464"/>
      <c r="AS654" s="464"/>
      <c r="AT654" s="465"/>
      <c r="AU654" s="61"/>
      <c r="AV654" s="346"/>
      <c r="AW654" s="346"/>
      <c r="AX654" s="346"/>
      <c r="AY654" s="346"/>
      <c r="AZ654" s="346"/>
      <c r="BA654" s="346"/>
      <c r="BB654" s="346"/>
      <c r="BC654" s="346"/>
      <c r="BD654" s="346"/>
      <c r="BE654" s="346"/>
      <c r="BF654" s="346"/>
      <c r="BG654" s="346"/>
      <c r="BH654" s="346"/>
      <c r="BI654" s="346"/>
      <c r="BJ654" s="346"/>
      <c r="BK654" s="346"/>
      <c r="BL654" s="346"/>
      <c r="BM654" s="346"/>
      <c r="BN654" s="346"/>
      <c r="BO654" s="346"/>
      <c r="BP654" s="329"/>
      <c r="BQ654" s="329"/>
      <c r="BR654" s="329"/>
      <c r="BS654" s="329"/>
      <c r="BT654" s="329"/>
      <c r="BU654" s="329"/>
      <c r="BV654" s="329"/>
      <c r="BW654" s="329"/>
      <c r="BX654" s="329"/>
      <c r="BY654" s="329"/>
      <c r="BZ654" s="329"/>
      <c r="CA654" s="329"/>
      <c r="CB654" s="329"/>
      <c r="CC654" s="329"/>
      <c r="CD654" s="329"/>
      <c r="CE654" s="329"/>
      <c r="CF654" s="329"/>
      <c r="CG654" s="329"/>
      <c r="CH654" s="329"/>
      <c r="CI654" s="329"/>
      <c r="CJ654" s="329"/>
      <c r="CK654" s="329"/>
      <c r="CL654" s="329"/>
      <c r="CM654" s="329"/>
      <c r="CN654" s="329"/>
    </row>
    <row r="655" spans="4:92" ht="14.25" customHeight="1" x14ac:dyDescent="0.35">
      <c r="D655" s="474" t="s">
        <v>858</v>
      </c>
      <c r="E655" s="475"/>
      <c r="F655" s="475"/>
      <c r="G655" s="475"/>
      <c r="H655" s="475"/>
      <c r="I655" s="475"/>
      <c r="J655" s="475"/>
      <c r="K655" s="475"/>
      <c r="L655" s="475"/>
      <c r="M655" s="475"/>
      <c r="N655" s="475"/>
      <c r="O655" s="475"/>
      <c r="P655" s="475"/>
      <c r="Q655" s="475"/>
      <c r="R655" s="475"/>
      <c r="S655" s="475"/>
      <c r="T655" s="475"/>
      <c r="U655" s="476"/>
      <c r="V655" s="71"/>
      <c r="W655" s="72"/>
      <c r="X655" s="72"/>
      <c r="Y655" s="73"/>
      <c r="Z655" s="320" t="s">
        <v>572</v>
      </c>
      <c r="AA655" s="321"/>
      <c r="AB655" s="321"/>
      <c r="AC655" s="322"/>
      <c r="AD655" s="463"/>
      <c r="AE655" s="464"/>
      <c r="AF655" s="464"/>
      <c r="AG655" s="465"/>
      <c r="AH655" s="463"/>
      <c r="AI655" s="464"/>
      <c r="AJ655" s="464"/>
      <c r="AK655" s="465"/>
      <c r="AL655" s="463"/>
      <c r="AM655" s="464"/>
      <c r="AN655" s="464"/>
      <c r="AO655" s="465"/>
      <c r="AP655" s="463"/>
      <c r="AQ655" s="464"/>
      <c r="AR655" s="464"/>
      <c r="AS655" s="464"/>
      <c r="AT655" s="465"/>
      <c r="AU655" s="61"/>
      <c r="AV655" s="346"/>
      <c r="AW655" s="346"/>
      <c r="AX655" s="346"/>
      <c r="AY655" s="346"/>
      <c r="AZ655" s="346"/>
      <c r="BA655" s="346"/>
      <c r="BB655" s="346"/>
      <c r="BC655" s="346"/>
      <c r="BD655" s="346"/>
      <c r="BE655" s="346"/>
      <c r="BF655" s="346"/>
      <c r="BG655" s="346"/>
      <c r="BH655" s="346"/>
      <c r="BI655" s="346"/>
      <c r="BJ655" s="346"/>
      <c r="BK655" s="346"/>
      <c r="BL655" s="346"/>
      <c r="BM655" s="346"/>
      <c r="BN655" s="346"/>
      <c r="BO655" s="346"/>
      <c r="BP655" s="329"/>
      <c r="BQ655" s="329"/>
      <c r="BR655" s="329"/>
      <c r="BS655" s="329"/>
      <c r="BT655" s="329"/>
      <c r="BU655" s="329"/>
      <c r="BV655" s="329"/>
      <c r="BW655" s="329"/>
      <c r="BX655" s="329"/>
      <c r="BY655" s="329"/>
      <c r="BZ655" s="329"/>
      <c r="CA655" s="329"/>
      <c r="CB655" s="329"/>
      <c r="CC655" s="329"/>
      <c r="CD655" s="329"/>
      <c r="CE655" s="329"/>
      <c r="CF655" s="329"/>
      <c r="CG655" s="329"/>
      <c r="CH655" s="329"/>
      <c r="CI655" s="329"/>
      <c r="CJ655" s="329"/>
      <c r="CK655" s="329"/>
      <c r="CL655" s="329"/>
      <c r="CM655" s="329"/>
      <c r="CN655" s="329"/>
    </row>
    <row r="656" spans="4:92" ht="14.25" customHeight="1" x14ac:dyDescent="0.35">
      <c r="D656" s="173"/>
      <c r="E656" s="174"/>
      <c r="F656" s="174"/>
      <c r="G656" s="174"/>
      <c r="H656" s="174"/>
      <c r="I656" s="174"/>
      <c r="J656" s="174"/>
      <c r="K656" s="174"/>
      <c r="L656" s="174"/>
      <c r="M656" s="174"/>
      <c r="N656" s="174"/>
      <c r="O656" s="174"/>
      <c r="P656" s="174"/>
      <c r="Q656" s="174"/>
      <c r="R656" s="174"/>
      <c r="S656" s="174"/>
      <c r="T656" s="174"/>
      <c r="U656" s="175"/>
      <c r="V656" s="71"/>
      <c r="W656" s="72"/>
      <c r="X656" s="72"/>
      <c r="Y656" s="73"/>
      <c r="Z656" s="320"/>
      <c r="AA656" s="321"/>
      <c r="AB656" s="321"/>
      <c r="AC656" s="322"/>
      <c r="AD656" s="320"/>
      <c r="AE656" s="321"/>
      <c r="AF656" s="321"/>
      <c r="AG656" s="322"/>
      <c r="AH656" s="71"/>
      <c r="AI656" s="72"/>
      <c r="AJ656" s="72"/>
      <c r="AK656" s="73"/>
      <c r="AL656" s="320"/>
      <c r="AM656" s="321"/>
      <c r="AN656" s="321"/>
      <c r="AO656" s="322"/>
      <c r="AP656" s="320"/>
      <c r="AQ656" s="321"/>
      <c r="AR656" s="321"/>
      <c r="AS656" s="321"/>
      <c r="AT656" s="322"/>
      <c r="AU656" s="61"/>
      <c r="AV656" s="346"/>
      <c r="AW656" s="346"/>
      <c r="AX656" s="346"/>
      <c r="AY656" s="346"/>
      <c r="AZ656" s="346"/>
      <c r="BA656" s="346"/>
      <c r="BB656" s="346"/>
      <c r="BC656" s="346"/>
      <c r="BD656" s="346"/>
      <c r="BE656" s="346"/>
      <c r="BF656" s="346"/>
      <c r="BG656" s="346"/>
      <c r="BH656" s="346"/>
      <c r="BI656" s="346"/>
      <c r="BJ656" s="346"/>
      <c r="BK656" s="346"/>
      <c r="BL656" s="346"/>
      <c r="BM656" s="346"/>
      <c r="BN656" s="346"/>
      <c r="BO656" s="346"/>
      <c r="BP656" s="329"/>
      <c r="BQ656" s="329"/>
      <c r="BR656" s="329"/>
      <c r="BS656" s="329"/>
      <c r="BT656" s="329"/>
      <c r="BU656" s="329"/>
      <c r="BV656" s="329"/>
      <c r="BW656" s="329"/>
      <c r="BX656" s="329"/>
      <c r="BY656" s="329"/>
      <c r="BZ656" s="329"/>
      <c r="CA656" s="329"/>
      <c r="CB656" s="329"/>
      <c r="CC656" s="329"/>
      <c r="CD656" s="329"/>
      <c r="CE656" s="329"/>
      <c r="CF656" s="329"/>
      <c r="CG656" s="329"/>
      <c r="CH656" s="329"/>
      <c r="CI656" s="329"/>
      <c r="CJ656" s="329"/>
      <c r="CK656" s="329"/>
      <c r="CL656" s="329"/>
      <c r="CM656" s="329"/>
      <c r="CN656" s="329"/>
    </row>
    <row r="657" spans="4:120" ht="14.25" customHeight="1" x14ac:dyDescent="0.35">
      <c r="D657" s="173"/>
      <c r="E657" s="174"/>
      <c r="F657" s="174"/>
      <c r="G657" s="174"/>
      <c r="H657" s="174"/>
      <c r="I657" s="174"/>
      <c r="J657" s="174"/>
      <c r="K657" s="174"/>
      <c r="L657" s="174"/>
      <c r="M657" s="174"/>
      <c r="N657" s="174"/>
      <c r="O657" s="174"/>
      <c r="P657" s="174"/>
      <c r="Q657" s="174"/>
      <c r="R657" s="174"/>
      <c r="S657" s="174"/>
      <c r="T657" s="174"/>
      <c r="U657" s="175"/>
      <c r="V657" s="71"/>
      <c r="W657" s="72"/>
      <c r="X657" s="72"/>
      <c r="Y657" s="73"/>
      <c r="Z657" s="71"/>
      <c r="AA657" s="72"/>
      <c r="AB657" s="72"/>
      <c r="AC657" s="73"/>
      <c r="AD657" s="71"/>
      <c r="AE657" s="72"/>
      <c r="AF657" s="72"/>
      <c r="AG657" s="73"/>
      <c r="AH657" s="71"/>
      <c r="AI657" s="72"/>
      <c r="AJ657" s="72"/>
      <c r="AK657" s="73"/>
      <c r="AL657" s="71"/>
      <c r="AM657" s="72"/>
      <c r="AN657" s="72"/>
      <c r="AO657" s="73"/>
      <c r="AP657" s="71"/>
      <c r="AQ657" s="72"/>
      <c r="AR657" s="72"/>
      <c r="AS657" s="72"/>
      <c r="AT657" s="73"/>
      <c r="AU657" s="61"/>
      <c r="AV657" s="346"/>
      <c r="AW657" s="346"/>
      <c r="AX657" s="346"/>
      <c r="AY657" s="346"/>
      <c r="AZ657" s="346"/>
      <c r="BA657" s="346"/>
      <c r="BB657" s="346"/>
      <c r="BC657" s="346"/>
      <c r="BD657" s="346"/>
      <c r="BE657" s="346"/>
      <c r="BF657" s="346"/>
      <c r="BG657" s="346"/>
      <c r="BH657" s="346"/>
      <c r="BI657" s="346"/>
      <c r="BJ657" s="346"/>
      <c r="BK657" s="346"/>
      <c r="BL657" s="346"/>
      <c r="BM657" s="346"/>
      <c r="BN657" s="346"/>
      <c r="BO657" s="346"/>
      <c r="BP657" s="329"/>
      <c r="BQ657" s="329"/>
      <c r="BR657" s="329"/>
      <c r="BS657" s="329"/>
      <c r="BT657" s="329"/>
      <c r="BU657" s="329"/>
      <c r="BV657" s="329"/>
      <c r="BW657" s="329"/>
      <c r="BX657" s="329"/>
      <c r="BY657" s="329"/>
      <c r="BZ657" s="329"/>
      <c r="CA657" s="329"/>
      <c r="CB657" s="329"/>
      <c r="CC657" s="329"/>
      <c r="CD657" s="329"/>
      <c r="CE657" s="329"/>
      <c r="CF657" s="329"/>
      <c r="CG657" s="329"/>
      <c r="CH657" s="329"/>
      <c r="CI657" s="329"/>
      <c r="CJ657" s="329"/>
      <c r="CK657" s="329"/>
      <c r="CL657" s="329"/>
      <c r="CM657" s="329"/>
      <c r="CN657" s="329"/>
    </row>
    <row r="658" spans="4:120" ht="14.25" customHeight="1" x14ac:dyDescent="0.35">
      <c r="D658" s="84"/>
      <c r="E658" s="85"/>
      <c r="F658" s="85"/>
      <c r="G658" s="85"/>
      <c r="H658" s="85"/>
      <c r="I658" s="85"/>
      <c r="J658" s="85"/>
      <c r="K658" s="85"/>
      <c r="L658" s="85"/>
      <c r="M658" s="85"/>
      <c r="N658" s="85"/>
      <c r="O658" s="85"/>
      <c r="P658" s="85"/>
      <c r="Q658" s="85"/>
      <c r="R658" s="85"/>
      <c r="S658" s="85"/>
      <c r="T658" s="85"/>
      <c r="U658" s="86"/>
      <c r="V658" s="71"/>
      <c r="W658" s="72"/>
      <c r="X658" s="72"/>
      <c r="Y658" s="73"/>
      <c r="Z658" s="71"/>
      <c r="AA658" s="72"/>
      <c r="AB658" s="72"/>
      <c r="AC658" s="73"/>
      <c r="AD658" s="71"/>
      <c r="AE658" s="72"/>
      <c r="AF658" s="72"/>
      <c r="AG658" s="73"/>
      <c r="AH658" s="71"/>
      <c r="AI658" s="72"/>
      <c r="AJ658" s="72"/>
      <c r="AK658" s="73"/>
      <c r="AL658" s="71"/>
      <c r="AM658" s="72"/>
      <c r="AN658" s="72"/>
      <c r="AO658" s="73"/>
      <c r="AP658" s="71"/>
      <c r="AQ658" s="72"/>
      <c r="AR658" s="72"/>
      <c r="AS658" s="72"/>
      <c r="AT658" s="73"/>
      <c r="AU658" s="61"/>
      <c r="AV658" s="346"/>
      <c r="AW658" s="346"/>
      <c r="AX658" s="346"/>
      <c r="AY658" s="346"/>
      <c r="AZ658" s="346"/>
      <c r="BA658" s="346"/>
      <c r="BB658" s="346"/>
      <c r="BC658" s="346"/>
      <c r="BD658" s="346"/>
      <c r="BE658" s="346"/>
      <c r="BF658" s="346"/>
      <c r="BG658" s="346"/>
      <c r="BH658" s="346"/>
      <c r="BI658" s="346"/>
      <c r="BJ658" s="346"/>
      <c r="BK658" s="346"/>
      <c r="BL658" s="346"/>
      <c r="BM658" s="346"/>
      <c r="BN658" s="346"/>
      <c r="BO658" s="346"/>
      <c r="BP658" s="329"/>
      <c r="BQ658" s="329"/>
      <c r="BR658" s="329"/>
      <c r="BS658" s="329"/>
      <c r="BT658" s="329"/>
      <c r="BU658" s="329"/>
      <c r="BV658" s="329"/>
      <c r="BW658" s="329"/>
      <c r="BX658" s="329"/>
      <c r="BY658" s="329"/>
      <c r="BZ658" s="329"/>
      <c r="CA658" s="329"/>
      <c r="CB658" s="329"/>
      <c r="CC658" s="329"/>
      <c r="CD658" s="329"/>
      <c r="CE658" s="329"/>
      <c r="CF658" s="329"/>
      <c r="CG658" s="329"/>
      <c r="CH658" s="329"/>
      <c r="CI658" s="329"/>
      <c r="CJ658" s="329"/>
      <c r="CK658" s="329"/>
      <c r="CL658" s="329"/>
      <c r="CM658" s="329"/>
      <c r="CN658" s="329"/>
    </row>
    <row r="659" spans="4:120" ht="14.25" customHeight="1" x14ac:dyDescent="0.35">
      <c r="D659" s="84"/>
      <c r="E659" s="85"/>
      <c r="F659" s="85"/>
      <c r="G659" s="85"/>
      <c r="H659" s="85"/>
      <c r="I659" s="85"/>
      <c r="J659" s="85"/>
      <c r="K659" s="85"/>
      <c r="L659" s="85"/>
      <c r="M659" s="85"/>
      <c r="N659" s="85"/>
      <c r="O659" s="85"/>
      <c r="P659" s="85"/>
      <c r="Q659" s="85"/>
      <c r="R659" s="85"/>
      <c r="S659" s="85"/>
      <c r="T659" s="85"/>
      <c r="U659" s="86"/>
      <c r="V659" s="71"/>
      <c r="W659" s="72"/>
      <c r="X659" s="72"/>
      <c r="Y659" s="73"/>
      <c r="Z659" s="71"/>
      <c r="AA659" s="72"/>
      <c r="AB659" s="72"/>
      <c r="AC659" s="73"/>
      <c r="AD659" s="71"/>
      <c r="AE659" s="72"/>
      <c r="AF659" s="72"/>
      <c r="AG659" s="73"/>
      <c r="AH659" s="71"/>
      <c r="AI659" s="72"/>
      <c r="AJ659" s="72"/>
      <c r="AK659" s="73"/>
      <c r="AL659" s="71"/>
      <c r="AM659" s="72"/>
      <c r="AN659" s="72"/>
      <c r="AO659" s="73"/>
      <c r="AP659" s="71"/>
      <c r="AQ659" s="72"/>
      <c r="AR659" s="72"/>
      <c r="AS659" s="72"/>
      <c r="AT659" s="73"/>
      <c r="AU659" s="61"/>
      <c r="AV659" s="346"/>
      <c r="AW659" s="346"/>
      <c r="AX659" s="346"/>
      <c r="AY659" s="346"/>
      <c r="AZ659" s="346"/>
      <c r="BA659" s="346"/>
      <c r="BB659" s="346"/>
      <c r="BC659" s="346"/>
      <c r="BD659" s="346"/>
      <c r="BE659" s="346"/>
      <c r="BF659" s="346"/>
      <c r="BG659" s="346"/>
      <c r="BH659" s="346"/>
      <c r="BI659" s="346"/>
      <c r="BJ659" s="346"/>
      <c r="BK659" s="346"/>
      <c r="BL659" s="346"/>
      <c r="BM659" s="346"/>
      <c r="BN659" s="346"/>
      <c r="BO659" s="346"/>
      <c r="BP659" s="329"/>
      <c r="BQ659" s="329"/>
      <c r="BR659" s="329"/>
      <c r="BS659" s="329"/>
      <c r="BT659" s="329"/>
      <c r="BU659" s="329"/>
      <c r="BV659" s="329"/>
      <c r="BW659" s="329"/>
      <c r="BX659" s="329"/>
      <c r="BY659" s="329"/>
      <c r="BZ659" s="329"/>
      <c r="CA659" s="329"/>
      <c r="CB659" s="329"/>
      <c r="CC659" s="329"/>
      <c r="CD659" s="329"/>
      <c r="CE659" s="329"/>
      <c r="CF659" s="329"/>
      <c r="CG659" s="329"/>
      <c r="CH659" s="329"/>
      <c r="CI659" s="329"/>
      <c r="CJ659" s="329"/>
      <c r="CK659" s="329"/>
      <c r="CL659" s="329"/>
      <c r="CM659" s="329"/>
      <c r="CN659" s="329"/>
    </row>
    <row r="660" spans="4:120" ht="14.25" customHeight="1" x14ac:dyDescent="0.35">
      <c r="D660" s="84"/>
      <c r="E660" s="85"/>
      <c r="F660" s="85"/>
      <c r="G660" s="85"/>
      <c r="H660" s="85"/>
      <c r="I660" s="85"/>
      <c r="J660" s="85"/>
      <c r="K660" s="85"/>
      <c r="L660" s="85"/>
      <c r="M660" s="85"/>
      <c r="N660" s="85"/>
      <c r="O660" s="85"/>
      <c r="P660" s="85"/>
      <c r="Q660" s="85"/>
      <c r="R660" s="85"/>
      <c r="S660" s="85"/>
      <c r="T660" s="85"/>
      <c r="U660" s="86"/>
      <c r="V660" s="71"/>
      <c r="W660" s="72"/>
      <c r="X660" s="72"/>
      <c r="Y660" s="73"/>
      <c r="Z660" s="71"/>
      <c r="AA660" s="72"/>
      <c r="AB660" s="72"/>
      <c r="AC660" s="73"/>
      <c r="AD660" s="71"/>
      <c r="AE660" s="72"/>
      <c r="AF660" s="72"/>
      <c r="AG660" s="73"/>
      <c r="AH660" s="71"/>
      <c r="AI660" s="72"/>
      <c r="AJ660" s="72"/>
      <c r="AK660" s="73"/>
      <c r="AL660" s="71"/>
      <c r="AM660" s="72"/>
      <c r="AN660" s="72"/>
      <c r="AO660" s="73"/>
      <c r="AP660" s="71"/>
      <c r="AQ660" s="72"/>
      <c r="AR660" s="72"/>
      <c r="AS660" s="72"/>
      <c r="AT660" s="73"/>
      <c r="AU660" s="61"/>
      <c r="AV660" s="346"/>
      <c r="AW660" s="346"/>
      <c r="AX660" s="346"/>
      <c r="AY660" s="346"/>
      <c r="AZ660" s="346"/>
      <c r="BA660" s="346"/>
      <c r="BB660" s="346"/>
      <c r="BC660" s="346"/>
      <c r="BD660" s="346"/>
      <c r="BE660" s="346"/>
      <c r="BF660" s="346"/>
      <c r="BG660" s="346"/>
      <c r="BH660" s="346"/>
      <c r="BI660" s="346"/>
      <c r="BJ660" s="346"/>
      <c r="BK660" s="346"/>
      <c r="BL660" s="346"/>
      <c r="BM660" s="346"/>
      <c r="BN660" s="346"/>
      <c r="BO660" s="346"/>
      <c r="BP660" s="329"/>
      <c r="BQ660" s="329"/>
      <c r="BR660" s="329"/>
      <c r="BS660" s="329"/>
      <c r="BT660" s="329"/>
      <c r="BU660" s="329"/>
      <c r="BV660" s="329"/>
      <c r="BW660" s="329"/>
      <c r="BX660" s="329"/>
      <c r="BY660" s="329"/>
      <c r="BZ660" s="329"/>
      <c r="CA660" s="329"/>
      <c r="CB660" s="329"/>
      <c r="CC660" s="329"/>
      <c r="CD660" s="329"/>
      <c r="CE660" s="329"/>
      <c r="CF660" s="329"/>
      <c r="CG660" s="329"/>
      <c r="CH660" s="329"/>
      <c r="CI660" s="329"/>
      <c r="CJ660" s="329"/>
      <c r="CK660" s="329"/>
      <c r="CL660" s="329"/>
      <c r="CM660" s="329"/>
      <c r="CN660" s="329"/>
    </row>
    <row r="661" spans="4:120" ht="14.25" customHeight="1" x14ac:dyDescent="0.35">
      <c r="D661" s="84"/>
      <c r="E661" s="85"/>
      <c r="F661" s="85"/>
      <c r="G661" s="85"/>
      <c r="H661" s="85"/>
      <c r="I661" s="85"/>
      <c r="J661" s="85"/>
      <c r="K661" s="85"/>
      <c r="L661" s="85"/>
      <c r="M661" s="85"/>
      <c r="N661" s="85"/>
      <c r="O661" s="85"/>
      <c r="P661" s="85"/>
      <c r="Q661" s="85"/>
      <c r="R661" s="85"/>
      <c r="S661" s="85"/>
      <c r="T661" s="85"/>
      <c r="U661" s="86"/>
      <c r="V661" s="71"/>
      <c r="W661" s="72"/>
      <c r="X661" s="72"/>
      <c r="Y661" s="73"/>
      <c r="Z661" s="71"/>
      <c r="AA661" s="72"/>
      <c r="AB661" s="72"/>
      <c r="AC661" s="73"/>
      <c r="AD661" s="71"/>
      <c r="AE661" s="72"/>
      <c r="AF661" s="72"/>
      <c r="AG661" s="73"/>
      <c r="AH661" s="71"/>
      <c r="AI661" s="72"/>
      <c r="AJ661" s="72"/>
      <c r="AK661" s="73"/>
      <c r="AL661" s="71"/>
      <c r="AM661" s="72"/>
      <c r="AN661" s="72"/>
      <c r="AO661" s="73"/>
      <c r="AP661" s="71"/>
      <c r="AQ661" s="72"/>
      <c r="AR661" s="72"/>
      <c r="AS661" s="72"/>
      <c r="AT661" s="73"/>
      <c r="AU661" s="61"/>
      <c r="AV661" s="346"/>
      <c r="AW661" s="346"/>
      <c r="AX661" s="346"/>
      <c r="AY661" s="346"/>
      <c r="AZ661" s="346"/>
      <c r="BA661" s="346"/>
      <c r="BB661" s="346"/>
      <c r="BC661" s="346"/>
      <c r="BD661" s="346"/>
      <c r="BE661" s="346"/>
      <c r="BF661" s="346"/>
      <c r="BG661" s="346"/>
      <c r="BH661" s="346"/>
      <c r="BI661" s="346"/>
      <c r="BJ661" s="346"/>
      <c r="BK661" s="346"/>
      <c r="BL661" s="346"/>
      <c r="BM661" s="346"/>
      <c r="BN661" s="346"/>
      <c r="BO661" s="346"/>
      <c r="BP661" s="329"/>
      <c r="BQ661" s="329"/>
      <c r="BR661" s="329"/>
      <c r="BS661" s="329"/>
      <c r="BT661" s="329"/>
      <c r="BU661" s="329"/>
      <c r="BV661" s="329"/>
      <c r="BW661" s="329"/>
      <c r="BX661" s="329"/>
      <c r="BY661" s="329"/>
      <c r="BZ661" s="329"/>
      <c r="CA661" s="329"/>
      <c r="CB661" s="329"/>
      <c r="CC661" s="329"/>
      <c r="CD661" s="329"/>
      <c r="CE661" s="329"/>
      <c r="CF661" s="329"/>
      <c r="CG661" s="329"/>
      <c r="CH661" s="329"/>
      <c r="CI661" s="329"/>
      <c r="CJ661" s="329"/>
      <c r="CK661" s="329"/>
      <c r="CL661" s="329"/>
      <c r="CM661" s="329"/>
      <c r="CN661" s="329"/>
    </row>
    <row r="662" spans="4:120" ht="14.25" customHeight="1" x14ac:dyDescent="0.35">
      <c r="D662" s="84"/>
      <c r="E662" s="85"/>
      <c r="F662" s="85"/>
      <c r="G662" s="85"/>
      <c r="H662" s="85"/>
      <c r="I662" s="85"/>
      <c r="J662" s="85"/>
      <c r="K662" s="85"/>
      <c r="L662" s="85"/>
      <c r="M662" s="85"/>
      <c r="N662" s="85"/>
      <c r="O662" s="85"/>
      <c r="P662" s="85"/>
      <c r="Q662" s="85"/>
      <c r="R662" s="85"/>
      <c r="S662" s="85"/>
      <c r="T662" s="85"/>
      <c r="U662" s="86"/>
      <c r="V662" s="71"/>
      <c r="W662" s="72"/>
      <c r="X662" s="72"/>
      <c r="Y662" s="73"/>
      <c r="Z662" s="71"/>
      <c r="AA662" s="72"/>
      <c r="AB662" s="72"/>
      <c r="AC662" s="73"/>
      <c r="AD662" s="71"/>
      <c r="AE662" s="72"/>
      <c r="AF662" s="72"/>
      <c r="AG662" s="73"/>
      <c r="AH662" s="71"/>
      <c r="AI662" s="72"/>
      <c r="AJ662" s="72"/>
      <c r="AK662" s="73"/>
      <c r="AL662" s="71"/>
      <c r="AM662" s="72"/>
      <c r="AN662" s="72"/>
      <c r="AO662" s="73"/>
      <c r="AP662" s="71"/>
      <c r="AQ662" s="72"/>
      <c r="AR662" s="72"/>
      <c r="AS662" s="72"/>
      <c r="AT662" s="73"/>
      <c r="AU662" s="61"/>
      <c r="AV662" s="346"/>
      <c r="AW662" s="346"/>
      <c r="AX662" s="346"/>
      <c r="AY662" s="346"/>
      <c r="AZ662" s="346"/>
      <c r="BA662" s="346"/>
      <c r="BB662" s="346"/>
      <c r="BC662" s="346"/>
      <c r="BD662" s="346"/>
      <c r="BE662" s="346"/>
      <c r="BF662" s="346"/>
      <c r="BG662" s="346"/>
      <c r="BH662" s="346"/>
      <c r="BI662" s="346"/>
      <c r="BJ662" s="346"/>
      <c r="BK662" s="346"/>
      <c r="BL662" s="346"/>
      <c r="BM662" s="346"/>
      <c r="BN662" s="346"/>
      <c r="BO662" s="346"/>
      <c r="BP662" s="329"/>
      <c r="BQ662" s="329"/>
      <c r="BR662" s="329"/>
      <c r="BS662" s="329"/>
      <c r="BT662" s="329"/>
      <c r="BU662" s="329"/>
      <c r="BV662" s="329"/>
      <c r="BW662" s="329"/>
      <c r="BX662" s="329"/>
      <c r="BY662" s="329"/>
      <c r="BZ662" s="329"/>
      <c r="CA662" s="329"/>
      <c r="CB662" s="329"/>
      <c r="CC662" s="329"/>
      <c r="CD662" s="329"/>
      <c r="CE662" s="329"/>
      <c r="CF662" s="329"/>
      <c r="CG662" s="329"/>
      <c r="CH662" s="329"/>
      <c r="CI662" s="329"/>
      <c r="CJ662" s="329"/>
      <c r="CK662" s="329"/>
      <c r="CL662" s="329"/>
      <c r="CM662" s="329"/>
      <c r="CN662" s="329"/>
    </row>
    <row r="663" spans="4:120" ht="14.25" customHeight="1" x14ac:dyDescent="0.35">
      <c r="D663" s="84"/>
      <c r="E663" s="85"/>
      <c r="F663" s="85"/>
      <c r="G663" s="85"/>
      <c r="H663" s="85"/>
      <c r="I663" s="85"/>
      <c r="J663" s="85"/>
      <c r="K663" s="85"/>
      <c r="L663" s="85"/>
      <c r="M663" s="85"/>
      <c r="N663" s="85"/>
      <c r="O663" s="85"/>
      <c r="P663" s="85"/>
      <c r="Q663" s="85"/>
      <c r="R663" s="85"/>
      <c r="S663" s="85"/>
      <c r="T663" s="85"/>
      <c r="U663" s="86"/>
      <c r="V663" s="71"/>
      <c r="W663" s="72"/>
      <c r="X663" s="72"/>
      <c r="Y663" s="73"/>
      <c r="Z663" s="71"/>
      <c r="AA663" s="72"/>
      <c r="AB663" s="72"/>
      <c r="AC663" s="73"/>
      <c r="AD663" s="71"/>
      <c r="AE663" s="72"/>
      <c r="AF663" s="72"/>
      <c r="AG663" s="73"/>
      <c r="AH663" s="71"/>
      <c r="AI663" s="72"/>
      <c r="AJ663" s="72"/>
      <c r="AK663" s="73"/>
      <c r="AL663" s="71"/>
      <c r="AM663" s="72"/>
      <c r="AN663" s="72"/>
      <c r="AO663" s="73"/>
      <c r="AP663" s="71"/>
      <c r="AQ663" s="72"/>
      <c r="AR663" s="72"/>
      <c r="AS663" s="72"/>
      <c r="AT663" s="73"/>
      <c r="AU663" s="61"/>
      <c r="AV663" s="346"/>
      <c r="AW663" s="346"/>
      <c r="AX663" s="346"/>
      <c r="AY663" s="346"/>
      <c r="AZ663" s="346"/>
      <c r="BA663" s="346"/>
      <c r="BB663" s="346"/>
      <c r="BC663" s="346"/>
      <c r="BD663" s="346"/>
      <c r="BE663" s="346"/>
      <c r="BF663" s="346"/>
      <c r="BG663" s="346"/>
      <c r="BH663" s="346"/>
      <c r="BI663" s="346"/>
      <c r="BJ663" s="346"/>
      <c r="BK663" s="346"/>
      <c r="BL663" s="346"/>
      <c r="BM663" s="346"/>
      <c r="BN663" s="346"/>
      <c r="BO663" s="346"/>
      <c r="BP663" s="329"/>
      <c r="BQ663" s="329"/>
      <c r="BR663" s="329"/>
      <c r="BS663" s="329"/>
      <c r="BT663" s="329"/>
      <c r="BU663" s="329"/>
      <c r="BV663" s="329"/>
      <c r="BW663" s="329"/>
      <c r="BX663" s="329"/>
      <c r="BY663" s="329"/>
      <c r="BZ663" s="329"/>
      <c r="CA663" s="329"/>
      <c r="CB663" s="329"/>
      <c r="CC663" s="329"/>
      <c r="CD663" s="329"/>
      <c r="CE663" s="329"/>
      <c r="CF663" s="329"/>
      <c r="CG663" s="329"/>
      <c r="CH663" s="329"/>
      <c r="CI663" s="329"/>
      <c r="CJ663" s="329"/>
      <c r="CK663" s="329"/>
      <c r="CL663" s="329"/>
      <c r="CM663" s="329"/>
      <c r="CN663" s="329"/>
    </row>
    <row r="664" spans="4:120" ht="14.25" customHeight="1" x14ac:dyDescent="0.35">
      <c r="D664" s="474"/>
      <c r="E664" s="475"/>
      <c r="F664" s="475"/>
      <c r="G664" s="475"/>
      <c r="H664" s="475"/>
      <c r="I664" s="475"/>
      <c r="J664" s="475"/>
      <c r="K664" s="475"/>
      <c r="L664" s="475"/>
      <c r="M664" s="475"/>
      <c r="N664" s="475"/>
      <c r="O664" s="475"/>
      <c r="P664" s="475"/>
      <c r="Q664" s="475"/>
      <c r="R664" s="475"/>
      <c r="S664" s="475"/>
      <c r="T664" s="475"/>
      <c r="U664" s="476"/>
      <c r="V664" s="320"/>
      <c r="W664" s="321"/>
      <c r="X664" s="321"/>
      <c r="Y664" s="322"/>
      <c r="Z664" s="320"/>
      <c r="AA664" s="321"/>
      <c r="AB664" s="321"/>
      <c r="AC664" s="322"/>
      <c r="AD664" s="320"/>
      <c r="AE664" s="321"/>
      <c r="AF664" s="321"/>
      <c r="AG664" s="322"/>
      <c r="AH664" s="320"/>
      <c r="AI664" s="321"/>
      <c r="AJ664" s="321"/>
      <c r="AK664" s="322"/>
      <c r="AL664" s="320"/>
      <c r="AM664" s="321"/>
      <c r="AN664" s="321"/>
      <c r="AO664" s="322"/>
      <c r="AP664" s="320"/>
      <c r="AQ664" s="321"/>
      <c r="AR664" s="321"/>
      <c r="AS664" s="321"/>
      <c r="AT664" s="322"/>
      <c r="AU664" s="61"/>
      <c r="AV664" s="426" t="s">
        <v>315</v>
      </c>
      <c r="AW664" s="427"/>
      <c r="AX664" s="427"/>
      <c r="AY664" s="427"/>
      <c r="AZ664" s="427"/>
      <c r="BA664" s="427"/>
      <c r="BB664" s="427"/>
      <c r="BC664" s="427"/>
      <c r="BD664" s="427"/>
      <c r="BE664" s="427"/>
      <c r="BF664" s="427"/>
      <c r="BG664" s="427"/>
      <c r="BH664" s="427"/>
      <c r="BI664" s="427"/>
      <c r="BJ664" s="427"/>
      <c r="BK664" s="427"/>
      <c r="BL664" s="427"/>
      <c r="BM664" s="427"/>
      <c r="BN664" s="427"/>
      <c r="BO664" s="428"/>
      <c r="BP664" s="451">
        <f>+(COUNTIF(V625:Y664,"x")+COUNTIF(BP625:BS663,"x"))</f>
        <v>0</v>
      </c>
      <c r="BQ664" s="451"/>
      <c r="BR664" s="451"/>
      <c r="BS664" s="451"/>
      <c r="BT664" s="451">
        <f>+(COUNTIF(Z625:AC664,"x")+COUNTIF(BT625:BW663,"x"))</f>
        <v>31</v>
      </c>
      <c r="BU664" s="451"/>
      <c r="BV664" s="451"/>
      <c r="BW664" s="451"/>
      <c r="BX664" s="451">
        <f>SUM(AD625:AG664,BX625:CA663)</f>
        <v>2</v>
      </c>
      <c r="BY664" s="340"/>
      <c r="BZ664" s="340"/>
      <c r="CA664" s="340"/>
      <c r="CB664" s="451">
        <f>SUM(AH625:AK664,CB625:CE663)</f>
        <v>17</v>
      </c>
      <c r="CC664" s="340"/>
      <c r="CD664" s="340"/>
      <c r="CE664" s="340"/>
      <c r="CF664" s="451">
        <f>SUM(AL625:AO664,CF625:CI663)</f>
        <v>22</v>
      </c>
      <c r="CG664" s="340"/>
      <c r="CH664" s="340"/>
      <c r="CI664" s="340"/>
      <c r="CJ664" s="451">
        <f>SUM(AP625:AT664,CJ625:CN663)</f>
        <v>5</v>
      </c>
      <c r="CK664" s="340"/>
      <c r="CL664" s="340"/>
      <c r="CM664" s="340"/>
      <c r="CN664" s="340"/>
    </row>
    <row r="665" spans="4:120" ht="14.25" customHeight="1" x14ac:dyDescent="0.35">
      <c r="D665" s="331" t="s">
        <v>688</v>
      </c>
      <c r="E665" s="331"/>
      <c r="F665" s="331"/>
      <c r="G665" s="331"/>
      <c r="H665" s="331"/>
      <c r="I665" s="331"/>
      <c r="J665" s="331"/>
      <c r="K665" s="331"/>
      <c r="L665" s="331"/>
      <c r="M665" s="331"/>
      <c r="N665" s="331"/>
      <c r="O665" s="331"/>
      <c r="P665" s="331"/>
      <c r="Q665" s="331"/>
      <c r="R665" s="331"/>
      <c r="S665" s="331"/>
      <c r="T665" s="331"/>
      <c r="U665" s="331"/>
      <c r="V665" s="331"/>
      <c r="W665" s="331"/>
      <c r="X665" s="331"/>
      <c r="Y665" s="331"/>
      <c r="Z665" s="331"/>
      <c r="AA665" s="331"/>
      <c r="AB665" s="331"/>
      <c r="AC665" s="331"/>
      <c r="AD665" s="331"/>
      <c r="AE665" s="331"/>
      <c r="AF665" s="331"/>
      <c r="AG665" s="331"/>
      <c r="AH665" s="331"/>
      <c r="AI665" s="331"/>
      <c r="AJ665" s="331"/>
      <c r="AK665" s="331"/>
      <c r="AL665" s="331"/>
      <c r="AM665" s="331"/>
      <c r="AN665" s="331"/>
      <c r="AO665" s="331"/>
      <c r="AP665" s="331"/>
      <c r="AQ665" s="331"/>
      <c r="AR665" s="331"/>
      <c r="AS665" s="331"/>
      <c r="AT665" s="331"/>
      <c r="AV665" s="331" t="s">
        <v>688</v>
      </c>
      <c r="AW665" s="331"/>
      <c r="AX665" s="331"/>
      <c r="AY665" s="331"/>
      <c r="AZ665" s="331"/>
      <c r="BA665" s="331"/>
      <c r="BB665" s="331"/>
      <c r="BC665" s="331"/>
      <c r="BD665" s="331"/>
      <c r="BE665" s="331"/>
      <c r="BF665" s="331"/>
      <c r="BG665" s="331"/>
      <c r="BH665" s="331"/>
      <c r="BI665" s="331"/>
      <c r="BJ665" s="331"/>
      <c r="BK665" s="331"/>
      <c r="BL665" s="331"/>
      <c r="BM665" s="331"/>
      <c r="BN665" s="331"/>
      <c r="BO665" s="331"/>
      <c r="BP665" s="331"/>
      <c r="BQ665" s="331"/>
      <c r="BR665" s="331"/>
      <c r="BS665" s="331"/>
      <c r="BT665" s="331"/>
      <c r="BU665" s="331"/>
      <c r="BV665" s="331"/>
      <c r="BW665" s="331"/>
      <c r="BX665" s="331"/>
      <c r="BY665" s="331"/>
      <c r="BZ665" s="331"/>
      <c r="CA665" s="331"/>
      <c r="CB665" s="331"/>
      <c r="CC665" s="331"/>
      <c r="CD665" s="331"/>
      <c r="CE665" s="331"/>
      <c r="CF665" s="331"/>
      <c r="CG665" s="331"/>
      <c r="CH665" s="331"/>
      <c r="CI665" s="331"/>
      <c r="CJ665" s="331"/>
      <c r="CK665" s="331"/>
      <c r="CL665" s="331"/>
      <c r="CM665" s="331"/>
      <c r="CN665" s="331"/>
    </row>
    <row r="666" spans="4:120" ht="14.25" customHeight="1" x14ac:dyDescent="0.35"/>
    <row r="667" spans="4:120" ht="14.25" customHeight="1" x14ac:dyDescent="0.35">
      <c r="D667" s="420" t="s">
        <v>1169</v>
      </c>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420"/>
      <c r="AF667" s="420"/>
      <c r="AG667" s="420"/>
      <c r="AH667" s="420"/>
      <c r="AI667" s="420"/>
      <c r="AJ667" s="420"/>
      <c r="AK667" s="420"/>
      <c r="AL667" s="420"/>
      <c r="AM667" s="420"/>
      <c r="AN667" s="420"/>
      <c r="AO667" s="420"/>
      <c r="AP667" s="420"/>
      <c r="AQ667" s="420"/>
      <c r="AR667" s="420"/>
      <c r="AS667" s="420"/>
      <c r="AT667" s="420"/>
      <c r="AV667" s="420" t="s">
        <v>1170</v>
      </c>
      <c r="AW667" s="420"/>
      <c r="AX667" s="420"/>
      <c r="AY667" s="420"/>
      <c r="AZ667" s="420"/>
      <c r="BA667" s="420"/>
      <c r="BB667" s="420"/>
      <c r="BC667" s="420"/>
      <c r="BD667" s="420"/>
      <c r="BE667" s="420"/>
      <c r="BF667" s="420"/>
      <c r="BG667" s="420"/>
      <c r="BH667" s="420"/>
      <c r="BI667" s="420"/>
      <c r="BJ667" s="420"/>
      <c r="BK667" s="420"/>
      <c r="BL667" s="420"/>
      <c r="BM667" s="420"/>
      <c r="BN667" s="420"/>
      <c r="BO667" s="420"/>
      <c r="BP667" s="420"/>
      <c r="BQ667" s="420"/>
      <c r="BR667" s="420"/>
      <c r="BS667" s="420"/>
      <c r="BT667" s="420"/>
      <c r="BU667" s="420"/>
      <c r="BV667" s="420"/>
      <c r="BW667" s="420"/>
      <c r="BX667" s="420"/>
      <c r="BY667" s="420"/>
      <c r="BZ667" s="420"/>
      <c r="CA667" s="420"/>
      <c r="CB667" s="420"/>
      <c r="CC667" s="420"/>
      <c r="CD667" s="420"/>
      <c r="CE667" s="420"/>
      <c r="CF667" s="420"/>
      <c r="CG667" s="420"/>
      <c r="CH667" s="420"/>
      <c r="CI667" s="420"/>
      <c r="CJ667" s="420"/>
      <c r="CK667" s="420"/>
      <c r="CL667" s="420"/>
      <c r="CM667" s="420"/>
      <c r="CN667" s="420"/>
      <c r="DF667" s="127"/>
      <c r="DG667" s="127"/>
      <c r="DH667" s="127"/>
      <c r="DI667" s="127"/>
      <c r="DJ667" s="127"/>
      <c r="DK667" s="127"/>
      <c r="DL667" s="127"/>
      <c r="DM667" s="127"/>
      <c r="DN667" s="127"/>
      <c r="DO667" s="127"/>
      <c r="DP667" s="127"/>
    </row>
    <row r="668" spans="4:120" ht="14.25" customHeight="1" x14ac:dyDescent="0.35">
      <c r="D668" s="420"/>
      <c r="E668" s="420"/>
      <c r="F668" s="420"/>
      <c r="G668" s="420"/>
      <c r="H668" s="420"/>
      <c r="I668" s="420"/>
      <c r="J668" s="420"/>
      <c r="K668" s="420"/>
      <c r="L668" s="420"/>
      <c r="M668" s="420"/>
      <c r="N668" s="420"/>
      <c r="O668" s="420"/>
      <c r="P668" s="420"/>
      <c r="Q668" s="420"/>
      <c r="R668" s="420"/>
      <c r="S668" s="420"/>
      <c r="T668" s="420"/>
      <c r="U668" s="420"/>
      <c r="V668" s="420"/>
      <c r="W668" s="420"/>
      <c r="X668" s="420"/>
      <c r="Y668" s="420"/>
      <c r="Z668" s="420"/>
      <c r="AA668" s="420"/>
      <c r="AB668" s="420"/>
      <c r="AC668" s="420"/>
      <c r="AD668" s="420"/>
      <c r="AE668" s="420"/>
      <c r="AF668" s="420"/>
      <c r="AG668" s="420"/>
      <c r="AH668" s="420"/>
      <c r="AI668" s="420"/>
      <c r="AJ668" s="420"/>
      <c r="AK668" s="420"/>
      <c r="AL668" s="420"/>
      <c r="AM668" s="420"/>
      <c r="AN668" s="420"/>
      <c r="AO668" s="420"/>
      <c r="AP668" s="420"/>
      <c r="AQ668" s="420"/>
      <c r="AR668" s="420"/>
      <c r="AS668" s="420"/>
      <c r="AT668" s="420"/>
      <c r="AV668" s="420"/>
      <c r="AW668" s="420"/>
      <c r="AX668" s="420"/>
      <c r="AY668" s="420"/>
      <c r="AZ668" s="420"/>
      <c r="BA668" s="420"/>
      <c r="BB668" s="420"/>
      <c r="BC668" s="420"/>
      <c r="BD668" s="420"/>
      <c r="BE668" s="420"/>
      <c r="BF668" s="420"/>
      <c r="BG668" s="420"/>
      <c r="BH668" s="420"/>
      <c r="BI668" s="420"/>
      <c r="BJ668" s="420"/>
      <c r="BK668" s="420"/>
      <c r="BL668" s="420"/>
      <c r="BM668" s="420"/>
      <c r="BN668" s="420"/>
      <c r="BO668" s="420"/>
      <c r="BP668" s="420"/>
      <c r="BQ668" s="420"/>
      <c r="BR668" s="420"/>
      <c r="BS668" s="420"/>
      <c r="BT668" s="420"/>
      <c r="BU668" s="420"/>
      <c r="BV668" s="420"/>
      <c r="BW668" s="420"/>
      <c r="BX668" s="420"/>
      <c r="BY668" s="420"/>
      <c r="BZ668" s="420"/>
      <c r="CA668" s="420"/>
      <c r="CB668" s="420"/>
      <c r="CC668" s="420"/>
      <c r="CD668" s="420"/>
      <c r="CE668" s="420"/>
      <c r="CF668" s="420"/>
      <c r="CG668" s="420"/>
      <c r="CH668" s="420"/>
      <c r="CI668" s="420"/>
      <c r="CJ668" s="420"/>
      <c r="CK668" s="420"/>
      <c r="CL668" s="420"/>
      <c r="CM668" s="420"/>
      <c r="CN668" s="420"/>
      <c r="DF668" s="127"/>
      <c r="DG668" s="127"/>
      <c r="DH668" s="127"/>
      <c r="DI668" s="127"/>
      <c r="DJ668" s="127"/>
      <c r="DK668" s="127"/>
      <c r="DL668" s="127" t="s">
        <v>333</v>
      </c>
      <c r="DM668" s="127" t="s">
        <v>334</v>
      </c>
      <c r="DN668" s="127" t="s">
        <v>908</v>
      </c>
      <c r="DO668" s="92" t="s">
        <v>1054</v>
      </c>
      <c r="DP668" s="127"/>
    </row>
    <row r="669" spans="4:120" ht="14.25" customHeight="1" x14ac:dyDescent="0.35">
      <c r="DF669" s="490" t="s">
        <v>330</v>
      </c>
      <c r="DG669" s="490"/>
      <c r="DH669" s="127"/>
      <c r="DI669" s="127"/>
      <c r="DJ669" s="127"/>
      <c r="DK669" s="127" t="s">
        <v>121</v>
      </c>
      <c r="DL669" s="155">
        <v>5.2999999999999999E-2</v>
      </c>
      <c r="DM669" s="155">
        <v>6.8000000000000005E-2</v>
      </c>
      <c r="DN669" s="155">
        <v>4.5199999999999997E-2</v>
      </c>
      <c r="DO669" s="194">
        <v>0.879</v>
      </c>
      <c r="DP669" s="144"/>
    </row>
    <row r="670" spans="4:120" ht="14.25" customHeight="1" x14ac:dyDescent="0.35">
      <c r="DF670" s="92" t="s">
        <v>326</v>
      </c>
      <c r="DG670" s="176">
        <v>71.13</v>
      </c>
      <c r="DH670" s="127"/>
      <c r="DI670" s="127"/>
      <c r="DJ670" s="127"/>
      <c r="DK670" s="127"/>
      <c r="DL670" s="155"/>
      <c r="DM670" s="155"/>
      <c r="DN670" s="155"/>
      <c r="DO670" s="155"/>
      <c r="DP670" s="144"/>
    </row>
    <row r="671" spans="4:120" ht="14.25" customHeight="1" x14ac:dyDescent="0.35">
      <c r="DF671" s="92" t="s">
        <v>327</v>
      </c>
      <c r="DG671" s="176">
        <v>85.94</v>
      </c>
      <c r="DH671" s="127"/>
      <c r="DI671" s="127"/>
      <c r="DJ671" s="127"/>
      <c r="DK671" s="127"/>
      <c r="DL671" s="155"/>
      <c r="DM671" s="155"/>
      <c r="DN671" s="155"/>
      <c r="DO671" s="155"/>
      <c r="DP671" s="144"/>
    </row>
    <row r="672" spans="4:120" ht="14.25" customHeight="1" x14ac:dyDescent="0.35">
      <c r="DF672" s="92" t="s">
        <v>328</v>
      </c>
      <c r="DG672" s="176">
        <v>88.26</v>
      </c>
      <c r="DH672" s="127"/>
      <c r="DI672" s="127"/>
      <c r="DJ672" s="127"/>
      <c r="DK672" s="127"/>
      <c r="DL672" s="155"/>
      <c r="DM672" s="155"/>
      <c r="DN672" s="155"/>
      <c r="DO672" s="155"/>
      <c r="DP672" s="144"/>
    </row>
    <row r="673" spans="4:120" ht="14.25" customHeight="1" x14ac:dyDescent="0.35">
      <c r="DF673" s="92" t="s">
        <v>329</v>
      </c>
      <c r="DG673" s="176">
        <v>63</v>
      </c>
      <c r="DH673" s="127"/>
      <c r="DI673" s="127"/>
      <c r="DJ673" s="127"/>
      <c r="DK673" s="127"/>
      <c r="DL673" s="155"/>
      <c r="DM673" s="155"/>
      <c r="DN673" s="155"/>
      <c r="DO673" s="155"/>
      <c r="DP673" s="144"/>
    </row>
    <row r="674" spans="4:120" ht="14.25" customHeight="1" x14ac:dyDescent="0.35">
      <c r="DF674" s="92"/>
      <c r="DG674" s="177"/>
      <c r="DH674" s="127"/>
      <c r="DI674" s="127"/>
      <c r="DJ674" s="127"/>
      <c r="DK674" s="127"/>
      <c r="DL674" s="155"/>
      <c r="DM674" s="155"/>
      <c r="DN674" s="155"/>
      <c r="DO674" s="155"/>
      <c r="DP674" s="144"/>
    </row>
    <row r="675" spans="4:120" ht="14.25" customHeight="1" x14ac:dyDescent="0.35">
      <c r="DF675" s="92" t="s">
        <v>322</v>
      </c>
      <c r="DG675" s="178">
        <v>86.62</v>
      </c>
      <c r="DH675" s="127"/>
      <c r="DI675" s="127"/>
      <c r="DJ675" s="127"/>
      <c r="DK675" s="127"/>
      <c r="DL675" s="127"/>
      <c r="DM675" s="127"/>
      <c r="DN675" s="127"/>
      <c r="DO675" s="127"/>
      <c r="DP675" s="127"/>
    </row>
    <row r="676" spans="4:120" ht="14.25" customHeight="1" x14ac:dyDescent="0.35">
      <c r="DF676" s="92" t="s">
        <v>323</v>
      </c>
      <c r="DG676" s="178">
        <v>100</v>
      </c>
      <c r="DH676" s="127"/>
      <c r="DI676" s="127"/>
      <c r="DJ676" s="127"/>
      <c r="DK676" s="127"/>
      <c r="DL676" s="127" t="s">
        <v>332</v>
      </c>
      <c r="DM676" s="127"/>
      <c r="DN676" s="127"/>
      <c r="DO676" s="127"/>
      <c r="DP676" s="127"/>
    </row>
    <row r="677" spans="4:120" ht="14.25" customHeight="1" x14ac:dyDescent="0.35">
      <c r="DF677" s="92" t="s">
        <v>324</v>
      </c>
      <c r="DG677" s="178">
        <v>115.34</v>
      </c>
      <c r="DH677" s="127"/>
      <c r="DI677" s="127"/>
      <c r="DJ677" s="127"/>
      <c r="DK677" s="127" t="s">
        <v>331</v>
      </c>
      <c r="DL677" s="155">
        <v>0.93500000000000005</v>
      </c>
      <c r="DM677" s="127"/>
      <c r="DN677" s="127"/>
      <c r="DO677" s="127"/>
      <c r="DP677" s="127"/>
    </row>
    <row r="678" spans="4:120" ht="14.25" customHeight="1" x14ac:dyDescent="0.35">
      <c r="DF678" s="92" t="s">
        <v>325</v>
      </c>
      <c r="DG678" s="178">
        <v>100.31</v>
      </c>
      <c r="DH678" s="127"/>
      <c r="DI678" s="127"/>
      <c r="DJ678" s="127"/>
      <c r="DK678" s="127" t="s">
        <v>316</v>
      </c>
      <c r="DL678" s="155">
        <v>0.90980000000000005</v>
      </c>
      <c r="DM678" s="127"/>
      <c r="DN678" s="127"/>
      <c r="DO678" s="127"/>
      <c r="DP678" s="127"/>
    </row>
    <row r="679" spans="4:120" ht="14.25" customHeight="1" x14ac:dyDescent="0.35">
      <c r="DF679" s="92"/>
      <c r="DG679" s="178"/>
      <c r="DH679" s="127"/>
      <c r="DI679" s="127"/>
      <c r="DJ679" s="127"/>
      <c r="DK679" s="127" t="s">
        <v>317</v>
      </c>
      <c r="DL679" s="155">
        <v>0.81140000000000001</v>
      </c>
      <c r="DM679" s="127"/>
      <c r="DN679" s="127"/>
      <c r="DO679" s="127"/>
      <c r="DP679" s="127"/>
    </row>
    <row r="680" spans="4:120" ht="14.25" customHeight="1" x14ac:dyDescent="0.35">
      <c r="DF680" s="127"/>
      <c r="DG680" s="127"/>
      <c r="DH680" s="127"/>
      <c r="DI680" s="127"/>
      <c r="DJ680" s="127"/>
      <c r="DK680" s="127" t="s">
        <v>313</v>
      </c>
      <c r="DL680" s="155">
        <v>0.93589999999999995</v>
      </c>
      <c r="DM680" s="127"/>
      <c r="DN680" s="127"/>
      <c r="DO680" s="127"/>
      <c r="DP680" s="127"/>
    </row>
    <row r="681" spans="4:120" ht="14.25" customHeight="1" x14ac:dyDescent="0.35">
      <c r="DF681" s="127"/>
      <c r="DG681" s="127"/>
      <c r="DH681" s="127"/>
      <c r="DI681" s="127"/>
      <c r="DJ681" s="127"/>
      <c r="DK681" s="127"/>
      <c r="DL681" s="155"/>
      <c r="DM681" s="127"/>
      <c r="DN681" s="127"/>
      <c r="DO681" s="127"/>
      <c r="DP681" s="127"/>
    </row>
    <row r="682" spans="4:120" ht="14.25" customHeight="1" x14ac:dyDescent="0.35">
      <c r="DF682" s="127"/>
      <c r="DG682" s="127"/>
      <c r="DH682" s="127"/>
      <c r="DI682" s="127"/>
      <c r="DJ682" s="127"/>
      <c r="DK682" s="127"/>
      <c r="DL682" s="155"/>
      <c r="DM682" s="127"/>
      <c r="DN682" s="127"/>
      <c r="DO682" s="127"/>
      <c r="DP682" s="127"/>
    </row>
    <row r="683" spans="4:120" ht="14.25" customHeight="1" x14ac:dyDescent="0.35">
      <c r="DF683" s="127"/>
      <c r="DG683" s="127"/>
      <c r="DH683" s="127"/>
      <c r="DI683" s="127"/>
      <c r="DJ683" s="127"/>
      <c r="DK683" s="127"/>
      <c r="DL683" s="127"/>
      <c r="DM683" s="127"/>
      <c r="DN683" s="127"/>
      <c r="DO683" s="127"/>
      <c r="DP683" s="127"/>
    </row>
    <row r="684" spans="4:120" ht="14.25" customHeight="1" x14ac:dyDescent="0.35">
      <c r="DF684" s="127"/>
      <c r="DG684" s="127"/>
      <c r="DH684" s="127"/>
      <c r="DI684" s="127"/>
      <c r="DJ684" s="127"/>
      <c r="DK684" s="127"/>
      <c r="DL684" s="127"/>
      <c r="DM684" s="127"/>
      <c r="DN684" s="127"/>
      <c r="DO684" s="127"/>
      <c r="DP684" s="127"/>
    </row>
    <row r="685" spans="4:120" ht="14.25" customHeight="1" x14ac:dyDescent="0.35"/>
    <row r="686" spans="4:120" ht="14.25" customHeight="1" x14ac:dyDescent="0.35"/>
    <row r="687" spans="4:120" ht="14.25" customHeight="1" x14ac:dyDescent="0.35">
      <c r="D687" s="424" t="s">
        <v>1074</v>
      </c>
      <c r="E687" s="424"/>
      <c r="F687" s="424"/>
      <c r="G687" s="424"/>
      <c r="H687" s="424"/>
      <c r="I687" s="424"/>
      <c r="J687" s="424"/>
      <c r="K687" s="424"/>
      <c r="L687" s="424"/>
      <c r="M687" s="424"/>
      <c r="N687" s="424"/>
      <c r="O687" s="424"/>
      <c r="P687" s="424"/>
      <c r="Q687" s="424"/>
      <c r="R687" s="424"/>
      <c r="S687" s="424"/>
      <c r="T687" s="424"/>
      <c r="U687" s="424"/>
      <c r="V687" s="424"/>
      <c r="W687" s="424"/>
      <c r="X687" s="424"/>
      <c r="Y687" s="424"/>
      <c r="Z687" s="424"/>
      <c r="AA687" s="424"/>
      <c r="AB687" s="424"/>
      <c r="AC687" s="424"/>
      <c r="AD687" s="424"/>
      <c r="AE687" s="424"/>
      <c r="AF687" s="424"/>
      <c r="AG687" s="424"/>
      <c r="AH687" s="424"/>
      <c r="AI687" s="424"/>
      <c r="AJ687" s="424"/>
      <c r="AK687" s="424"/>
      <c r="AL687" s="424"/>
      <c r="AM687" s="424"/>
      <c r="AN687" s="424"/>
      <c r="AO687" s="424"/>
      <c r="AP687" s="424"/>
      <c r="AQ687" s="424"/>
      <c r="AR687" s="424"/>
      <c r="AS687" s="424"/>
      <c r="AT687" s="424"/>
      <c r="AV687" s="424" t="s">
        <v>1075</v>
      </c>
      <c r="AW687" s="424"/>
      <c r="AX687" s="424"/>
      <c r="AY687" s="424"/>
      <c r="AZ687" s="424"/>
      <c r="BA687" s="424"/>
      <c r="BB687" s="424"/>
      <c r="BC687" s="424"/>
      <c r="BD687" s="424"/>
      <c r="BE687" s="424"/>
      <c r="BF687" s="424"/>
      <c r="BG687" s="424"/>
      <c r="BH687" s="424"/>
      <c r="BI687" s="424"/>
      <c r="BJ687" s="424"/>
      <c r="BK687" s="424"/>
      <c r="BL687" s="424"/>
      <c r="BM687" s="424"/>
      <c r="BN687" s="424"/>
      <c r="BO687" s="424"/>
      <c r="BP687" s="424"/>
      <c r="BQ687" s="424"/>
      <c r="BR687" s="424"/>
      <c r="BS687" s="424"/>
      <c r="BT687" s="424"/>
      <c r="BU687" s="424"/>
      <c r="BV687" s="424"/>
      <c r="BW687" s="424"/>
      <c r="BX687" s="424"/>
      <c r="BY687" s="424"/>
      <c r="BZ687" s="424"/>
      <c r="CA687" s="424"/>
      <c r="CB687" s="424"/>
      <c r="CC687" s="424"/>
      <c r="CD687" s="424"/>
      <c r="CE687" s="424"/>
      <c r="CF687" s="424"/>
      <c r="CG687" s="424"/>
      <c r="CH687" s="424"/>
      <c r="CI687" s="424"/>
      <c r="CJ687" s="424"/>
      <c r="CK687" s="424"/>
      <c r="CL687" s="424"/>
      <c r="CM687" s="424"/>
      <c r="CN687" s="424"/>
    </row>
    <row r="688" spans="4:120" ht="14.25" customHeight="1" x14ac:dyDescent="0.35"/>
    <row r="689" spans="4:92" ht="14.25" customHeight="1" x14ac:dyDescent="0.35">
      <c r="D689" s="420" t="s">
        <v>335</v>
      </c>
      <c r="E689" s="420"/>
      <c r="F689" s="420"/>
      <c r="G689" s="420"/>
      <c r="H689" s="420"/>
      <c r="I689" s="420"/>
      <c r="J689" s="420"/>
      <c r="K689" s="420"/>
      <c r="L689" s="420"/>
      <c r="M689" s="420"/>
      <c r="N689" s="420"/>
      <c r="O689" s="420"/>
      <c r="P689" s="420"/>
      <c r="Q689" s="420"/>
      <c r="R689" s="420"/>
      <c r="S689" s="420"/>
      <c r="T689" s="420"/>
      <c r="U689" s="420"/>
      <c r="V689" s="420"/>
      <c r="W689" s="420"/>
      <c r="X689" s="420"/>
      <c r="Y689" s="420"/>
      <c r="Z689" s="420"/>
      <c r="AA689" s="420"/>
      <c r="AB689" s="420"/>
      <c r="AC689" s="420"/>
      <c r="AD689" s="420"/>
      <c r="AE689" s="420"/>
      <c r="AF689" s="420"/>
      <c r="AG689" s="420"/>
      <c r="AH689" s="420"/>
      <c r="AI689" s="420"/>
      <c r="AJ689" s="420"/>
      <c r="AK689" s="420"/>
      <c r="AL689" s="420"/>
      <c r="AM689" s="420"/>
      <c r="AN689" s="420"/>
      <c r="AO689" s="420"/>
      <c r="AP689" s="420"/>
      <c r="AQ689" s="420"/>
      <c r="AR689" s="420"/>
      <c r="AS689" s="420"/>
      <c r="AT689" s="420"/>
      <c r="AV689" s="420" t="s">
        <v>695</v>
      </c>
      <c r="AW689" s="420"/>
      <c r="AX689" s="420"/>
      <c r="AY689" s="420"/>
      <c r="AZ689" s="420"/>
      <c r="BA689" s="420"/>
      <c r="BB689" s="420"/>
      <c r="BC689" s="420"/>
      <c r="BD689" s="420"/>
      <c r="BE689" s="420"/>
      <c r="BF689" s="420"/>
      <c r="BG689" s="420"/>
      <c r="BH689" s="420"/>
      <c r="BI689" s="420"/>
      <c r="BJ689" s="420"/>
      <c r="BK689" s="420"/>
      <c r="BL689" s="420"/>
      <c r="BM689" s="420"/>
      <c r="BN689" s="420"/>
      <c r="BO689" s="420"/>
      <c r="BP689" s="420"/>
      <c r="BQ689" s="420"/>
      <c r="BR689" s="420"/>
      <c r="BS689" s="420"/>
      <c r="BT689" s="420"/>
      <c r="BU689" s="420"/>
      <c r="BV689" s="420"/>
      <c r="BW689" s="420"/>
      <c r="BX689" s="420"/>
      <c r="BY689" s="420"/>
      <c r="BZ689" s="420"/>
      <c r="CA689" s="420"/>
      <c r="CB689" s="420"/>
      <c r="CC689" s="420"/>
      <c r="CD689" s="420"/>
      <c r="CE689" s="420"/>
      <c r="CF689" s="420"/>
      <c r="CG689" s="420"/>
      <c r="CH689" s="420"/>
      <c r="CI689" s="420"/>
      <c r="CJ689" s="420"/>
      <c r="CK689" s="420"/>
      <c r="CL689" s="420"/>
    </row>
    <row r="690" spans="4:92" ht="14.25" customHeight="1" x14ac:dyDescent="0.35">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420"/>
      <c r="AE690" s="420"/>
      <c r="AF690" s="420"/>
      <c r="AG690" s="420"/>
      <c r="AH690" s="420"/>
      <c r="AI690" s="420"/>
      <c r="AJ690" s="420"/>
      <c r="AK690" s="420"/>
      <c r="AL690" s="420"/>
      <c r="AM690" s="420"/>
      <c r="AN690" s="420"/>
      <c r="AO690" s="420"/>
      <c r="AP690" s="420"/>
      <c r="AQ690" s="420"/>
      <c r="AR690" s="420"/>
      <c r="AS690" s="420"/>
      <c r="AT690" s="420"/>
      <c r="AV690" s="420"/>
      <c r="AW690" s="420"/>
      <c r="AX690" s="420"/>
      <c r="AY690" s="420"/>
      <c r="AZ690" s="420"/>
      <c r="BA690" s="420"/>
      <c r="BB690" s="420"/>
      <c r="BC690" s="420"/>
      <c r="BD690" s="420"/>
      <c r="BE690" s="420"/>
      <c r="BF690" s="420"/>
      <c r="BG690" s="420"/>
      <c r="BH690" s="420"/>
      <c r="BI690" s="420"/>
      <c r="BJ690" s="420"/>
      <c r="BK690" s="420"/>
      <c r="BL690" s="420"/>
      <c r="BM690" s="420"/>
      <c r="BN690" s="420"/>
      <c r="BO690" s="420"/>
      <c r="BP690" s="420"/>
      <c r="BQ690" s="420"/>
      <c r="BR690" s="420"/>
      <c r="BS690" s="420"/>
      <c r="BT690" s="420"/>
      <c r="BU690" s="420"/>
      <c r="BV690" s="420"/>
      <c r="BW690" s="420"/>
      <c r="BX690" s="420"/>
      <c r="BY690" s="420"/>
      <c r="BZ690" s="420"/>
      <c r="CA690" s="420"/>
      <c r="CB690" s="420"/>
      <c r="CC690" s="420"/>
      <c r="CD690" s="420"/>
      <c r="CE690" s="420"/>
      <c r="CF690" s="420"/>
      <c r="CG690" s="420"/>
      <c r="CH690" s="420"/>
      <c r="CI690" s="420"/>
      <c r="CJ690" s="420"/>
      <c r="CK690" s="420"/>
      <c r="CL690" s="420"/>
    </row>
    <row r="691" spans="4:92" ht="14.25" customHeight="1" x14ac:dyDescent="0.35">
      <c r="AV691" s="10"/>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2"/>
    </row>
    <row r="692" spans="4:92" ht="14.25" customHeight="1" x14ac:dyDescent="0.35">
      <c r="AV692" s="13"/>
      <c r="AX692" s="456" t="s">
        <v>431</v>
      </c>
      <c r="AY692" s="456"/>
      <c r="AZ692" s="456"/>
      <c r="BA692" s="456"/>
      <c r="BB692" s="456"/>
      <c r="BC692" s="456"/>
      <c r="BD692" s="456"/>
      <c r="BE692" s="456"/>
      <c r="BF692" s="456"/>
      <c r="BG692" s="456"/>
      <c r="BH692" s="456"/>
      <c r="BI692" s="456"/>
      <c r="BJ692" s="456"/>
      <c r="BK692" s="456"/>
      <c r="BL692" s="456"/>
      <c r="BM692" s="456"/>
      <c r="BT692" s="456" t="s">
        <v>696</v>
      </c>
      <c r="BU692" s="456"/>
      <c r="BV692" s="456"/>
      <c r="BW692" s="456"/>
      <c r="BX692" s="456"/>
      <c r="BY692" s="456"/>
      <c r="BZ692" s="456"/>
      <c r="CA692" s="456"/>
      <c r="CB692" s="456"/>
      <c r="CC692" s="456"/>
      <c r="CD692" s="456"/>
      <c r="CE692" s="456"/>
      <c r="CF692" s="456"/>
      <c r="CG692" s="456"/>
      <c r="CH692" s="456"/>
      <c r="CI692" s="456"/>
      <c r="CN692" s="14"/>
    </row>
    <row r="693" spans="4:92" ht="14.25" customHeight="1" x14ac:dyDescent="0.35">
      <c r="AV693" s="13"/>
      <c r="AX693" s="458"/>
      <c r="AY693" s="458"/>
      <c r="AZ693" s="458"/>
      <c r="BA693" s="458"/>
      <c r="BB693" s="458"/>
      <c r="BC693" s="458"/>
      <c r="BD693" s="458"/>
      <c r="BE693" s="458"/>
      <c r="BF693" s="458"/>
      <c r="BG693" s="458"/>
      <c r="BH693" s="458"/>
      <c r="BI693" s="458"/>
      <c r="BJ693" s="458"/>
      <c r="BK693" s="458"/>
      <c r="BL693" s="458"/>
      <c r="BM693" s="458"/>
      <c r="CN693" s="14"/>
    </row>
    <row r="694" spans="4:92" ht="14.25" customHeight="1" x14ac:dyDescent="0.35">
      <c r="AV694" s="13"/>
      <c r="BE694" s="457" t="s">
        <v>697</v>
      </c>
      <c r="BF694" s="457"/>
      <c r="BW694" s="455">
        <v>0</v>
      </c>
      <c r="BX694" s="455"/>
      <c r="BY694" s="455"/>
      <c r="BZ694" s="455"/>
      <c r="CA694" s="455"/>
      <c r="CB694" s="455"/>
      <c r="CC694" s="455"/>
      <c r="CD694" s="455"/>
      <c r="CE694" s="455"/>
      <c r="CN694" s="14"/>
    </row>
    <row r="695" spans="4:92" ht="14.25" customHeight="1" x14ac:dyDescent="0.35">
      <c r="AV695" s="13"/>
      <c r="BW695" s="19"/>
      <c r="BX695" s="19"/>
      <c r="BY695" s="19"/>
      <c r="BZ695" s="19"/>
      <c r="CA695" s="19"/>
      <c r="CB695" s="19"/>
      <c r="CC695" s="19"/>
      <c r="CD695" s="19"/>
      <c r="CE695" s="19"/>
      <c r="CN695" s="14"/>
    </row>
    <row r="696" spans="4:92" ht="14.25" customHeight="1" x14ac:dyDescent="0.35">
      <c r="AV696" s="13"/>
      <c r="BE696" s="454" t="s">
        <v>698</v>
      </c>
      <c r="BF696" s="454"/>
      <c r="BW696" s="455">
        <v>1</v>
      </c>
      <c r="BX696" s="455"/>
      <c r="BY696" s="455"/>
      <c r="BZ696" s="455"/>
      <c r="CA696" s="455"/>
      <c r="CB696" s="455"/>
      <c r="CC696" s="455"/>
      <c r="CD696" s="455"/>
      <c r="CE696" s="455"/>
      <c r="CN696" s="14"/>
    </row>
    <row r="697" spans="4:92" ht="14.25" customHeight="1" x14ac:dyDescent="0.35">
      <c r="AV697" s="13"/>
      <c r="BW697" s="19"/>
      <c r="BX697" s="19"/>
      <c r="BY697" s="19"/>
      <c r="BZ697" s="19"/>
      <c r="CA697" s="19"/>
      <c r="CB697" s="19"/>
      <c r="CC697" s="19"/>
      <c r="CD697" s="19"/>
      <c r="CE697" s="19"/>
      <c r="CN697" s="14"/>
    </row>
    <row r="698" spans="4:92" ht="14.25" customHeight="1" x14ac:dyDescent="0.35">
      <c r="AV698" s="13"/>
      <c r="BE698" s="454" t="s">
        <v>699</v>
      </c>
      <c r="BF698" s="454"/>
      <c r="BW698" s="455">
        <v>2</v>
      </c>
      <c r="BX698" s="455"/>
      <c r="BY698" s="455"/>
      <c r="BZ698" s="455"/>
      <c r="CA698" s="455"/>
      <c r="CB698" s="455"/>
      <c r="CC698" s="455"/>
      <c r="CD698" s="455"/>
      <c r="CE698" s="455"/>
      <c r="CN698" s="14"/>
    </row>
    <row r="699" spans="4:92" ht="14.25" customHeight="1" x14ac:dyDescent="0.35">
      <c r="AV699" s="13"/>
      <c r="BW699" s="19"/>
      <c r="BX699" s="19"/>
      <c r="BY699" s="19"/>
      <c r="BZ699" s="19"/>
      <c r="CA699" s="19"/>
      <c r="CB699" s="19"/>
      <c r="CC699" s="19"/>
      <c r="CD699" s="19"/>
      <c r="CE699" s="19"/>
      <c r="CN699" s="14"/>
    </row>
    <row r="700" spans="4:92" ht="14.25" customHeight="1" x14ac:dyDescent="0.35">
      <c r="AV700" s="13"/>
      <c r="BE700" s="454" t="s">
        <v>540</v>
      </c>
      <c r="BF700" s="454"/>
      <c r="BW700" s="455">
        <v>1</v>
      </c>
      <c r="BX700" s="455"/>
      <c r="BY700" s="455"/>
      <c r="BZ700" s="455"/>
      <c r="CA700" s="455"/>
      <c r="CB700" s="455"/>
      <c r="CC700" s="455"/>
      <c r="CD700" s="455"/>
      <c r="CE700" s="455"/>
      <c r="CN700" s="14"/>
    </row>
    <row r="701" spans="4:92" ht="14.25" customHeight="1" x14ac:dyDescent="0.35">
      <c r="AV701" s="13"/>
      <c r="BW701" s="19"/>
      <c r="BX701" s="19"/>
      <c r="BY701" s="19"/>
      <c r="BZ701" s="19"/>
      <c r="CA701" s="19"/>
      <c r="CB701" s="19"/>
      <c r="CC701" s="19"/>
      <c r="CD701" s="19"/>
      <c r="CE701" s="19"/>
      <c r="CN701" s="14"/>
    </row>
    <row r="702" spans="4:92" ht="14.25" customHeight="1" x14ac:dyDescent="0.35">
      <c r="AV702" s="13"/>
      <c r="BE702" s="454" t="s">
        <v>700</v>
      </c>
      <c r="BF702" s="454"/>
      <c r="BW702" s="455">
        <v>0</v>
      </c>
      <c r="BX702" s="455"/>
      <c r="BY702" s="455"/>
      <c r="BZ702" s="455"/>
      <c r="CA702" s="455"/>
      <c r="CB702" s="455"/>
      <c r="CC702" s="455"/>
      <c r="CD702" s="455"/>
      <c r="CE702" s="455"/>
      <c r="CN702" s="14"/>
    </row>
    <row r="703" spans="4:92" ht="14.25" customHeight="1" x14ac:dyDescent="0.35">
      <c r="AV703" s="13"/>
      <c r="CN703" s="14"/>
    </row>
    <row r="704" spans="4:92" ht="14.25" customHeight="1" x14ac:dyDescent="0.35">
      <c r="AV704" s="13"/>
      <c r="CN704" s="14"/>
    </row>
    <row r="705" spans="4:113" ht="14.25" customHeight="1" x14ac:dyDescent="0.35">
      <c r="AV705" s="15"/>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c r="CN705" s="17"/>
    </row>
    <row r="706" spans="4:113" ht="14.25" customHeight="1" x14ac:dyDescent="0.35">
      <c r="D706" s="88" t="s">
        <v>537</v>
      </c>
      <c r="E706" s="88"/>
      <c r="F706" s="88"/>
      <c r="G706" s="88"/>
      <c r="H706" s="88"/>
      <c r="I706" s="88"/>
      <c r="J706" s="88"/>
      <c r="K706" s="88"/>
      <c r="L706" s="88"/>
      <c r="M706" s="88"/>
      <c r="N706" s="88"/>
      <c r="O706" s="88"/>
      <c r="P706" s="88"/>
      <c r="Q706" s="88"/>
      <c r="R706" s="88"/>
      <c r="S706" s="88"/>
      <c r="T706" s="88"/>
      <c r="U706" s="88"/>
      <c r="V706" s="88"/>
      <c r="W706" s="88"/>
      <c r="X706" s="88"/>
      <c r="Y706" s="88"/>
      <c r="Z706" s="88"/>
      <c r="AA706" s="88"/>
      <c r="AB706" s="88"/>
      <c r="AC706" s="88"/>
      <c r="AD706" s="88"/>
      <c r="AE706" s="88"/>
      <c r="AF706" s="88"/>
      <c r="AG706" s="88"/>
      <c r="AH706" s="88"/>
      <c r="AI706" s="88"/>
      <c r="AJ706" s="88"/>
      <c r="AK706" s="88"/>
      <c r="AL706" s="88"/>
      <c r="AM706" s="88"/>
      <c r="AN706" s="88"/>
      <c r="AO706" s="88"/>
      <c r="AP706" s="88"/>
      <c r="AQ706" s="88"/>
      <c r="AR706" s="88"/>
      <c r="AS706" s="88"/>
      <c r="AT706" s="88"/>
      <c r="AV706" s="423" t="s">
        <v>909</v>
      </c>
      <c r="AW706" s="423"/>
      <c r="AX706" s="423"/>
      <c r="AY706" s="423"/>
      <c r="AZ706" s="423"/>
      <c r="BA706" s="423"/>
      <c r="BB706" s="423"/>
      <c r="BC706" s="423"/>
      <c r="BD706" s="423"/>
      <c r="BE706" s="423"/>
      <c r="BF706" s="423"/>
      <c r="BG706" s="423"/>
      <c r="BH706" s="423"/>
      <c r="BI706" s="423"/>
      <c r="BJ706" s="423"/>
      <c r="BK706" s="423"/>
      <c r="BL706" s="423"/>
      <c r="BM706" s="423"/>
      <c r="BN706" s="423"/>
      <c r="BO706" s="423"/>
      <c r="BP706" s="423"/>
      <c r="BQ706" s="423"/>
      <c r="BR706" s="423"/>
      <c r="BS706" s="423"/>
      <c r="BT706" s="423"/>
      <c r="BU706" s="423"/>
      <c r="BV706" s="423"/>
      <c r="BW706" s="423"/>
      <c r="BX706" s="423"/>
      <c r="BY706" s="423"/>
      <c r="BZ706" s="423"/>
      <c r="CA706" s="423"/>
      <c r="CB706" s="423"/>
      <c r="CC706" s="423"/>
      <c r="CD706" s="423"/>
      <c r="CE706" s="423"/>
      <c r="CF706" s="423"/>
      <c r="CG706" s="423"/>
      <c r="CH706" s="423"/>
      <c r="CI706" s="423"/>
      <c r="CJ706" s="423"/>
      <c r="CK706" s="423"/>
      <c r="CL706" s="423"/>
    </row>
    <row r="707" spans="4:113" ht="14.25" customHeight="1" x14ac:dyDescent="0.35">
      <c r="DE707" s="127"/>
      <c r="DF707" s="127"/>
      <c r="DG707" s="127"/>
      <c r="DH707" s="127"/>
      <c r="DI707" s="127"/>
    </row>
    <row r="708" spans="4:113" ht="14.25" customHeight="1" x14ac:dyDescent="0.35">
      <c r="D708" s="284" t="s">
        <v>1084</v>
      </c>
      <c r="E708" s="284"/>
      <c r="F708" s="284"/>
      <c r="G708" s="284"/>
      <c r="H708" s="284"/>
      <c r="I708" s="284"/>
      <c r="J708" s="284"/>
      <c r="K708" s="284"/>
      <c r="L708" s="284"/>
      <c r="M708" s="284"/>
      <c r="N708" s="284"/>
      <c r="O708" s="284"/>
      <c r="P708" s="284"/>
      <c r="Q708" s="284"/>
      <c r="R708" s="284"/>
      <c r="S708" s="284"/>
      <c r="T708" s="284"/>
      <c r="U708" s="284"/>
      <c r="V708" s="284"/>
      <c r="W708" s="284"/>
      <c r="X708" s="284"/>
      <c r="Y708" s="284"/>
      <c r="Z708" s="284"/>
      <c r="AA708" s="284"/>
      <c r="AB708" s="284"/>
      <c r="AC708" s="284"/>
      <c r="AD708" s="284"/>
      <c r="AE708" s="284"/>
      <c r="AF708" s="284"/>
      <c r="AG708" s="284"/>
      <c r="AH708" s="284"/>
      <c r="AI708" s="284"/>
      <c r="AJ708" s="284"/>
      <c r="AK708" s="284"/>
      <c r="AL708" s="284"/>
      <c r="AM708" s="284"/>
      <c r="AN708" s="284"/>
      <c r="AO708" s="284"/>
      <c r="AP708" s="284"/>
      <c r="AQ708" s="284"/>
      <c r="AR708" s="284"/>
      <c r="AS708" s="284"/>
      <c r="AT708" s="284"/>
      <c r="AV708" s="420" t="s">
        <v>1085</v>
      </c>
      <c r="AW708" s="420"/>
      <c r="AX708" s="420"/>
      <c r="AY708" s="420"/>
      <c r="AZ708" s="420"/>
      <c r="BA708" s="420"/>
      <c r="BB708" s="420"/>
      <c r="BC708" s="420"/>
      <c r="BD708" s="420"/>
      <c r="BE708" s="420"/>
      <c r="BF708" s="420"/>
      <c r="BG708" s="420"/>
      <c r="BH708" s="420"/>
      <c r="BI708" s="420"/>
      <c r="BJ708" s="420"/>
      <c r="BK708" s="420"/>
      <c r="BL708" s="420"/>
      <c r="BM708" s="420"/>
      <c r="BN708" s="420"/>
      <c r="BO708" s="420"/>
      <c r="BP708" s="420"/>
      <c r="BQ708" s="420"/>
      <c r="BR708" s="420"/>
      <c r="BS708" s="420"/>
      <c r="BT708" s="420"/>
      <c r="BU708" s="420"/>
      <c r="BV708" s="420"/>
      <c r="BW708" s="420"/>
      <c r="BX708" s="420"/>
      <c r="BY708" s="420"/>
      <c r="BZ708" s="420"/>
      <c r="CA708" s="420"/>
      <c r="CB708" s="420"/>
      <c r="CC708" s="420"/>
      <c r="CD708" s="420"/>
      <c r="CE708" s="420"/>
      <c r="CF708" s="420"/>
      <c r="CG708" s="420"/>
      <c r="CH708" s="420"/>
      <c r="CI708" s="420"/>
      <c r="CJ708" s="420"/>
      <c r="CK708" s="420"/>
      <c r="CL708" s="420"/>
      <c r="CM708" s="420"/>
      <c r="CN708" s="420"/>
      <c r="DE708" s="127"/>
      <c r="DF708" s="127"/>
      <c r="DG708" s="127"/>
      <c r="DH708" s="127"/>
      <c r="DI708" s="127"/>
    </row>
    <row r="709" spans="4:113" ht="14.25" customHeight="1" x14ac:dyDescent="0.35">
      <c r="D709" s="284"/>
      <c r="E709" s="284"/>
      <c r="F709" s="284"/>
      <c r="G709" s="284"/>
      <c r="H709" s="284"/>
      <c r="I709" s="284"/>
      <c r="J709" s="284"/>
      <c r="K709" s="284"/>
      <c r="L709" s="284"/>
      <c r="M709" s="284"/>
      <c r="N709" s="284"/>
      <c r="O709" s="284"/>
      <c r="P709" s="284"/>
      <c r="Q709" s="284"/>
      <c r="R709" s="284"/>
      <c r="S709" s="284"/>
      <c r="T709" s="284"/>
      <c r="U709" s="284"/>
      <c r="V709" s="284"/>
      <c r="W709" s="284"/>
      <c r="X709" s="284"/>
      <c r="Y709" s="284"/>
      <c r="Z709" s="284"/>
      <c r="AA709" s="284"/>
      <c r="AB709" s="284"/>
      <c r="AC709" s="284"/>
      <c r="AD709" s="284"/>
      <c r="AE709" s="284"/>
      <c r="AF709" s="284"/>
      <c r="AG709" s="284"/>
      <c r="AH709" s="284"/>
      <c r="AI709" s="284"/>
      <c r="AJ709" s="284"/>
      <c r="AK709" s="284"/>
      <c r="AL709" s="284"/>
      <c r="AM709" s="284"/>
      <c r="AN709" s="284"/>
      <c r="AO709" s="284"/>
      <c r="AP709" s="284"/>
      <c r="AQ709" s="284"/>
      <c r="AR709" s="284"/>
      <c r="AS709" s="284"/>
      <c r="AT709" s="284"/>
      <c r="AV709" s="420"/>
      <c r="AW709" s="420"/>
      <c r="AX709" s="420"/>
      <c r="AY709" s="420"/>
      <c r="AZ709" s="420"/>
      <c r="BA709" s="420"/>
      <c r="BB709" s="420"/>
      <c r="BC709" s="420"/>
      <c r="BD709" s="420"/>
      <c r="BE709" s="420"/>
      <c r="BF709" s="420"/>
      <c r="BG709" s="420"/>
      <c r="BH709" s="420"/>
      <c r="BI709" s="420"/>
      <c r="BJ709" s="420"/>
      <c r="BK709" s="420"/>
      <c r="BL709" s="420"/>
      <c r="BM709" s="420"/>
      <c r="BN709" s="420"/>
      <c r="BO709" s="420"/>
      <c r="BP709" s="420"/>
      <c r="BQ709" s="420"/>
      <c r="BR709" s="420"/>
      <c r="BS709" s="420"/>
      <c r="BT709" s="420"/>
      <c r="BU709" s="420"/>
      <c r="BV709" s="420"/>
      <c r="BW709" s="420"/>
      <c r="BX709" s="420"/>
      <c r="BY709" s="420"/>
      <c r="BZ709" s="420"/>
      <c r="CA709" s="420"/>
      <c r="CB709" s="420"/>
      <c r="CC709" s="420"/>
      <c r="CD709" s="420"/>
      <c r="CE709" s="420"/>
      <c r="CF709" s="420"/>
      <c r="CG709" s="420"/>
      <c r="CH709" s="420"/>
      <c r="CI709" s="420"/>
      <c r="CJ709" s="420"/>
      <c r="CK709" s="420"/>
      <c r="CL709" s="420"/>
      <c r="CM709" s="420"/>
      <c r="CN709" s="420"/>
      <c r="DE709" s="127"/>
      <c r="DF709" s="127" t="s">
        <v>340</v>
      </c>
      <c r="DG709" s="142" t="s">
        <v>636</v>
      </c>
      <c r="DH709" s="142" t="s">
        <v>127</v>
      </c>
      <c r="DI709" s="127"/>
    </row>
    <row r="710" spans="4:113" ht="14.25" customHeight="1" x14ac:dyDescent="0.35">
      <c r="DE710" s="127"/>
      <c r="DF710" s="127" t="s">
        <v>336</v>
      </c>
      <c r="DG710" s="143">
        <v>55</v>
      </c>
      <c r="DH710" s="143">
        <v>54</v>
      </c>
      <c r="DI710" s="127"/>
    </row>
    <row r="711" spans="4:113" ht="14.25" customHeight="1" x14ac:dyDescent="0.35">
      <c r="BM711" s="254"/>
      <c r="BN711" s="254"/>
      <c r="BO711" s="254"/>
      <c r="BP711" s="254"/>
      <c r="BQ711" s="254"/>
      <c r="BR711" s="254"/>
      <c r="BS711" s="254"/>
      <c r="BT711" s="254"/>
      <c r="BU711" s="254"/>
      <c r="BW711" s="498" t="s">
        <v>346</v>
      </c>
      <c r="BX711" s="498"/>
      <c r="BY711" s="498"/>
      <c r="BZ711" s="498"/>
      <c r="CA711" s="498"/>
      <c r="CB711" s="498"/>
      <c r="CC711" s="498"/>
      <c r="CD711" s="498"/>
      <c r="CE711" s="498"/>
      <c r="CF711" s="498"/>
      <c r="CG711" s="498"/>
      <c r="CH711" s="254"/>
      <c r="CI711" s="254"/>
      <c r="CJ711" s="254"/>
      <c r="CK711" s="254"/>
      <c r="CL711" s="254"/>
      <c r="DE711" s="127"/>
      <c r="DF711" s="127" t="s">
        <v>337</v>
      </c>
      <c r="DG711" s="143">
        <v>53.25</v>
      </c>
      <c r="DH711" s="143">
        <v>52</v>
      </c>
      <c r="DI711" s="127"/>
    </row>
    <row r="712" spans="4:113" ht="14.25" customHeight="1" x14ac:dyDescent="0.35">
      <c r="BM712" s="254"/>
      <c r="BN712" s="254"/>
      <c r="BO712" s="254"/>
      <c r="BP712" s="254"/>
      <c r="BQ712" s="254"/>
      <c r="BR712" s="254"/>
      <c r="BS712" s="254"/>
      <c r="BT712" s="254"/>
      <c r="BU712" s="254"/>
      <c r="BW712" s="498"/>
      <c r="BX712" s="498"/>
      <c r="BY712" s="498"/>
      <c r="BZ712" s="498"/>
      <c r="CA712" s="498"/>
      <c r="CB712" s="498"/>
      <c r="CC712" s="498"/>
      <c r="CD712" s="498"/>
      <c r="CE712" s="498"/>
      <c r="CF712" s="498"/>
      <c r="CG712" s="498"/>
      <c r="CH712" s="254"/>
      <c r="CI712" s="254"/>
      <c r="CJ712" s="254"/>
      <c r="CK712" s="254"/>
      <c r="CL712" s="254"/>
      <c r="DE712" s="127"/>
      <c r="DF712" s="127" t="s">
        <v>338</v>
      </c>
      <c r="DG712" s="143">
        <v>50.75</v>
      </c>
      <c r="DH712" s="143">
        <v>48</v>
      </c>
      <c r="DI712" s="127"/>
    </row>
    <row r="713" spans="4:113" ht="14.25" customHeight="1" x14ac:dyDescent="0.35">
      <c r="DE713" s="127"/>
      <c r="DF713" s="127" t="s">
        <v>339</v>
      </c>
      <c r="DG713" s="143">
        <v>52.25</v>
      </c>
      <c r="DH713" s="143">
        <v>50</v>
      </c>
      <c r="DI713" s="127"/>
    </row>
    <row r="714" spans="4:113" ht="14.25" customHeight="1" x14ac:dyDescent="0.35">
      <c r="CG714" s="255"/>
      <c r="CH714" s="255"/>
      <c r="CI714" s="255"/>
      <c r="CJ714" s="255"/>
      <c r="CK714" s="255"/>
      <c r="CL714" s="255"/>
      <c r="DE714" s="127"/>
      <c r="DF714" s="127" t="s">
        <v>341</v>
      </c>
      <c r="DG714" s="143">
        <v>51</v>
      </c>
      <c r="DH714" s="143">
        <v>51</v>
      </c>
      <c r="DI714" s="127"/>
    </row>
    <row r="715" spans="4:113" ht="14.25" customHeight="1" x14ac:dyDescent="0.45">
      <c r="AZ715" s="448" t="s">
        <v>342</v>
      </c>
      <c r="BA715" s="448"/>
      <c r="BB715" s="448"/>
      <c r="BC715" s="448"/>
      <c r="BD715" s="448"/>
      <c r="BE715" s="448"/>
      <c r="BF715" s="448"/>
      <c r="BG715" s="448"/>
      <c r="BH715" s="448"/>
      <c r="BI715" s="448"/>
      <c r="BJ715" s="448"/>
      <c r="BK715" s="448"/>
      <c r="BL715" s="448"/>
      <c r="BM715" s="448"/>
      <c r="BN715" s="448"/>
      <c r="BO715" s="448"/>
      <c r="BP715" s="448"/>
      <c r="BQ715" s="448"/>
      <c r="BR715" s="255"/>
      <c r="BS715" s="255"/>
      <c r="BT715" s="255"/>
      <c r="BV715" s="255"/>
      <c r="BW715" s="452">
        <v>129</v>
      </c>
      <c r="BX715" s="452"/>
      <c r="BY715" s="452"/>
      <c r="BZ715" s="452"/>
      <c r="CA715" s="452"/>
      <c r="CB715" s="452"/>
      <c r="CC715" s="452"/>
      <c r="CD715" s="452"/>
      <c r="CE715" s="452"/>
      <c r="CF715" s="452"/>
      <c r="CG715" s="452"/>
      <c r="CH715" s="256"/>
      <c r="CI715" s="256"/>
      <c r="CJ715" s="256"/>
      <c r="CK715" s="256"/>
      <c r="CL715" s="256"/>
      <c r="DE715" s="127"/>
      <c r="DF715" s="127"/>
      <c r="DG715" s="127"/>
      <c r="DH715" s="127"/>
      <c r="DI715" s="127"/>
    </row>
    <row r="716" spans="4:113" ht="14.25" customHeight="1" x14ac:dyDescent="0.45">
      <c r="AZ716" s="257"/>
      <c r="BA716" s="257"/>
      <c r="BB716" s="257"/>
      <c r="BC716" s="257"/>
      <c r="BD716" s="257"/>
      <c r="BE716" s="257"/>
      <c r="BF716" s="257"/>
      <c r="BG716" s="257"/>
      <c r="BH716" s="257"/>
      <c r="BI716" s="257"/>
      <c r="BJ716" s="257"/>
      <c r="BK716" s="257"/>
      <c r="BN716" s="256"/>
      <c r="BO716" s="256"/>
      <c r="BP716" s="256"/>
      <c r="BQ716" s="256"/>
      <c r="BR716" s="256"/>
      <c r="BS716" s="256"/>
      <c r="BT716" s="256"/>
      <c r="BU716" s="256"/>
      <c r="BV716" s="256"/>
      <c r="BW716" s="256"/>
      <c r="BX716" s="256"/>
      <c r="BY716" s="256"/>
      <c r="BZ716" s="256"/>
      <c r="CA716" s="256"/>
      <c r="CB716" s="256"/>
      <c r="CC716" s="256"/>
      <c r="CD716" s="256"/>
      <c r="CE716" s="256"/>
      <c r="CF716" s="256"/>
      <c r="CG716" s="256"/>
      <c r="CH716" s="258"/>
      <c r="CI716" s="258"/>
      <c r="CJ716" s="258"/>
      <c r="CK716" s="258"/>
      <c r="CL716" s="258"/>
      <c r="DE716" s="127"/>
      <c r="DF716" s="127"/>
      <c r="DG716" s="127"/>
      <c r="DH716" s="127"/>
      <c r="DI716" s="127"/>
    </row>
    <row r="717" spans="4:113" ht="14.25" customHeight="1" x14ac:dyDescent="0.45">
      <c r="AZ717" s="422" t="s">
        <v>343</v>
      </c>
      <c r="BA717" s="422"/>
      <c r="BB717" s="422"/>
      <c r="BC717" s="422"/>
      <c r="BD717" s="422"/>
      <c r="BE717" s="422"/>
      <c r="BF717" s="422"/>
      <c r="BG717" s="422"/>
      <c r="BH717" s="422"/>
      <c r="BI717" s="422"/>
      <c r="BJ717" s="422"/>
      <c r="BK717" s="422"/>
      <c r="BL717" s="422"/>
      <c r="BM717" s="422"/>
      <c r="BN717" s="422"/>
      <c r="BO717" s="422"/>
      <c r="BP717" s="422"/>
      <c r="BQ717" s="422"/>
      <c r="BR717" s="258"/>
      <c r="BS717" s="258"/>
      <c r="BT717" s="258"/>
      <c r="BU717" s="258"/>
      <c r="BV717" s="258"/>
      <c r="BW717" s="449">
        <v>4</v>
      </c>
      <c r="BX717" s="449"/>
      <c r="BY717" s="449"/>
      <c r="BZ717" s="449"/>
      <c r="CA717" s="449"/>
      <c r="CB717" s="449"/>
      <c r="CC717" s="449"/>
      <c r="CD717" s="449"/>
      <c r="CE717" s="449"/>
      <c r="CF717" s="449"/>
      <c r="CG717" s="449"/>
      <c r="CH717" s="256"/>
      <c r="CI717" s="256"/>
      <c r="CJ717" s="256"/>
      <c r="CK717" s="256"/>
      <c r="CL717" s="256"/>
    </row>
    <row r="718" spans="4:113" ht="14.25" customHeight="1" x14ac:dyDescent="0.45">
      <c r="AZ718" s="257"/>
      <c r="BA718" s="257"/>
      <c r="BB718" s="257"/>
      <c r="BC718" s="257"/>
      <c r="BD718" s="257"/>
      <c r="BE718" s="257"/>
      <c r="BF718" s="257"/>
      <c r="BG718" s="257"/>
      <c r="BH718" s="257"/>
      <c r="BI718" s="257"/>
      <c r="BJ718" s="257"/>
      <c r="BK718" s="257"/>
      <c r="BN718" s="256"/>
      <c r="BO718" s="256"/>
      <c r="BP718" s="256"/>
      <c r="BQ718" s="256"/>
      <c r="BR718" s="256"/>
      <c r="BS718" s="256"/>
      <c r="BT718" s="256"/>
      <c r="BU718" s="256"/>
      <c r="BV718" s="256"/>
      <c r="BW718" s="256"/>
      <c r="BX718" s="256"/>
      <c r="BY718" s="256"/>
      <c r="BZ718" s="256"/>
      <c r="CA718" s="256"/>
      <c r="CB718" s="256"/>
      <c r="CC718" s="256"/>
      <c r="CD718" s="256"/>
      <c r="CE718" s="256"/>
      <c r="CF718" s="256"/>
      <c r="CG718" s="256"/>
      <c r="CH718" s="259"/>
      <c r="CI718" s="259"/>
      <c r="CJ718" s="259"/>
      <c r="CK718" s="259"/>
      <c r="CL718" s="259"/>
    </row>
    <row r="719" spans="4:113" ht="14.25" customHeight="1" x14ac:dyDescent="0.45">
      <c r="AZ719" s="450" t="s">
        <v>344</v>
      </c>
      <c r="BA719" s="450"/>
      <c r="BB719" s="450"/>
      <c r="BC719" s="450"/>
      <c r="BD719" s="450"/>
      <c r="BE719" s="450"/>
      <c r="BF719" s="450"/>
      <c r="BG719" s="450"/>
      <c r="BH719" s="450"/>
      <c r="BI719" s="450"/>
      <c r="BJ719" s="450"/>
      <c r="BK719" s="450"/>
      <c r="BL719" s="450"/>
      <c r="BM719" s="450"/>
      <c r="BN719" s="450"/>
      <c r="BO719" s="450"/>
      <c r="BP719" s="450"/>
      <c r="BQ719" s="450"/>
      <c r="BR719" s="259"/>
      <c r="BS719" s="259"/>
      <c r="BT719" s="259"/>
      <c r="BU719" s="259"/>
      <c r="BV719" s="259"/>
      <c r="BW719" s="488">
        <v>4</v>
      </c>
      <c r="BX719" s="488"/>
      <c r="BY719" s="488"/>
      <c r="BZ719" s="488"/>
      <c r="CA719" s="488"/>
      <c r="CB719" s="488"/>
      <c r="CC719" s="488"/>
      <c r="CD719" s="488"/>
      <c r="CE719" s="488"/>
      <c r="CF719" s="488"/>
      <c r="CG719" s="488"/>
      <c r="CH719" s="256"/>
      <c r="CI719" s="256"/>
      <c r="CJ719" s="256"/>
      <c r="CK719" s="256"/>
      <c r="CL719" s="256"/>
    </row>
    <row r="720" spans="4:113" ht="14.25" customHeight="1" x14ac:dyDescent="0.45">
      <c r="AZ720" s="257"/>
      <c r="BA720" s="257"/>
      <c r="BB720" s="257"/>
      <c r="BC720" s="257"/>
      <c r="BD720" s="257"/>
      <c r="BE720" s="257"/>
      <c r="BF720" s="257"/>
      <c r="BG720" s="257"/>
      <c r="BH720" s="257"/>
      <c r="BI720" s="257"/>
      <c r="BJ720" s="257"/>
      <c r="BK720" s="257"/>
      <c r="BN720" s="256"/>
      <c r="BO720" s="256"/>
      <c r="BP720" s="256"/>
      <c r="BQ720" s="256"/>
      <c r="BR720" s="256"/>
      <c r="BS720" s="256"/>
      <c r="BT720" s="256"/>
      <c r="BU720" s="256"/>
      <c r="BV720" s="256"/>
      <c r="BW720" s="256"/>
      <c r="BX720" s="256"/>
      <c r="BY720" s="256"/>
      <c r="BZ720" s="256"/>
      <c r="CA720" s="256"/>
      <c r="CB720" s="256"/>
      <c r="CC720" s="256"/>
      <c r="CD720" s="256"/>
      <c r="CE720" s="256"/>
      <c r="CF720" s="256"/>
      <c r="CG720" s="256"/>
      <c r="CH720" s="260"/>
      <c r="CI720" s="260"/>
      <c r="CJ720" s="260"/>
      <c r="CK720" s="260"/>
      <c r="CL720" s="260"/>
    </row>
    <row r="721" spans="1:92" ht="14.25" customHeight="1" x14ac:dyDescent="0.35">
      <c r="AY721" s="257"/>
      <c r="AZ721" s="453" t="s">
        <v>345</v>
      </c>
      <c r="BA721" s="453"/>
      <c r="BB721" s="453"/>
      <c r="BC721" s="453"/>
      <c r="BD721" s="453"/>
      <c r="BE721" s="453"/>
      <c r="BF721" s="453"/>
      <c r="BG721" s="453"/>
      <c r="BH721" s="453"/>
      <c r="BI721" s="453"/>
      <c r="BJ721" s="453"/>
      <c r="BK721" s="453"/>
      <c r="BL721" s="453"/>
      <c r="BM721" s="453"/>
      <c r="BN721" s="453"/>
      <c r="BO721" s="453"/>
      <c r="BP721" s="453"/>
      <c r="BQ721" s="453"/>
      <c r="BR721" s="260"/>
      <c r="BS721" s="260"/>
      <c r="BT721" s="260"/>
      <c r="BU721" s="260"/>
      <c r="BV721" s="260"/>
      <c r="BW721" s="444">
        <v>0</v>
      </c>
      <c r="BX721" s="444"/>
      <c r="BY721" s="444"/>
      <c r="BZ721" s="444"/>
      <c r="CA721" s="444"/>
      <c r="CB721" s="444"/>
      <c r="CC721" s="444"/>
      <c r="CD721" s="444"/>
      <c r="CE721" s="444"/>
      <c r="CF721" s="444"/>
      <c r="CG721" s="444"/>
      <c r="CH721" s="261"/>
      <c r="CI721" s="261"/>
      <c r="CJ721" s="261"/>
      <c r="CK721" s="261"/>
      <c r="CL721" s="261"/>
    </row>
    <row r="722" spans="1:92" ht="14.25" customHeight="1" x14ac:dyDescent="0.45">
      <c r="AY722" s="262"/>
      <c r="AZ722" s="262"/>
      <c r="BA722" s="262"/>
      <c r="BB722" s="262"/>
      <c r="BC722" s="262"/>
      <c r="BD722" s="262"/>
      <c r="BE722" s="262"/>
      <c r="BF722" s="262"/>
      <c r="BG722" s="262"/>
      <c r="BH722" s="262"/>
      <c r="BI722" s="262"/>
      <c r="BJ722" s="262"/>
      <c r="BK722" s="263"/>
      <c r="BL722" s="263"/>
      <c r="BM722" s="264"/>
      <c r="BN722" s="264"/>
      <c r="BO722" s="264"/>
      <c r="BP722" s="264"/>
      <c r="BQ722" s="264"/>
      <c r="BR722" s="264"/>
      <c r="BS722" s="264"/>
      <c r="BT722" s="264"/>
      <c r="BU722" s="264"/>
      <c r="BV722" s="264"/>
      <c r="BW722" s="264"/>
      <c r="BX722" s="265"/>
      <c r="BY722" s="265"/>
      <c r="BZ722" s="265"/>
      <c r="CA722" s="265"/>
      <c r="CB722" s="264"/>
      <c r="CC722" s="264"/>
      <c r="CD722" s="264"/>
      <c r="CE722" s="264"/>
      <c r="CF722" s="264"/>
      <c r="CG722" s="264"/>
      <c r="CH722" s="264"/>
      <c r="CI722" s="264"/>
      <c r="CJ722" s="264"/>
      <c r="CK722" s="264"/>
      <c r="CL722" s="264"/>
    </row>
    <row r="723" spans="1:92" ht="14.25" customHeight="1" x14ac:dyDescent="0.35"/>
    <row r="724" spans="1:92" ht="14.25" customHeight="1" x14ac:dyDescent="0.35"/>
    <row r="725" spans="1:92" ht="14.25" customHeight="1" x14ac:dyDescent="0.35">
      <c r="AV725" s="423" t="s">
        <v>1145</v>
      </c>
      <c r="AW725" s="423"/>
      <c r="AX725" s="423"/>
      <c r="AY725" s="423"/>
      <c r="AZ725" s="423"/>
      <c r="BA725" s="423"/>
      <c r="BB725" s="423"/>
      <c r="BC725" s="423"/>
      <c r="BD725" s="423"/>
      <c r="BE725" s="423"/>
      <c r="BF725" s="423"/>
      <c r="BG725" s="423"/>
      <c r="BH725" s="423"/>
      <c r="BI725" s="423"/>
      <c r="BJ725" s="423"/>
      <c r="BK725" s="423"/>
      <c r="BL725" s="423"/>
      <c r="BM725" s="423"/>
      <c r="BN725" s="423"/>
      <c r="BO725" s="423"/>
      <c r="BP725" s="423"/>
      <c r="BQ725" s="423"/>
      <c r="BR725" s="423"/>
      <c r="BS725" s="423"/>
      <c r="BT725" s="423"/>
      <c r="BU725" s="423"/>
      <c r="BV725" s="423"/>
      <c r="BW725" s="423"/>
      <c r="BX725" s="423"/>
      <c r="BY725" s="423"/>
      <c r="BZ725" s="423"/>
      <c r="CA725" s="423"/>
      <c r="CB725" s="423"/>
      <c r="CC725" s="423"/>
      <c r="CD725" s="423"/>
      <c r="CE725" s="423"/>
      <c r="CF725" s="423"/>
      <c r="CG725" s="423"/>
      <c r="CH725" s="423"/>
      <c r="CI725" s="423"/>
      <c r="CJ725" s="423"/>
      <c r="CK725" s="423"/>
      <c r="CL725" s="423"/>
    </row>
    <row r="726" spans="1:92" ht="14.25" customHeight="1" x14ac:dyDescent="0.35">
      <c r="D726" s="423" t="s">
        <v>1087</v>
      </c>
      <c r="E726" s="423"/>
      <c r="F726" s="423"/>
      <c r="G726" s="423"/>
      <c r="H726" s="423"/>
      <c r="I726" s="423"/>
      <c r="J726" s="423"/>
      <c r="K726" s="423"/>
      <c r="L726" s="423"/>
      <c r="M726" s="423"/>
      <c r="N726" s="423"/>
      <c r="O726" s="423"/>
      <c r="P726" s="423"/>
      <c r="Q726" s="423"/>
      <c r="R726" s="423"/>
      <c r="S726" s="423"/>
      <c r="T726" s="423"/>
      <c r="U726" s="423"/>
      <c r="V726" s="423"/>
      <c r="W726" s="423"/>
      <c r="X726" s="423"/>
      <c r="Y726" s="423"/>
      <c r="Z726" s="423"/>
      <c r="AA726" s="423"/>
      <c r="AB726" s="423"/>
      <c r="AC726" s="423"/>
      <c r="AD726" s="423"/>
      <c r="AE726" s="423"/>
      <c r="AF726" s="423"/>
      <c r="AG726" s="423"/>
      <c r="AH726" s="423"/>
      <c r="AI726" s="423"/>
      <c r="AJ726" s="423"/>
      <c r="AK726" s="423"/>
      <c r="AL726" s="423"/>
      <c r="AM726" s="423"/>
      <c r="AN726" s="423"/>
      <c r="AO726" s="423"/>
      <c r="AP726" s="423"/>
      <c r="AQ726" s="423"/>
      <c r="AR726" s="423"/>
      <c r="AS726" s="423"/>
      <c r="AT726" s="423"/>
    </row>
    <row r="727" spans="1:92" ht="14.25" customHeight="1" x14ac:dyDescent="0.35"/>
    <row r="728" spans="1:92" ht="14.25" customHeight="1" x14ac:dyDescent="0.35">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67"/>
      <c r="AY728" s="67"/>
      <c r="AZ728" s="67"/>
      <c r="BA728" s="67"/>
      <c r="BB728" s="67"/>
      <c r="BC728" s="67"/>
      <c r="BD728" s="67"/>
      <c r="BE728" s="67"/>
      <c r="BF728" s="67"/>
      <c r="BG728" s="67"/>
      <c r="BH728" s="67"/>
      <c r="BI728" s="67"/>
      <c r="BJ728" s="67"/>
      <c r="BK728" s="67"/>
      <c r="BL728" s="67"/>
      <c r="BM728" s="67"/>
      <c r="BN728" s="67"/>
      <c r="BO728" s="67"/>
      <c r="BP728" s="67"/>
      <c r="BQ728" s="67"/>
      <c r="BR728" s="67"/>
      <c r="BS728" s="67"/>
      <c r="BT728" s="67"/>
      <c r="BU728" s="67"/>
      <c r="BV728" s="67"/>
      <c r="BW728" s="67"/>
      <c r="BX728" s="67"/>
      <c r="BY728" s="67"/>
      <c r="BZ728" s="67"/>
      <c r="CA728" s="67"/>
      <c r="CB728" s="67"/>
      <c r="CC728" s="67"/>
      <c r="CD728" s="67"/>
      <c r="CE728" s="67"/>
      <c r="CF728" s="67"/>
      <c r="CG728" s="67"/>
      <c r="CH728" s="67"/>
      <c r="CI728" s="67"/>
      <c r="CJ728" s="67"/>
      <c r="CK728" s="67"/>
      <c r="CL728" s="67"/>
      <c r="CM728" s="67"/>
      <c r="CN728" s="67"/>
    </row>
    <row r="729" spans="1:92" ht="14.25" customHeight="1" x14ac:dyDescent="0.35">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67"/>
      <c r="AY729" s="67"/>
      <c r="AZ729" s="67"/>
      <c r="BA729" s="67"/>
      <c r="BB729" s="67"/>
      <c r="BC729" s="67"/>
      <c r="BD729" s="67"/>
      <c r="BE729" s="67"/>
      <c r="BF729" s="67"/>
      <c r="BG729" s="67"/>
      <c r="BH729" s="67"/>
      <c r="BI729" s="67"/>
      <c r="BJ729" s="67"/>
      <c r="BK729" s="67"/>
      <c r="BL729" s="67"/>
      <c r="BM729" s="67"/>
      <c r="BN729" s="67"/>
      <c r="BO729" s="67"/>
      <c r="BP729" s="67"/>
      <c r="BQ729" s="67"/>
      <c r="BR729" s="67"/>
      <c r="BS729" s="67"/>
      <c r="BT729" s="67"/>
      <c r="BU729" s="67"/>
      <c r="BV729" s="67"/>
      <c r="BW729" s="67"/>
      <c r="BX729" s="67"/>
      <c r="BY729" s="67"/>
      <c r="BZ729" s="67"/>
      <c r="CA729" s="67"/>
      <c r="CB729" s="67"/>
      <c r="CC729" s="67"/>
      <c r="CD729" s="67"/>
      <c r="CE729" s="67"/>
      <c r="CF729" s="67"/>
      <c r="CG729" s="67"/>
      <c r="CH729" s="67"/>
      <c r="CI729" s="67"/>
      <c r="CJ729" s="67"/>
      <c r="CK729" s="67"/>
      <c r="CL729" s="67"/>
      <c r="CM729" s="67"/>
      <c r="CN729" s="67"/>
    </row>
    <row r="730" spans="1:92" ht="14.25" customHeight="1" x14ac:dyDescent="0.35"/>
    <row r="731" spans="1:92" ht="14.25" customHeight="1" x14ac:dyDescent="0.35">
      <c r="D731" s="437" t="s">
        <v>939</v>
      </c>
      <c r="E731" s="437"/>
      <c r="F731" s="437"/>
      <c r="G731" s="437"/>
      <c r="H731" s="437"/>
      <c r="I731" s="437"/>
      <c r="J731" s="437"/>
      <c r="K731" s="437"/>
      <c r="L731" s="437"/>
      <c r="M731" s="437"/>
      <c r="N731" s="437"/>
      <c r="O731" s="437"/>
      <c r="P731" s="437"/>
      <c r="Q731" s="437"/>
      <c r="R731" s="437"/>
      <c r="S731" s="437"/>
      <c r="T731" s="437"/>
      <c r="U731" s="437"/>
      <c r="V731" s="437"/>
      <c r="W731" s="437"/>
      <c r="X731" s="437"/>
      <c r="Y731" s="437"/>
      <c r="Z731" s="437"/>
      <c r="AA731" s="437"/>
      <c r="AB731" s="437"/>
      <c r="AC731" s="437"/>
      <c r="AD731" s="437"/>
      <c r="AE731" s="437"/>
      <c r="AF731" s="437"/>
      <c r="AG731" s="437"/>
      <c r="AH731" s="437"/>
      <c r="AI731" s="437"/>
      <c r="AJ731" s="437"/>
      <c r="AK731" s="437"/>
      <c r="AL731" s="437"/>
      <c r="AM731" s="437"/>
      <c r="AN731" s="437"/>
      <c r="AO731" s="437"/>
      <c r="AP731" s="437"/>
      <c r="AQ731" s="437"/>
      <c r="AR731" s="437"/>
      <c r="AS731" s="437"/>
      <c r="AT731" s="437"/>
      <c r="AV731" s="437" t="s">
        <v>364</v>
      </c>
      <c r="AW731" s="437"/>
      <c r="AX731" s="437"/>
      <c r="AY731" s="437"/>
      <c r="AZ731" s="437"/>
      <c r="BA731" s="437"/>
      <c r="BB731" s="437"/>
      <c r="BC731" s="437"/>
      <c r="BD731" s="437"/>
      <c r="BE731" s="437"/>
      <c r="BF731" s="437"/>
      <c r="BG731" s="437"/>
      <c r="BH731" s="437"/>
      <c r="BI731" s="437"/>
      <c r="BJ731" s="437"/>
      <c r="BK731" s="437"/>
      <c r="BL731" s="437"/>
      <c r="BM731" s="437"/>
      <c r="BN731" s="437"/>
      <c r="BO731" s="437"/>
      <c r="BP731" s="437"/>
      <c r="BQ731" s="437"/>
      <c r="BR731" s="437"/>
      <c r="BS731" s="437"/>
      <c r="BT731" s="437"/>
      <c r="BU731" s="437"/>
      <c r="BV731" s="437"/>
      <c r="BW731" s="437"/>
      <c r="BX731" s="437"/>
      <c r="BY731" s="437"/>
      <c r="BZ731" s="437"/>
      <c r="CA731" s="437"/>
      <c r="CB731" s="437"/>
      <c r="CC731" s="437"/>
      <c r="CD731" s="437"/>
      <c r="CE731" s="437"/>
      <c r="CF731" s="437"/>
      <c r="CG731" s="437"/>
      <c r="CH731" s="437"/>
      <c r="CI731" s="437"/>
      <c r="CJ731" s="437"/>
      <c r="CK731" s="437"/>
      <c r="CL731" s="437"/>
      <c r="CM731" s="437"/>
      <c r="CN731" s="437"/>
    </row>
    <row r="732" spans="1:92" ht="14.25" customHeight="1" x14ac:dyDescent="0.35">
      <c r="D732" s="437"/>
      <c r="E732" s="437"/>
      <c r="F732" s="437"/>
      <c r="G732" s="437"/>
      <c r="H732" s="437"/>
      <c r="I732" s="437"/>
      <c r="J732" s="437"/>
      <c r="K732" s="437"/>
      <c r="L732" s="437"/>
      <c r="M732" s="437"/>
      <c r="N732" s="437"/>
      <c r="O732" s="437"/>
      <c r="P732" s="437"/>
      <c r="Q732" s="437"/>
      <c r="R732" s="437"/>
      <c r="S732" s="437"/>
      <c r="T732" s="437"/>
      <c r="U732" s="437"/>
      <c r="V732" s="437"/>
      <c r="W732" s="437"/>
      <c r="X732" s="437"/>
      <c r="Y732" s="437"/>
      <c r="Z732" s="437"/>
      <c r="AA732" s="437"/>
      <c r="AB732" s="437"/>
      <c r="AC732" s="437"/>
      <c r="AD732" s="437"/>
      <c r="AE732" s="437"/>
      <c r="AF732" s="437"/>
      <c r="AG732" s="437"/>
      <c r="AH732" s="437"/>
      <c r="AI732" s="437"/>
      <c r="AJ732" s="437"/>
      <c r="AK732" s="437"/>
      <c r="AL732" s="437"/>
      <c r="AM732" s="437"/>
      <c r="AN732" s="437"/>
      <c r="AO732" s="437"/>
      <c r="AP732" s="437"/>
      <c r="AQ732" s="437"/>
      <c r="AR732" s="437"/>
      <c r="AS732" s="437"/>
      <c r="AT732" s="437"/>
      <c r="AV732" s="437"/>
      <c r="AW732" s="437"/>
      <c r="AX732" s="437"/>
      <c r="AY732" s="437"/>
      <c r="AZ732" s="437"/>
      <c r="BA732" s="437"/>
      <c r="BB732" s="437"/>
      <c r="BC732" s="437"/>
      <c r="BD732" s="437"/>
      <c r="BE732" s="437"/>
      <c r="BF732" s="437"/>
      <c r="BG732" s="437"/>
      <c r="BH732" s="437"/>
      <c r="BI732" s="437"/>
      <c r="BJ732" s="437"/>
      <c r="BK732" s="437"/>
      <c r="BL732" s="437"/>
      <c r="BM732" s="437"/>
      <c r="BN732" s="437"/>
      <c r="BO732" s="437"/>
      <c r="BP732" s="437"/>
      <c r="BQ732" s="437"/>
      <c r="BR732" s="437"/>
      <c r="BS732" s="437"/>
      <c r="BT732" s="437"/>
      <c r="BU732" s="437"/>
      <c r="BV732" s="437"/>
      <c r="BW732" s="437"/>
      <c r="BX732" s="437"/>
      <c r="BY732" s="437"/>
      <c r="BZ732" s="437"/>
      <c r="CA732" s="437"/>
      <c r="CB732" s="437"/>
      <c r="CC732" s="437"/>
      <c r="CD732" s="437"/>
      <c r="CE732" s="437"/>
      <c r="CF732" s="437"/>
      <c r="CG732" s="437"/>
      <c r="CH732" s="437"/>
      <c r="CI732" s="437"/>
      <c r="CJ732" s="437"/>
      <c r="CK732" s="437"/>
      <c r="CL732" s="437"/>
      <c r="CM732" s="437"/>
      <c r="CN732" s="437"/>
    </row>
    <row r="733" spans="1:92" ht="14.25" customHeight="1" x14ac:dyDescent="0.35"/>
    <row r="734" spans="1:92" ht="14.25" customHeight="1" x14ac:dyDescent="0.35">
      <c r="D734" s="420" t="s">
        <v>347</v>
      </c>
      <c r="E734" s="420"/>
      <c r="F734" s="420"/>
      <c r="G734" s="420"/>
      <c r="H734" s="420"/>
      <c r="I734" s="420"/>
      <c r="J734" s="420"/>
      <c r="K734" s="420"/>
      <c r="L734" s="420"/>
      <c r="M734" s="420"/>
      <c r="N734" s="420"/>
      <c r="O734" s="420"/>
      <c r="P734" s="420"/>
      <c r="Q734" s="420"/>
      <c r="R734" s="420"/>
      <c r="S734" s="420"/>
      <c r="T734" s="420"/>
      <c r="U734" s="420"/>
      <c r="V734" s="420"/>
      <c r="W734" s="420"/>
      <c r="X734" s="420"/>
      <c r="Y734" s="420"/>
      <c r="Z734" s="420"/>
      <c r="AA734" s="420"/>
      <c r="AB734" s="420"/>
      <c r="AC734" s="420"/>
      <c r="AD734" s="420"/>
      <c r="AE734" s="420"/>
      <c r="AF734" s="420"/>
      <c r="AG734" s="420"/>
      <c r="AH734" s="420"/>
      <c r="AI734" s="420"/>
      <c r="AJ734" s="420"/>
      <c r="AK734" s="420"/>
      <c r="AL734" s="420"/>
      <c r="AM734" s="420"/>
      <c r="AN734" s="420"/>
      <c r="AO734" s="420"/>
      <c r="AP734" s="420"/>
      <c r="AQ734" s="420"/>
      <c r="AR734" s="420"/>
      <c r="AS734" s="420"/>
      <c r="AT734" s="420"/>
      <c r="AV734" s="420" t="s">
        <v>365</v>
      </c>
      <c r="AW734" s="420"/>
      <c r="AX734" s="420"/>
      <c r="AY734" s="420"/>
      <c r="AZ734" s="420"/>
      <c r="BA734" s="420"/>
      <c r="BB734" s="420"/>
      <c r="BC734" s="420"/>
      <c r="BD734" s="420"/>
      <c r="BE734" s="420"/>
      <c r="BF734" s="420"/>
      <c r="BG734" s="420"/>
      <c r="BH734" s="420"/>
      <c r="BI734" s="420"/>
      <c r="BJ734" s="420"/>
      <c r="BK734" s="420"/>
      <c r="BL734" s="420"/>
      <c r="BM734" s="420"/>
      <c r="BN734" s="420"/>
      <c r="BO734" s="420"/>
      <c r="BP734" s="420"/>
      <c r="BQ734" s="420"/>
      <c r="BR734" s="420"/>
      <c r="BS734" s="420"/>
      <c r="BT734" s="420"/>
      <c r="BU734" s="420"/>
      <c r="BV734" s="420"/>
      <c r="BW734" s="420"/>
      <c r="BX734" s="420"/>
      <c r="BY734" s="420"/>
      <c r="BZ734" s="420"/>
      <c r="CA734" s="420"/>
      <c r="CB734" s="420"/>
      <c r="CC734" s="420"/>
      <c r="CD734" s="420"/>
      <c r="CE734" s="420"/>
      <c r="CF734" s="420"/>
      <c r="CG734" s="420"/>
      <c r="CH734" s="420"/>
      <c r="CI734" s="420"/>
      <c r="CJ734" s="420"/>
      <c r="CK734" s="420"/>
      <c r="CL734" s="420"/>
      <c r="CM734" s="420"/>
      <c r="CN734" s="420"/>
    </row>
    <row r="735" spans="1:92" ht="14.25" customHeight="1" x14ac:dyDescent="0.35">
      <c r="D735" s="421"/>
      <c r="E735" s="421"/>
      <c r="F735" s="421"/>
      <c r="G735" s="421"/>
      <c r="H735" s="421"/>
      <c r="I735" s="421"/>
      <c r="J735" s="421"/>
      <c r="K735" s="421"/>
      <c r="L735" s="421"/>
      <c r="M735" s="421"/>
      <c r="N735" s="421"/>
      <c r="O735" s="421"/>
      <c r="P735" s="421"/>
      <c r="Q735" s="421"/>
      <c r="R735" s="421"/>
      <c r="S735" s="421"/>
      <c r="T735" s="421"/>
      <c r="U735" s="421"/>
      <c r="V735" s="421"/>
      <c r="W735" s="421"/>
      <c r="X735" s="421"/>
      <c r="Y735" s="421"/>
      <c r="Z735" s="421"/>
      <c r="AA735" s="421"/>
      <c r="AB735" s="421"/>
      <c r="AC735" s="421"/>
      <c r="AD735" s="421"/>
      <c r="AE735" s="421"/>
      <c r="AF735" s="421"/>
      <c r="AG735" s="421"/>
      <c r="AH735" s="421"/>
      <c r="AI735" s="421"/>
      <c r="AJ735" s="421"/>
      <c r="AK735" s="421"/>
      <c r="AL735" s="421"/>
      <c r="AM735" s="421"/>
      <c r="AN735" s="421"/>
      <c r="AO735" s="421"/>
      <c r="AP735" s="421"/>
      <c r="AQ735" s="421"/>
      <c r="AR735" s="421"/>
      <c r="AS735" s="421"/>
      <c r="AT735" s="421"/>
      <c r="AV735" s="421"/>
      <c r="AW735" s="421"/>
      <c r="AX735" s="421"/>
      <c r="AY735" s="421"/>
      <c r="AZ735" s="421"/>
      <c r="BA735" s="421"/>
      <c r="BB735" s="421"/>
      <c r="BC735" s="421"/>
      <c r="BD735" s="421"/>
      <c r="BE735" s="421"/>
      <c r="BF735" s="421"/>
      <c r="BG735" s="421"/>
      <c r="BH735" s="421"/>
      <c r="BI735" s="421"/>
      <c r="BJ735" s="421"/>
      <c r="BK735" s="421"/>
      <c r="BL735" s="421"/>
      <c r="BM735" s="421"/>
      <c r="BN735" s="421"/>
      <c r="BO735" s="421"/>
      <c r="BP735" s="421"/>
      <c r="BQ735" s="421"/>
      <c r="BR735" s="421"/>
      <c r="BS735" s="421"/>
      <c r="BT735" s="421"/>
      <c r="BU735" s="421"/>
      <c r="BV735" s="421"/>
      <c r="BW735" s="421"/>
      <c r="BX735" s="421"/>
      <c r="BY735" s="421"/>
      <c r="BZ735" s="421"/>
      <c r="CA735" s="421"/>
      <c r="CB735" s="421"/>
      <c r="CC735" s="421"/>
      <c r="CD735" s="421"/>
      <c r="CE735" s="421"/>
      <c r="CF735" s="421"/>
      <c r="CG735" s="421"/>
      <c r="CH735" s="421"/>
      <c r="CI735" s="421"/>
      <c r="CJ735" s="421"/>
      <c r="CK735" s="421"/>
      <c r="CL735" s="421"/>
      <c r="CM735" s="421"/>
      <c r="CN735" s="421"/>
    </row>
    <row r="736" spans="1:92" ht="14.25" customHeight="1" x14ac:dyDescent="0.35">
      <c r="D736" s="317" t="s">
        <v>352</v>
      </c>
      <c r="E736" s="318"/>
      <c r="F736" s="318"/>
      <c r="G736" s="318"/>
      <c r="H736" s="318"/>
      <c r="I736" s="318"/>
      <c r="J736" s="318"/>
      <c r="K736" s="318"/>
      <c r="L736" s="318"/>
      <c r="M736" s="318"/>
      <c r="N736" s="318"/>
      <c r="O736" s="318"/>
      <c r="P736" s="318"/>
      <c r="Q736" s="318"/>
      <c r="R736" s="318"/>
      <c r="S736" s="318"/>
      <c r="T736" s="318"/>
      <c r="U736" s="318"/>
      <c r="V736" s="318"/>
      <c r="W736" s="318"/>
      <c r="X736" s="318"/>
      <c r="Y736" s="318"/>
      <c r="Z736" s="318"/>
      <c r="AA736" s="318"/>
      <c r="AB736" s="318"/>
      <c r="AC736" s="318"/>
      <c r="AD736" s="318"/>
      <c r="AE736" s="318"/>
      <c r="AF736" s="318"/>
      <c r="AG736" s="318"/>
      <c r="AH736" s="318"/>
      <c r="AI736" s="318"/>
      <c r="AJ736" s="318"/>
      <c r="AK736" s="318"/>
      <c r="AL736" s="318"/>
      <c r="AM736" s="318"/>
      <c r="AN736" s="318"/>
      <c r="AO736" s="318"/>
      <c r="AP736" s="318"/>
      <c r="AQ736" s="318"/>
      <c r="AR736" s="318"/>
      <c r="AS736" s="318"/>
      <c r="AT736" s="319"/>
      <c r="AV736" s="438" t="s">
        <v>1133</v>
      </c>
      <c r="AW736" s="439"/>
      <c r="AX736" s="439"/>
      <c r="AY736" s="439"/>
      <c r="AZ736" s="439"/>
      <c r="BA736" s="439"/>
      <c r="BB736" s="439"/>
      <c r="BC736" s="439"/>
      <c r="BD736" s="439"/>
      <c r="BE736" s="440"/>
      <c r="BF736" s="438" t="s">
        <v>366</v>
      </c>
      <c r="BG736" s="439"/>
      <c r="BH736" s="439"/>
      <c r="BI736" s="439"/>
      <c r="BJ736" s="439"/>
      <c r="BK736" s="439"/>
      <c r="BL736" s="439"/>
      <c r="BM736" s="439"/>
      <c r="BN736" s="439"/>
      <c r="BO736" s="439"/>
      <c r="BP736" s="439"/>
      <c r="BQ736" s="439"/>
      <c r="BR736" s="440"/>
      <c r="BS736" s="277" t="s">
        <v>367</v>
      </c>
      <c r="BT736" s="277"/>
      <c r="BU736" s="277"/>
      <c r="BV736" s="277"/>
      <c r="BW736" s="277"/>
      <c r="BX736" s="277"/>
      <c r="BY736" s="277"/>
      <c r="BZ736" s="277"/>
      <c r="CA736" s="277"/>
      <c r="CB736" s="277"/>
      <c r="CC736" s="277"/>
      <c r="CD736" s="277" t="s">
        <v>368</v>
      </c>
      <c r="CE736" s="277"/>
      <c r="CF736" s="277"/>
      <c r="CG736" s="277"/>
      <c r="CH736" s="277"/>
      <c r="CI736" s="277"/>
      <c r="CJ736" s="277"/>
      <c r="CK736" s="277"/>
      <c r="CL736" s="277"/>
      <c r="CM736" s="277"/>
      <c r="CN736" s="277"/>
    </row>
    <row r="737" spans="4:99" ht="14.25" customHeight="1" x14ac:dyDescent="0.35">
      <c r="D737" s="317" t="s">
        <v>348</v>
      </c>
      <c r="E737" s="318"/>
      <c r="F737" s="318"/>
      <c r="G737" s="318"/>
      <c r="H737" s="318"/>
      <c r="I737" s="318"/>
      <c r="J737" s="318"/>
      <c r="K737" s="319"/>
      <c r="L737" s="277" t="s">
        <v>349</v>
      </c>
      <c r="M737" s="277"/>
      <c r="N737" s="277"/>
      <c r="O737" s="277"/>
      <c r="P737" s="277"/>
      <c r="Q737" s="277"/>
      <c r="R737" s="277"/>
      <c r="S737" s="277" t="s">
        <v>350</v>
      </c>
      <c r="T737" s="277"/>
      <c r="U737" s="277"/>
      <c r="V737" s="277"/>
      <c r="W737" s="277"/>
      <c r="X737" s="277"/>
      <c r="Y737" s="277"/>
      <c r="Z737" s="277"/>
      <c r="AA737" s="277" t="s">
        <v>1080</v>
      </c>
      <c r="AB737" s="277"/>
      <c r="AC737" s="277"/>
      <c r="AD737" s="277"/>
      <c r="AE737" s="277"/>
      <c r="AF737" s="277"/>
      <c r="AG737" s="277" t="s">
        <v>351</v>
      </c>
      <c r="AH737" s="277"/>
      <c r="AI737" s="277"/>
      <c r="AJ737" s="277"/>
      <c r="AK737" s="277"/>
      <c r="AL737" s="277"/>
      <c r="AM737" s="317" t="s">
        <v>1081</v>
      </c>
      <c r="AN737" s="318"/>
      <c r="AO737" s="318"/>
      <c r="AP737" s="318"/>
      <c r="AQ737" s="318"/>
      <c r="AR737" s="318"/>
      <c r="AS737" s="318"/>
      <c r="AT737" s="319"/>
      <c r="AV737" s="441"/>
      <c r="AW737" s="442"/>
      <c r="AX737" s="442"/>
      <c r="AY737" s="442"/>
      <c r="AZ737" s="442"/>
      <c r="BA737" s="442"/>
      <c r="BB737" s="442"/>
      <c r="BC737" s="442"/>
      <c r="BD737" s="442"/>
      <c r="BE737" s="443"/>
      <c r="BF737" s="441"/>
      <c r="BG737" s="442"/>
      <c r="BH737" s="442"/>
      <c r="BI737" s="442"/>
      <c r="BJ737" s="442"/>
      <c r="BK737" s="442"/>
      <c r="BL737" s="442"/>
      <c r="BM737" s="442"/>
      <c r="BN737" s="442"/>
      <c r="BO737" s="442"/>
      <c r="BP737" s="442"/>
      <c r="BQ737" s="442"/>
      <c r="BR737" s="443"/>
      <c r="BS737" s="277"/>
      <c r="BT737" s="277"/>
      <c r="BU737" s="277"/>
      <c r="BV737" s="277"/>
      <c r="BW737" s="277"/>
      <c r="BX737" s="277"/>
      <c r="BY737" s="277"/>
      <c r="BZ737" s="277"/>
      <c r="CA737" s="277"/>
      <c r="CB737" s="277"/>
      <c r="CC737" s="277"/>
      <c r="CD737" s="277"/>
      <c r="CE737" s="277"/>
      <c r="CF737" s="277"/>
      <c r="CG737" s="277"/>
      <c r="CH737" s="277"/>
      <c r="CI737" s="277"/>
      <c r="CJ737" s="277"/>
      <c r="CK737" s="277"/>
      <c r="CL737" s="277"/>
      <c r="CM737" s="277"/>
      <c r="CN737" s="277"/>
    </row>
    <row r="738" spans="4:99" ht="14.25" customHeight="1" x14ac:dyDescent="0.35">
      <c r="D738" s="317" t="s">
        <v>166</v>
      </c>
      <c r="E738" s="318"/>
      <c r="F738" s="318"/>
      <c r="G738" s="319"/>
      <c r="H738" s="317" t="s">
        <v>124</v>
      </c>
      <c r="I738" s="318"/>
      <c r="J738" s="318"/>
      <c r="K738" s="319"/>
      <c r="L738" s="277" t="s">
        <v>166</v>
      </c>
      <c r="M738" s="277"/>
      <c r="N738" s="277"/>
      <c r="O738" s="277"/>
      <c r="P738" s="277" t="s">
        <v>124</v>
      </c>
      <c r="Q738" s="277"/>
      <c r="R738" s="277"/>
      <c r="S738" s="277" t="s">
        <v>166</v>
      </c>
      <c r="T738" s="277"/>
      <c r="U738" s="277"/>
      <c r="V738" s="277"/>
      <c r="W738" s="277" t="s">
        <v>124</v>
      </c>
      <c r="X738" s="277"/>
      <c r="Y738" s="277"/>
      <c r="Z738" s="277"/>
      <c r="AA738" s="277" t="s">
        <v>166</v>
      </c>
      <c r="AB738" s="277"/>
      <c r="AC738" s="277"/>
      <c r="AD738" s="277" t="s">
        <v>124</v>
      </c>
      <c r="AE738" s="277"/>
      <c r="AF738" s="277"/>
      <c r="AG738" s="277" t="s">
        <v>166</v>
      </c>
      <c r="AH738" s="277"/>
      <c r="AI738" s="277"/>
      <c r="AJ738" s="277" t="s">
        <v>124</v>
      </c>
      <c r="AK738" s="277"/>
      <c r="AL738" s="277"/>
      <c r="AM738" s="277" t="s">
        <v>166</v>
      </c>
      <c r="AN738" s="277"/>
      <c r="AO738" s="277"/>
      <c r="AP738" s="277"/>
      <c r="AQ738" s="277" t="s">
        <v>124</v>
      </c>
      <c r="AR738" s="277"/>
      <c r="AS738" s="277"/>
      <c r="AT738" s="277"/>
      <c r="AV738" s="494">
        <v>16106</v>
      </c>
      <c r="AW738" s="341"/>
      <c r="AX738" s="341"/>
      <c r="AY738" s="341"/>
      <c r="AZ738" s="341"/>
      <c r="BA738" s="341"/>
      <c r="BB738" s="341"/>
      <c r="BC738" s="341"/>
      <c r="BD738" s="341"/>
      <c r="BE738" s="341"/>
      <c r="BF738" s="489">
        <v>14627.2</v>
      </c>
      <c r="BG738" s="489"/>
      <c r="BH738" s="489"/>
      <c r="BI738" s="489"/>
      <c r="BJ738" s="489"/>
      <c r="BK738" s="489"/>
      <c r="BL738" s="489"/>
      <c r="BM738" s="489"/>
      <c r="BN738" s="489"/>
      <c r="BO738" s="489"/>
      <c r="BP738" s="489"/>
      <c r="BQ738" s="489"/>
      <c r="BR738" s="489"/>
      <c r="BS738" s="341">
        <v>30</v>
      </c>
      <c r="BT738" s="341"/>
      <c r="BU738" s="341"/>
      <c r="BV738" s="341"/>
      <c r="BW738" s="341"/>
      <c r="BX738" s="341"/>
      <c r="BY738" s="341"/>
      <c r="BZ738" s="341"/>
      <c r="CA738" s="341"/>
      <c r="CB738" s="341"/>
      <c r="CC738" s="341"/>
      <c r="CD738" s="341" t="s">
        <v>637</v>
      </c>
      <c r="CE738" s="341"/>
      <c r="CF738" s="341"/>
      <c r="CG738" s="341"/>
      <c r="CH738" s="341"/>
      <c r="CI738" s="341"/>
      <c r="CJ738" s="341"/>
      <c r="CK738" s="341"/>
      <c r="CL738" s="341"/>
      <c r="CM738" s="341"/>
      <c r="CN738" s="341"/>
    </row>
    <row r="739" spans="4:99" ht="14.25" customHeight="1" x14ac:dyDescent="0.35">
      <c r="D739" s="329">
        <f>W752</f>
        <v>2414</v>
      </c>
      <c r="E739" s="329"/>
      <c r="F739" s="329"/>
      <c r="G739" s="329"/>
      <c r="H739" s="329">
        <f>AC752</f>
        <v>1633</v>
      </c>
      <c r="I739" s="329"/>
      <c r="J739" s="329"/>
      <c r="K739" s="329"/>
      <c r="L739" s="329">
        <v>294</v>
      </c>
      <c r="M739" s="329"/>
      <c r="N739" s="329"/>
      <c r="O739" s="329"/>
      <c r="P739" s="329">
        <v>70</v>
      </c>
      <c r="Q739" s="329"/>
      <c r="R739" s="329"/>
      <c r="S739" s="329">
        <v>8</v>
      </c>
      <c r="T739" s="329"/>
      <c r="U739" s="329"/>
      <c r="V739" s="329"/>
      <c r="W739" s="329">
        <v>59</v>
      </c>
      <c r="X739" s="329"/>
      <c r="Y739" s="329"/>
      <c r="Z739" s="329"/>
      <c r="AA739" s="329">
        <v>30</v>
      </c>
      <c r="AB739" s="329"/>
      <c r="AC739" s="329"/>
      <c r="AD739" s="329">
        <v>21</v>
      </c>
      <c r="AE739" s="329"/>
      <c r="AF739" s="329"/>
      <c r="AG739" s="320">
        <v>62</v>
      </c>
      <c r="AH739" s="321"/>
      <c r="AI739" s="322"/>
      <c r="AJ739" s="320">
        <v>55</v>
      </c>
      <c r="AK739" s="321"/>
      <c r="AL739" s="322"/>
      <c r="AM739" s="329">
        <f>SUM(D739,L739,S739,AA739,AG739)</f>
        <v>2808</v>
      </c>
      <c r="AN739" s="329"/>
      <c r="AO739" s="329"/>
      <c r="AP739" s="329"/>
      <c r="AQ739" s="329">
        <f>SUM(AJ739,AD739,W739,P739,H739)</f>
        <v>1838</v>
      </c>
      <c r="AR739" s="329"/>
      <c r="AS739" s="329"/>
      <c r="AT739" s="329"/>
      <c r="AV739" s="341"/>
      <c r="AW739" s="341"/>
      <c r="AX739" s="341"/>
      <c r="AY739" s="341"/>
      <c r="AZ739" s="341"/>
      <c r="BA739" s="341"/>
      <c r="BB739" s="341"/>
      <c r="BC739" s="341"/>
      <c r="BD739" s="341"/>
      <c r="BE739" s="341"/>
      <c r="BF739" s="489"/>
      <c r="BG739" s="489"/>
      <c r="BH739" s="489"/>
      <c r="BI739" s="489"/>
      <c r="BJ739" s="489"/>
      <c r="BK739" s="489"/>
      <c r="BL739" s="489"/>
      <c r="BM739" s="489"/>
      <c r="BN739" s="489"/>
      <c r="BO739" s="489"/>
      <c r="BP739" s="489"/>
      <c r="BQ739" s="489"/>
      <c r="BR739" s="489"/>
      <c r="BS739" s="341"/>
      <c r="BT739" s="341"/>
      <c r="BU739" s="341"/>
      <c r="BV739" s="341"/>
      <c r="BW739" s="341"/>
      <c r="BX739" s="341"/>
      <c r="BY739" s="341"/>
      <c r="BZ739" s="341"/>
      <c r="CA739" s="341"/>
      <c r="CB739" s="341"/>
      <c r="CC739" s="341"/>
      <c r="CD739" s="341"/>
      <c r="CE739" s="341"/>
      <c r="CF739" s="341"/>
      <c r="CG739" s="341"/>
      <c r="CH739" s="341"/>
      <c r="CI739" s="341"/>
      <c r="CJ739" s="341"/>
      <c r="CK739" s="341"/>
      <c r="CL739" s="341"/>
      <c r="CM739" s="341"/>
      <c r="CN739" s="341"/>
    </row>
    <row r="740" spans="4:99" ht="14.25" customHeight="1" x14ac:dyDescent="0.35">
      <c r="D740" s="482" t="s">
        <v>1079</v>
      </c>
      <c r="E740" s="482"/>
      <c r="F740" s="482"/>
      <c r="G740" s="482"/>
      <c r="H740" s="482"/>
      <c r="I740" s="482"/>
      <c r="J740" s="482"/>
      <c r="K740" s="482"/>
      <c r="L740" s="482"/>
      <c r="M740" s="482"/>
      <c r="N740" s="482"/>
      <c r="O740" s="482"/>
      <c r="P740" s="482"/>
      <c r="Q740" s="482"/>
      <c r="R740" s="482"/>
      <c r="S740" s="482"/>
      <c r="T740" s="482"/>
      <c r="U740" s="482"/>
      <c r="V740" s="482"/>
      <c r="W740" s="482"/>
      <c r="X740" s="482"/>
      <c r="Y740" s="482"/>
      <c r="Z740" s="482"/>
      <c r="AA740" s="83"/>
      <c r="AB740" s="83"/>
      <c r="AC740" s="83"/>
      <c r="AD740" s="83"/>
      <c r="AE740" s="83"/>
      <c r="AF740" s="83"/>
      <c r="AG740" s="83"/>
      <c r="AH740" s="83"/>
      <c r="AI740" s="83"/>
      <c r="AJ740" s="83"/>
      <c r="AK740" s="83"/>
      <c r="AL740" s="83"/>
      <c r="AM740" s="83"/>
      <c r="AN740" s="83"/>
      <c r="AO740" s="83"/>
      <c r="AP740" s="83"/>
      <c r="AQ740" s="83"/>
      <c r="AR740" s="83"/>
      <c r="AS740" s="83"/>
      <c r="AT740" s="83"/>
      <c r="AV740" s="482" t="s">
        <v>1083</v>
      </c>
      <c r="AW740" s="499"/>
      <c r="AX740" s="499"/>
      <c r="AY740" s="499"/>
      <c r="AZ740" s="499"/>
      <c r="BA740" s="499"/>
      <c r="BB740" s="499"/>
      <c r="BC740" s="499"/>
      <c r="BD740" s="499"/>
      <c r="BE740" s="499"/>
      <c r="BF740" s="499"/>
      <c r="BG740" s="499"/>
      <c r="BH740" s="499"/>
      <c r="BI740" s="499"/>
      <c r="BJ740" s="499"/>
      <c r="BK740" s="499"/>
      <c r="BL740" s="499"/>
      <c r="BM740" s="499"/>
      <c r="BN740" s="499"/>
      <c r="BO740" s="499"/>
      <c r="BP740" s="499"/>
      <c r="BQ740" s="499"/>
      <c r="BR740" s="499"/>
      <c r="BS740" s="499"/>
      <c r="BT740" s="499"/>
      <c r="BU740" s="499"/>
      <c r="BV740" s="499"/>
      <c r="BW740" s="499"/>
      <c r="BX740" s="499"/>
      <c r="BY740" s="499"/>
      <c r="BZ740" s="499"/>
      <c r="CA740" s="499"/>
      <c r="CB740" s="499"/>
      <c r="CC740" s="499"/>
      <c r="CD740" s="499"/>
      <c r="CE740" s="499"/>
      <c r="CF740" s="499"/>
      <c r="CG740" s="499"/>
      <c r="CH740" s="499"/>
      <c r="CI740" s="499"/>
      <c r="CJ740" s="499"/>
      <c r="CK740" s="499"/>
      <c r="CL740" s="499"/>
      <c r="CM740" s="499"/>
      <c r="CN740" s="499"/>
    </row>
    <row r="741" spans="4:99" ht="14.25" customHeight="1" x14ac:dyDescent="0.3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c r="BS741" s="55"/>
      <c r="BT741" s="55"/>
      <c r="BU741" s="55"/>
      <c r="BV741" s="55"/>
      <c r="BW741" s="55"/>
      <c r="BX741" s="55"/>
      <c r="BY741" s="55"/>
      <c r="BZ741" s="55"/>
      <c r="CA741" s="55"/>
      <c r="CB741" s="55"/>
      <c r="CC741" s="55"/>
      <c r="CD741" s="55"/>
      <c r="CE741" s="55"/>
      <c r="CF741" s="55"/>
      <c r="CG741" s="55"/>
      <c r="CH741" s="55"/>
      <c r="CI741" s="55"/>
      <c r="CJ741" s="55"/>
      <c r="CK741" s="55"/>
      <c r="CL741" s="55"/>
    </row>
    <row r="742" spans="4:99" ht="14.25" customHeight="1" x14ac:dyDescent="0.35">
      <c r="D742" s="420" t="s">
        <v>353</v>
      </c>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420"/>
      <c r="AF742" s="420"/>
      <c r="AG742" s="420"/>
      <c r="AH742" s="420"/>
      <c r="AI742" s="420"/>
      <c r="AJ742" s="420"/>
      <c r="AK742" s="420"/>
      <c r="AL742" s="420"/>
      <c r="AM742" s="420"/>
      <c r="AN742" s="420"/>
      <c r="AO742" s="420"/>
      <c r="AP742" s="420"/>
      <c r="AQ742" s="420"/>
      <c r="AR742" s="420"/>
      <c r="AS742" s="420"/>
      <c r="AT742" s="420"/>
      <c r="AV742" s="437" t="s">
        <v>369</v>
      </c>
      <c r="AW742" s="437"/>
      <c r="AX742" s="437"/>
      <c r="AY742" s="437"/>
      <c r="AZ742" s="437"/>
      <c r="BA742" s="437"/>
      <c r="BB742" s="437"/>
      <c r="BC742" s="437"/>
      <c r="BD742" s="437"/>
      <c r="BE742" s="437"/>
      <c r="BF742" s="437"/>
      <c r="BG742" s="437"/>
      <c r="BH742" s="437"/>
      <c r="BI742" s="437"/>
      <c r="BJ742" s="437"/>
      <c r="BK742" s="437"/>
      <c r="BL742" s="437"/>
      <c r="BM742" s="437"/>
      <c r="BN742" s="437"/>
      <c r="BO742" s="437"/>
      <c r="BP742" s="437"/>
      <c r="BQ742" s="437"/>
      <c r="BR742" s="437"/>
      <c r="BS742" s="437"/>
      <c r="BT742" s="437"/>
      <c r="BU742" s="437"/>
      <c r="BV742" s="437"/>
      <c r="BW742" s="437"/>
      <c r="BX742" s="437"/>
      <c r="BY742" s="437"/>
      <c r="BZ742" s="437"/>
      <c r="CA742" s="437"/>
      <c r="CB742" s="437"/>
      <c r="CC742" s="437"/>
      <c r="CD742" s="437"/>
      <c r="CE742" s="437"/>
      <c r="CF742" s="437"/>
      <c r="CG742" s="437"/>
      <c r="CH742" s="437"/>
      <c r="CI742" s="437"/>
      <c r="CJ742" s="437"/>
      <c r="CK742" s="437"/>
      <c r="CL742" s="437"/>
      <c r="CM742" s="437"/>
      <c r="CN742" s="437"/>
    </row>
    <row r="743" spans="4:99" ht="14.25" customHeight="1" x14ac:dyDescent="0.35">
      <c r="D743" s="421"/>
      <c r="E743" s="421"/>
      <c r="F743" s="421"/>
      <c r="G743" s="421"/>
      <c r="H743" s="421"/>
      <c r="I743" s="421"/>
      <c r="J743" s="421"/>
      <c r="K743" s="421"/>
      <c r="L743" s="421"/>
      <c r="M743" s="421"/>
      <c r="N743" s="421"/>
      <c r="O743" s="421"/>
      <c r="P743" s="421"/>
      <c r="Q743" s="421"/>
      <c r="R743" s="421"/>
      <c r="S743" s="421"/>
      <c r="T743" s="421"/>
      <c r="U743" s="421"/>
      <c r="V743" s="421"/>
      <c r="W743" s="421"/>
      <c r="X743" s="421"/>
      <c r="Y743" s="421"/>
      <c r="Z743" s="421"/>
      <c r="AA743" s="421"/>
      <c r="AB743" s="421"/>
      <c r="AC743" s="421"/>
      <c r="AD743" s="421"/>
      <c r="AE743" s="421"/>
      <c r="AF743" s="421"/>
      <c r="AG743" s="421"/>
      <c r="AH743" s="421"/>
      <c r="AI743" s="421"/>
      <c r="AJ743" s="421"/>
      <c r="AK743" s="421"/>
      <c r="AL743" s="421"/>
      <c r="AM743" s="421"/>
      <c r="AN743" s="421"/>
      <c r="AO743" s="421"/>
      <c r="AP743" s="421"/>
      <c r="AQ743" s="421"/>
      <c r="AR743" s="421"/>
      <c r="AS743" s="421"/>
      <c r="AT743" s="421"/>
      <c r="AV743" s="437"/>
      <c r="AW743" s="437"/>
      <c r="AX743" s="437"/>
      <c r="AY743" s="437"/>
      <c r="AZ743" s="437"/>
      <c r="BA743" s="437"/>
      <c r="BB743" s="437"/>
      <c r="BC743" s="437"/>
      <c r="BD743" s="437"/>
      <c r="BE743" s="437"/>
      <c r="BF743" s="437"/>
      <c r="BG743" s="437"/>
      <c r="BH743" s="437"/>
      <c r="BI743" s="437"/>
      <c r="BJ743" s="437"/>
      <c r="BK743" s="437"/>
      <c r="BL743" s="437"/>
      <c r="BM743" s="437"/>
      <c r="BN743" s="437"/>
      <c r="BO743" s="437"/>
      <c r="BP743" s="437"/>
      <c r="BQ743" s="437"/>
      <c r="BR743" s="437"/>
      <c r="BS743" s="437"/>
      <c r="BT743" s="437"/>
      <c r="BU743" s="437"/>
      <c r="BV743" s="437"/>
      <c r="BW743" s="437"/>
      <c r="BX743" s="437"/>
      <c r="BY743" s="437"/>
      <c r="BZ743" s="437"/>
      <c r="CA743" s="437"/>
      <c r="CB743" s="437"/>
      <c r="CC743" s="437"/>
      <c r="CD743" s="437"/>
      <c r="CE743" s="437"/>
      <c r="CF743" s="437"/>
      <c r="CG743" s="437"/>
      <c r="CH743" s="437"/>
      <c r="CI743" s="437"/>
      <c r="CJ743" s="437"/>
      <c r="CK743" s="437"/>
      <c r="CL743" s="437"/>
      <c r="CM743" s="437"/>
      <c r="CN743" s="437"/>
    </row>
    <row r="744" spans="4:99" ht="14.25" customHeight="1" x14ac:dyDescent="0.35">
      <c r="D744" s="393" t="s">
        <v>354</v>
      </c>
      <c r="E744" s="394"/>
      <c r="F744" s="394"/>
      <c r="G744" s="394"/>
      <c r="H744" s="394"/>
      <c r="I744" s="394"/>
      <c r="J744" s="394"/>
      <c r="K744" s="394"/>
      <c r="L744" s="394"/>
      <c r="M744" s="394"/>
      <c r="N744" s="394"/>
      <c r="O744" s="394"/>
      <c r="P744" s="394"/>
      <c r="Q744" s="394"/>
      <c r="R744" s="394"/>
      <c r="S744" s="394"/>
      <c r="T744" s="394"/>
      <c r="U744" s="394"/>
      <c r="V744" s="395"/>
      <c r="W744" s="317" t="s">
        <v>355</v>
      </c>
      <c r="X744" s="318"/>
      <c r="Y744" s="318"/>
      <c r="Z744" s="318"/>
      <c r="AA744" s="318"/>
      <c r="AB744" s="318"/>
      <c r="AC744" s="318"/>
      <c r="AD744" s="318"/>
      <c r="AE744" s="318"/>
      <c r="AF744" s="318"/>
      <c r="AG744" s="318"/>
      <c r="AH744" s="319"/>
      <c r="AI744" s="317" t="s">
        <v>167</v>
      </c>
      <c r="AJ744" s="318"/>
      <c r="AK744" s="318"/>
      <c r="AL744" s="318"/>
      <c r="AM744" s="318"/>
      <c r="AN744" s="318"/>
      <c r="AO744" s="318"/>
      <c r="AP744" s="318"/>
      <c r="AQ744" s="318"/>
      <c r="AR744" s="318"/>
      <c r="AS744" s="318"/>
      <c r="AT744" s="319"/>
      <c r="AV744" s="420" t="s">
        <v>370</v>
      </c>
      <c r="AW744" s="420"/>
      <c r="AX744" s="420"/>
      <c r="AY744" s="420"/>
      <c r="AZ744" s="420"/>
      <c r="BA744" s="420"/>
      <c r="BB744" s="420"/>
      <c r="BC744" s="420"/>
      <c r="BD744" s="420"/>
      <c r="BE744" s="420"/>
      <c r="BF744" s="420"/>
      <c r="BG744" s="420"/>
      <c r="BH744" s="420"/>
      <c r="BI744" s="420"/>
      <c r="BJ744" s="420"/>
      <c r="BK744" s="420"/>
      <c r="BL744" s="420"/>
      <c r="BM744" s="420"/>
      <c r="BN744" s="420"/>
      <c r="BO744" s="420"/>
      <c r="BP744" s="420"/>
      <c r="BQ744" s="420"/>
      <c r="BR744" s="420"/>
      <c r="BS744" s="420"/>
      <c r="BT744" s="420"/>
      <c r="BU744" s="420"/>
      <c r="BV744" s="420"/>
      <c r="BW744" s="420"/>
      <c r="BX744" s="420"/>
      <c r="BY744" s="420"/>
      <c r="BZ744" s="420"/>
      <c r="CA744" s="420"/>
      <c r="CB744" s="420"/>
      <c r="CC744" s="420"/>
      <c r="CD744" s="420"/>
      <c r="CE744" s="420"/>
      <c r="CF744" s="420"/>
      <c r="CG744" s="420"/>
      <c r="CH744" s="420"/>
      <c r="CI744" s="420"/>
      <c r="CJ744" s="420"/>
      <c r="CK744" s="420"/>
      <c r="CL744" s="420"/>
      <c r="CM744" s="420"/>
      <c r="CN744" s="420"/>
    </row>
    <row r="745" spans="4:99" ht="14.25" customHeight="1" x14ac:dyDescent="0.35">
      <c r="D745" s="396"/>
      <c r="E745" s="397"/>
      <c r="F745" s="397"/>
      <c r="G745" s="397"/>
      <c r="H745" s="397"/>
      <c r="I745" s="397"/>
      <c r="J745" s="397"/>
      <c r="K745" s="397"/>
      <c r="L745" s="397"/>
      <c r="M745" s="397"/>
      <c r="N745" s="397"/>
      <c r="O745" s="397"/>
      <c r="P745" s="397"/>
      <c r="Q745" s="397"/>
      <c r="R745" s="397"/>
      <c r="S745" s="397"/>
      <c r="T745" s="397"/>
      <c r="U745" s="397"/>
      <c r="V745" s="398"/>
      <c r="W745" s="317" t="s">
        <v>166</v>
      </c>
      <c r="X745" s="318"/>
      <c r="Y745" s="318"/>
      <c r="Z745" s="318"/>
      <c r="AA745" s="318"/>
      <c r="AB745" s="319"/>
      <c r="AC745" s="317" t="s">
        <v>124</v>
      </c>
      <c r="AD745" s="318"/>
      <c r="AE745" s="318"/>
      <c r="AF745" s="318"/>
      <c r="AG745" s="318"/>
      <c r="AH745" s="319"/>
      <c r="AI745" s="317" t="s">
        <v>166</v>
      </c>
      <c r="AJ745" s="318"/>
      <c r="AK745" s="318"/>
      <c r="AL745" s="318"/>
      <c r="AM745" s="318"/>
      <c r="AN745" s="319"/>
      <c r="AO745" s="317" t="s">
        <v>124</v>
      </c>
      <c r="AP745" s="318"/>
      <c r="AQ745" s="318"/>
      <c r="AR745" s="318"/>
      <c r="AS745" s="318"/>
      <c r="AT745" s="319"/>
      <c r="AV745" s="420"/>
      <c r="AW745" s="420"/>
      <c r="AX745" s="420"/>
      <c r="AY745" s="420"/>
      <c r="AZ745" s="420"/>
      <c r="BA745" s="420"/>
      <c r="BB745" s="420"/>
      <c r="BC745" s="420"/>
      <c r="BD745" s="420"/>
      <c r="BE745" s="420"/>
      <c r="BF745" s="420"/>
      <c r="BG745" s="420"/>
      <c r="BH745" s="420"/>
      <c r="BI745" s="420"/>
      <c r="BJ745" s="420"/>
      <c r="BK745" s="420"/>
      <c r="BL745" s="420"/>
      <c r="BM745" s="420"/>
      <c r="BN745" s="420"/>
      <c r="BO745" s="420"/>
      <c r="BP745" s="420"/>
      <c r="BQ745" s="420"/>
      <c r="BR745" s="420"/>
      <c r="BS745" s="420"/>
      <c r="BT745" s="420"/>
      <c r="BU745" s="420"/>
      <c r="BV745" s="420"/>
      <c r="BW745" s="420"/>
      <c r="BX745" s="420"/>
      <c r="BY745" s="420"/>
      <c r="BZ745" s="420"/>
      <c r="CA745" s="420"/>
      <c r="CB745" s="420"/>
      <c r="CC745" s="420"/>
      <c r="CD745" s="420"/>
      <c r="CE745" s="420"/>
      <c r="CF745" s="420"/>
      <c r="CG745" s="420"/>
      <c r="CH745" s="420"/>
      <c r="CI745" s="420"/>
      <c r="CJ745" s="420"/>
      <c r="CK745" s="420"/>
      <c r="CL745" s="420"/>
      <c r="CM745" s="420"/>
      <c r="CN745" s="420"/>
    </row>
    <row r="746" spans="4:99" ht="14.25" customHeight="1" x14ac:dyDescent="0.35">
      <c r="D746" s="298">
        <v>1</v>
      </c>
      <c r="E746" s="299"/>
      <c r="F746" s="299"/>
      <c r="G746" s="299"/>
      <c r="H746" s="299"/>
      <c r="I746" s="299"/>
      <c r="J746" s="299"/>
      <c r="K746" s="299"/>
      <c r="L746" s="299"/>
      <c r="M746" s="299"/>
      <c r="N746" s="299"/>
      <c r="O746" s="299"/>
      <c r="P746" s="299"/>
      <c r="Q746" s="299"/>
      <c r="R746" s="299"/>
      <c r="S746" s="299"/>
      <c r="T746" s="299"/>
      <c r="U746" s="299"/>
      <c r="V746" s="300"/>
      <c r="W746" s="278">
        <v>265</v>
      </c>
      <c r="X746" s="279"/>
      <c r="Y746" s="279"/>
      <c r="Z746" s="279"/>
      <c r="AA746" s="279"/>
      <c r="AB746" s="280"/>
      <c r="AC746" s="278">
        <v>753</v>
      </c>
      <c r="AD746" s="279"/>
      <c r="AE746" s="279"/>
      <c r="AF746" s="279"/>
      <c r="AG746" s="279"/>
      <c r="AH746" s="280"/>
      <c r="AI746" s="313">
        <f t="shared" ref="AI746:AI751" si="71">(W746/$W$752)</f>
        <v>0.10977630488815245</v>
      </c>
      <c r="AJ746" s="314"/>
      <c r="AK746" s="314"/>
      <c r="AL746" s="314"/>
      <c r="AM746" s="314"/>
      <c r="AN746" s="315"/>
      <c r="AO746" s="313">
        <f>AC746/$AC$752</f>
        <v>0.46111451316595226</v>
      </c>
      <c r="AP746" s="314"/>
      <c r="AQ746" s="314"/>
      <c r="AR746" s="314"/>
      <c r="AS746" s="314"/>
      <c r="AT746" s="315"/>
      <c r="AV746" s="486" t="s">
        <v>371</v>
      </c>
      <c r="AW746" s="486"/>
      <c r="AX746" s="486"/>
      <c r="AY746" s="486"/>
      <c r="AZ746" s="486"/>
      <c r="BA746" s="486"/>
      <c r="BB746" s="486"/>
      <c r="BC746" s="486"/>
      <c r="BD746" s="486"/>
      <c r="BE746" s="277" t="s">
        <v>360</v>
      </c>
      <c r="BF746" s="277"/>
      <c r="BG746" s="277"/>
      <c r="BH746" s="277"/>
      <c r="BI746" s="277"/>
      <c r="BJ746" s="277"/>
      <c r="BK746" s="277"/>
      <c r="BL746" s="277"/>
      <c r="BM746" s="277"/>
      <c r="BN746" s="486" t="s">
        <v>372</v>
      </c>
      <c r="BO746" s="486"/>
      <c r="BP746" s="486"/>
      <c r="BQ746" s="486"/>
      <c r="BR746" s="486"/>
      <c r="BS746" s="486"/>
      <c r="BT746" s="486"/>
      <c r="BU746" s="486"/>
      <c r="BV746" s="486"/>
      <c r="BW746" s="495" t="s">
        <v>373</v>
      </c>
      <c r="BX746" s="495"/>
      <c r="BY746" s="495"/>
      <c r="BZ746" s="495"/>
      <c r="CA746" s="495"/>
      <c r="CB746" s="495"/>
      <c r="CC746" s="495"/>
      <c r="CD746" s="495"/>
      <c r="CE746" s="495"/>
      <c r="CF746" s="486" t="s">
        <v>1052</v>
      </c>
      <c r="CG746" s="486"/>
      <c r="CH746" s="486"/>
      <c r="CI746" s="486"/>
      <c r="CJ746" s="486"/>
      <c r="CK746" s="486"/>
      <c r="CL746" s="486"/>
      <c r="CM746" s="486"/>
      <c r="CN746" s="486"/>
    </row>
    <row r="747" spans="4:99" ht="14.25" customHeight="1" x14ac:dyDescent="0.35">
      <c r="D747" s="298">
        <v>2</v>
      </c>
      <c r="E747" s="299"/>
      <c r="F747" s="299"/>
      <c r="G747" s="299"/>
      <c r="H747" s="299"/>
      <c r="I747" s="299"/>
      <c r="J747" s="299"/>
      <c r="K747" s="299"/>
      <c r="L747" s="299"/>
      <c r="M747" s="299"/>
      <c r="N747" s="299"/>
      <c r="O747" s="299"/>
      <c r="P747" s="299"/>
      <c r="Q747" s="299"/>
      <c r="R747" s="299"/>
      <c r="S747" s="299"/>
      <c r="T747" s="299"/>
      <c r="U747" s="299"/>
      <c r="V747" s="300"/>
      <c r="W747" s="445">
        <v>1168</v>
      </c>
      <c r="X747" s="279"/>
      <c r="Y747" s="279"/>
      <c r="Z747" s="279"/>
      <c r="AA747" s="279"/>
      <c r="AB747" s="280"/>
      <c r="AC747" s="278">
        <v>595</v>
      </c>
      <c r="AD747" s="279"/>
      <c r="AE747" s="279"/>
      <c r="AF747" s="279"/>
      <c r="AG747" s="279"/>
      <c r="AH747" s="280"/>
      <c r="AI747" s="313">
        <f t="shared" si="71"/>
        <v>0.48384424192212094</v>
      </c>
      <c r="AJ747" s="314"/>
      <c r="AK747" s="314"/>
      <c r="AL747" s="314"/>
      <c r="AM747" s="314"/>
      <c r="AN747" s="315"/>
      <c r="AO747" s="313">
        <f t="shared" ref="AO747:AO752" si="72">AC747/$AC$752</f>
        <v>0.36436007348438459</v>
      </c>
      <c r="AP747" s="314"/>
      <c r="AQ747" s="314"/>
      <c r="AR747" s="314"/>
      <c r="AS747" s="314"/>
      <c r="AT747" s="315"/>
      <c r="AV747" s="486"/>
      <c r="AW747" s="486"/>
      <c r="AX747" s="486"/>
      <c r="AY747" s="486"/>
      <c r="AZ747" s="486"/>
      <c r="BA747" s="486"/>
      <c r="BB747" s="486"/>
      <c r="BC747" s="486"/>
      <c r="BD747" s="486"/>
      <c r="BE747" s="277"/>
      <c r="BF747" s="277"/>
      <c r="BG747" s="277"/>
      <c r="BH747" s="277"/>
      <c r="BI747" s="277"/>
      <c r="BJ747" s="277"/>
      <c r="BK747" s="277"/>
      <c r="BL747" s="277"/>
      <c r="BM747" s="277"/>
      <c r="BN747" s="486"/>
      <c r="BO747" s="486"/>
      <c r="BP747" s="486"/>
      <c r="BQ747" s="486"/>
      <c r="BR747" s="486"/>
      <c r="BS747" s="486"/>
      <c r="BT747" s="486"/>
      <c r="BU747" s="486"/>
      <c r="BV747" s="486"/>
      <c r="BW747" s="495"/>
      <c r="BX747" s="495"/>
      <c r="BY747" s="495"/>
      <c r="BZ747" s="495"/>
      <c r="CA747" s="495"/>
      <c r="CB747" s="495"/>
      <c r="CC747" s="495"/>
      <c r="CD747" s="495"/>
      <c r="CE747" s="495"/>
      <c r="CF747" s="486"/>
      <c r="CG747" s="486"/>
      <c r="CH747" s="486"/>
      <c r="CI747" s="486"/>
      <c r="CJ747" s="486"/>
      <c r="CK747" s="486"/>
      <c r="CL747" s="486"/>
      <c r="CM747" s="486"/>
      <c r="CN747" s="486"/>
    </row>
    <row r="748" spans="4:99" ht="14.25" customHeight="1" x14ac:dyDescent="0.35">
      <c r="D748" s="298">
        <v>3</v>
      </c>
      <c r="E748" s="299"/>
      <c r="F748" s="299"/>
      <c r="G748" s="299"/>
      <c r="H748" s="299"/>
      <c r="I748" s="299"/>
      <c r="J748" s="299"/>
      <c r="K748" s="299"/>
      <c r="L748" s="299"/>
      <c r="M748" s="299"/>
      <c r="N748" s="299"/>
      <c r="O748" s="299"/>
      <c r="P748" s="299"/>
      <c r="Q748" s="299"/>
      <c r="R748" s="299"/>
      <c r="S748" s="299"/>
      <c r="T748" s="299"/>
      <c r="U748" s="299"/>
      <c r="V748" s="300"/>
      <c r="W748" s="278">
        <v>928</v>
      </c>
      <c r="X748" s="279"/>
      <c r="Y748" s="279"/>
      <c r="Z748" s="279"/>
      <c r="AA748" s="279"/>
      <c r="AB748" s="280"/>
      <c r="AC748" s="278">
        <v>226</v>
      </c>
      <c r="AD748" s="279"/>
      <c r="AE748" s="279"/>
      <c r="AF748" s="279"/>
      <c r="AG748" s="279"/>
      <c r="AH748" s="280"/>
      <c r="AI748" s="313">
        <f t="shared" si="71"/>
        <v>0.38442419221209612</v>
      </c>
      <c r="AJ748" s="314"/>
      <c r="AK748" s="314"/>
      <c r="AL748" s="314"/>
      <c r="AM748" s="314"/>
      <c r="AN748" s="315"/>
      <c r="AO748" s="313">
        <f t="shared" si="72"/>
        <v>0.13839559093692591</v>
      </c>
      <c r="AP748" s="314"/>
      <c r="AQ748" s="314"/>
      <c r="AR748" s="314"/>
      <c r="AS748" s="314"/>
      <c r="AT748" s="315"/>
      <c r="AV748" s="486"/>
      <c r="AW748" s="486"/>
      <c r="AX748" s="486"/>
      <c r="AY748" s="486"/>
      <c r="AZ748" s="486"/>
      <c r="BA748" s="486"/>
      <c r="BB748" s="486"/>
      <c r="BC748" s="486"/>
      <c r="BD748" s="486"/>
      <c r="BE748" s="277"/>
      <c r="BF748" s="277"/>
      <c r="BG748" s="277"/>
      <c r="BH748" s="277"/>
      <c r="BI748" s="277"/>
      <c r="BJ748" s="277"/>
      <c r="BK748" s="277"/>
      <c r="BL748" s="277"/>
      <c r="BM748" s="277"/>
      <c r="BN748" s="486"/>
      <c r="BO748" s="486"/>
      <c r="BP748" s="486"/>
      <c r="BQ748" s="486"/>
      <c r="BR748" s="486"/>
      <c r="BS748" s="486"/>
      <c r="BT748" s="486"/>
      <c r="BU748" s="486"/>
      <c r="BV748" s="486"/>
      <c r="BW748" s="495"/>
      <c r="BX748" s="495"/>
      <c r="BY748" s="495"/>
      <c r="BZ748" s="495"/>
      <c r="CA748" s="495"/>
      <c r="CB748" s="495"/>
      <c r="CC748" s="495"/>
      <c r="CD748" s="495"/>
      <c r="CE748" s="495"/>
      <c r="CF748" s="486"/>
      <c r="CG748" s="486"/>
      <c r="CH748" s="486"/>
      <c r="CI748" s="486"/>
      <c r="CJ748" s="486"/>
      <c r="CK748" s="486"/>
      <c r="CL748" s="486"/>
      <c r="CM748" s="486"/>
      <c r="CN748" s="486"/>
    </row>
    <row r="749" spans="4:99" ht="14.25" customHeight="1" x14ac:dyDescent="0.35">
      <c r="D749" s="426">
        <v>4</v>
      </c>
      <c r="E749" s="427"/>
      <c r="F749" s="427"/>
      <c r="G749" s="427"/>
      <c r="H749" s="427"/>
      <c r="I749" s="427"/>
      <c r="J749" s="427"/>
      <c r="K749" s="427"/>
      <c r="L749" s="427"/>
      <c r="M749" s="427"/>
      <c r="N749" s="427"/>
      <c r="O749" s="427"/>
      <c r="P749" s="427"/>
      <c r="Q749" s="427"/>
      <c r="R749" s="427"/>
      <c r="S749" s="427"/>
      <c r="T749" s="427"/>
      <c r="U749" s="427"/>
      <c r="V749" s="428"/>
      <c r="W749" s="278">
        <v>46</v>
      </c>
      <c r="X749" s="279"/>
      <c r="Y749" s="279"/>
      <c r="Z749" s="279"/>
      <c r="AA749" s="279"/>
      <c r="AB749" s="280"/>
      <c r="AC749" s="278">
        <v>43</v>
      </c>
      <c r="AD749" s="279"/>
      <c r="AE749" s="279"/>
      <c r="AF749" s="279"/>
      <c r="AG749" s="279"/>
      <c r="AH749" s="280"/>
      <c r="AI749" s="313">
        <f t="shared" si="71"/>
        <v>1.9055509527754765E-2</v>
      </c>
      <c r="AJ749" s="314"/>
      <c r="AK749" s="314"/>
      <c r="AL749" s="314"/>
      <c r="AM749" s="314"/>
      <c r="AN749" s="315"/>
      <c r="AO749" s="313">
        <f t="shared" si="72"/>
        <v>2.6331904470300063E-2</v>
      </c>
      <c r="AP749" s="314"/>
      <c r="AQ749" s="314"/>
      <c r="AR749" s="314"/>
      <c r="AS749" s="314"/>
      <c r="AT749" s="315"/>
      <c r="AV749" s="487" t="s">
        <v>1160</v>
      </c>
      <c r="AW749" s="487"/>
      <c r="AX749" s="487"/>
      <c r="AY749" s="487"/>
      <c r="AZ749" s="487"/>
      <c r="BA749" s="487"/>
      <c r="BB749" s="487"/>
      <c r="BC749" s="487"/>
      <c r="BD749" s="487"/>
      <c r="BE749" s="481" t="s">
        <v>123</v>
      </c>
      <c r="BF749" s="481"/>
      <c r="BG749" s="481"/>
      <c r="BH749" s="481"/>
      <c r="BI749" s="481"/>
      <c r="BJ749" s="330" t="s">
        <v>124</v>
      </c>
      <c r="BK749" s="330"/>
      <c r="BL749" s="330"/>
      <c r="BM749" s="330"/>
      <c r="BN749" s="487" t="s">
        <v>1161</v>
      </c>
      <c r="BO749" s="487"/>
      <c r="BP749" s="487"/>
      <c r="BQ749" s="487"/>
      <c r="BR749" s="487"/>
      <c r="BS749" s="487"/>
      <c r="BT749" s="487"/>
      <c r="BU749" s="487"/>
      <c r="BV749" s="487"/>
      <c r="BW749" s="487" t="s">
        <v>1163</v>
      </c>
      <c r="BX749" s="487"/>
      <c r="BY749" s="487"/>
      <c r="BZ749" s="487"/>
      <c r="CA749" s="487"/>
      <c r="CB749" s="487"/>
      <c r="CC749" s="487"/>
      <c r="CD749" s="487"/>
      <c r="CE749" s="487"/>
      <c r="CF749" s="487" t="s">
        <v>1162</v>
      </c>
      <c r="CG749" s="487"/>
      <c r="CH749" s="487"/>
      <c r="CI749" s="487"/>
      <c r="CJ749" s="487"/>
      <c r="CK749" s="487"/>
      <c r="CL749" s="487"/>
      <c r="CM749" s="487"/>
      <c r="CN749" s="487"/>
    </row>
    <row r="750" spans="4:99" ht="14.25" customHeight="1" x14ac:dyDescent="0.35">
      <c r="D750" s="426">
        <v>5</v>
      </c>
      <c r="E750" s="427"/>
      <c r="F750" s="427"/>
      <c r="G750" s="427"/>
      <c r="H750" s="427"/>
      <c r="I750" s="427"/>
      <c r="J750" s="427"/>
      <c r="K750" s="427"/>
      <c r="L750" s="427"/>
      <c r="M750" s="427"/>
      <c r="N750" s="427"/>
      <c r="O750" s="427"/>
      <c r="P750" s="427"/>
      <c r="Q750" s="427"/>
      <c r="R750" s="427"/>
      <c r="S750" s="427"/>
      <c r="T750" s="427"/>
      <c r="U750" s="427"/>
      <c r="V750" s="428"/>
      <c r="W750" s="278">
        <v>7</v>
      </c>
      <c r="X750" s="279"/>
      <c r="Y750" s="279"/>
      <c r="Z750" s="279"/>
      <c r="AA750" s="279"/>
      <c r="AB750" s="280"/>
      <c r="AC750" s="278">
        <v>15</v>
      </c>
      <c r="AD750" s="279"/>
      <c r="AE750" s="279"/>
      <c r="AF750" s="279"/>
      <c r="AG750" s="279"/>
      <c r="AH750" s="280"/>
      <c r="AI750" s="313">
        <f t="shared" si="71"/>
        <v>2.8997514498757251E-3</v>
      </c>
      <c r="AJ750" s="314"/>
      <c r="AK750" s="314"/>
      <c r="AL750" s="314"/>
      <c r="AM750" s="314"/>
      <c r="AN750" s="315"/>
      <c r="AO750" s="313">
        <f t="shared" si="72"/>
        <v>9.1855480710349054E-3</v>
      </c>
      <c r="AP750" s="314"/>
      <c r="AQ750" s="314"/>
      <c r="AR750" s="314"/>
      <c r="AS750" s="314"/>
      <c r="AT750" s="315"/>
      <c r="AV750" s="487"/>
      <c r="AW750" s="487"/>
      <c r="AX750" s="487"/>
      <c r="AY750" s="487"/>
      <c r="AZ750" s="487"/>
      <c r="BA750" s="487"/>
      <c r="BB750" s="487"/>
      <c r="BC750" s="487"/>
      <c r="BD750" s="487"/>
      <c r="BE750" s="481"/>
      <c r="BF750" s="481"/>
      <c r="BG750" s="481"/>
      <c r="BH750" s="481"/>
      <c r="BI750" s="481"/>
      <c r="BJ750" s="330"/>
      <c r="BK750" s="330"/>
      <c r="BL750" s="330"/>
      <c r="BM750" s="330"/>
      <c r="BN750" s="487"/>
      <c r="BO750" s="487"/>
      <c r="BP750" s="487"/>
      <c r="BQ750" s="487"/>
      <c r="BR750" s="487"/>
      <c r="BS750" s="487"/>
      <c r="BT750" s="487"/>
      <c r="BU750" s="487"/>
      <c r="BV750" s="487"/>
      <c r="BW750" s="487"/>
      <c r="BX750" s="487"/>
      <c r="BY750" s="487"/>
      <c r="BZ750" s="487"/>
      <c r="CA750" s="487"/>
      <c r="CB750" s="487"/>
      <c r="CC750" s="487"/>
      <c r="CD750" s="487"/>
      <c r="CE750" s="487"/>
      <c r="CF750" s="487"/>
      <c r="CG750" s="487"/>
      <c r="CH750" s="487"/>
      <c r="CI750" s="487"/>
      <c r="CJ750" s="487"/>
      <c r="CK750" s="487"/>
      <c r="CL750" s="487"/>
      <c r="CM750" s="487"/>
      <c r="CN750" s="487"/>
      <c r="CT750" s="186"/>
      <c r="CU750" s="107" t="s">
        <v>864</v>
      </c>
    </row>
    <row r="751" spans="4:99" ht="14.25" customHeight="1" x14ac:dyDescent="0.35">
      <c r="D751" s="426">
        <v>6</v>
      </c>
      <c r="E751" s="427"/>
      <c r="F751" s="427"/>
      <c r="G751" s="427"/>
      <c r="H751" s="427"/>
      <c r="I751" s="427"/>
      <c r="J751" s="427"/>
      <c r="K751" s="427"/>
      <c r="L751" s="427"/>
      <c r="M751" s="427"/>
      <c r="N751" s="427"/>
      <c r="O751" s="427"/>
      <c r="P751" s="427"/>
      <c r="Q751" s="427"/>
      <c r="R751" s="427"/>
      <c r="S751" s="427"/>
      <c r="T751" s="427"/>
      <c r="U751" s="427"/>
      <c r="V751" s="428"/>
      <c r="W751" s="278">
        <v>0</v>
      </c>
      <c r="X751" s="279"/>
      <c r="Y751" s="279"/>
      <c r="Z751" s="279"/>
      <c r="AA751" s="279"/>
      <c r="AB751" s="280"/>
      <c r="AC751" s="278">
        <v>1</v>
      </c>
      <c r="AD751" s="279"/>
      <c r="AE751" s="279"/>
      <c r="AF751" s="279"/>
      <c r="AG751" s="279"/>
      <c r="AH751" s="280"/>
      <c r="AI751" s="313">
        <f t="shared" si="71"/>
        <v>0</v>
      </c>
      <c r="AJ751" s="314"/>
      <c r="AK751" s="314"/>
      <c r="AL751" s="314"/>
      <c r="AM751" s="314"/>
      <c r="AN751" s="315"/>
      <c r="AO751" s="313">
        <f t="shared" si="72"/>
        <v>6.1236987140232701E-4</v>
      </c>
      <c r="AP751" s="314"/>
      <c r="AQ751" s="314"/>
      <c r="AR751" s="314"/>
      <c r="AS751" s="314"/>
      <c r="AT751" s="315"/>
      <c r="AV751" s="487"/>
      <c r="AW751" s="487"/>
      <c r="AX751" s="487"/>
      <c r="AY751" s="487"/>
      <c r="AZ751" s="487"/>
      <c r="BA751" s="487"/>
      <c r="BB751" s="487"/>
      <c r="BC751" s="487"/>
      <c r="BD751" s="487"/>
      <c r="BE751" s="481">
        <v>1</v>
      </c>
      <c r="BF751" s="481"/>
      <c r="BG751" s="481"/>
      <c r="BH751" s="481"/>
      <c r="BI751" s="481"/>
      <c r="BJ751" s="481">
        <v>0.99</v>
      </c>
      <c r="BK751" s="481"/>
      <c r="BL751" s="481"/>
      <c r="BM751" s="481"/>
      <c r="BN751" s="487"/>
      <c r="BO751" s="487"/>
      <c r="BP751" s="487"/>
      <c r="BQ751" s="487"/>
      <c r="BR751" s="487"/>
      <c r="BS751" s="487"/>
      <c r="BT751" s="487"/>
      <c r="BU751" s="487"/>
      <c r="BV751" s="487"/>
      <c r="BW751" s="487"/>
      <c r="BX751" s="487"/>
      <c r="BY751" s="487"/>
      <c r="BZ751" s="487"/>
      <c r="CA751" s="487"/>
      <c r="CB751" s="487"/>
      <c r="CC751" s="487"/>
      <c r="CD751" s="487"/>
      <c r="CE751" s="487"/>
      <c r="CF751" s="487"/>
      <c r="CG751" s="487"/>
      <c r="CH751" s="487"/>
      <c r="CI751" s="487"/>
      <c r="CJ751" s="487"/>
      <c r="CK751" s="487"/>
      <c r="CL751" s="487"/>
      <c r="CM751" s="487"/>
      <c r="CN751" s="487"/>
    </row>
    <row r="752" spans="4:99" x14ac:dyDescent="0.35">
      <c r="D752" s="316" t="s">
        <v>121</v>
      </c>
      <c r="E752" s="316"/>
      <c r="F752" s="316"/>
      <c r="G752" s="316"/>
      <c r="H752" s="316"/>
      <c r="I752" s="316"/>
      <c r="J752" s="316"/>
      <c r="K752" s="316"/>
      <c r="L752" s="316"/>
      <c r="M752" s="316"/>
      <c r="N752" s="316"/>
      <c r="O752" s="316"/>
      <c r="P752" s="316"/>
      <c r="Q752" s="316"/>
      <c r="R752" s="316"/>
      <c r="S752" s="316"/>
      <c r="T752" s="316"/>
      <c r="U752" s="316"/>
      <c r="V752" s="316"/>
      <c r="W752" s="316">
        <f>SUM(W746:AB751)</f>
        <v>2414</v>
      </c>
      <c r="X752" s="316"/>
      <c r="Y752" s="316"/>
      <c r="Z752" s="316"/>
      <c r="AA752" s="316"/>
      <c r="AB752" s="316"/>
      <c r="AC752" s="316">
        <f>SUM(AC746:AH751)</f>
        <v>1633</v>
      </c>
      <c r="AD752" s="316"/>
      <c r="AE752" s="316"/>
      <c r="AF752" s="316"/>
      <c r="AG752" s="316"/>
      <c r="AH752" s="316"/>
      <c r="AI752" s="825">
        <f>SUM(AI746:AN751)</f>
        <v>1</v>
      </c>
      <c r="AJ752" s="316"/>
      <c r="AK752" s="316"/>
      <c r="AL752" s="316"/>
      <c r="AM752" s="316"/>
      <c r="AN752" s="316"/>
      <c r="AO752" s="822">
        <f t="shared" si="72"/>
        <v>1</v>
      </c>
      <c r="AP752" s="823"/>
      <c r="AQ752" s="823"/>
      <c r="AR752" s="823"/>
      <c r="AS752" s="823"/>
      <c r="AT752" s="824"/>
      <c r="AV752" s="487"/>
      <c r="AW752" s="487"/>
      <c r="AX752" s="487"/>
      <c r="AY752" s="487"/>
      <c r="AZ752" s="487"/>
      <c r="BA752" s="487"/>
      <c r="BB752" s="487"/>
      <c r="BC752" s="487"/>
      <c r="BD752" s="487"/>
      <c r="BE752" s="481"/>
      <c r="BF752" s="481"/>
      <c r="BG752" s="481"/>
      <c r="BH752" s="481"/>
      <c r="BI752" s="481"/>
      <c r="BJ752" s="481"/>
      <c r="BK752" s="481"/>
      <c r="BL752" s="481"/>
      <c r="BM752" s="481"/>
      <c r="BN752" s="487"/>
      <c r="BO752" s="487"/>
      <c r="BP752" s="487"/>
      <c r="BQ752" s="487"/>
      <c r="BR752" s="487"/>
      <c r="BS752" s="487"/>
      <c r="BT752" s="487"/>
      <c r="BU752" s="487"/>
      <c r="BV752" s="487"/>
      <c r="BW752" s="487"/>
      <c r="BX752" s="487"/>
      <c r="BY752" s="487"/>
      <c r="BZ752" s="487"/>
      <c r="CA752" s="487"/>
      <c r="CB752" s="487"/>
      <c r="CC752" s="487"/>
      <c r="CD752" s="487"/>
      <c r="CE752" s="487"/>
      <c r="CF752" s="487"/>
      <c r="CG752" s="487"/>
      <c r="CH752" s="487"/>
      <c r="CI752" s="487"/>
      <c r="CJ752" s="487"/>
      <c r="CK752" s="487"/>
      <c r="CL752" s="487"/>
      <c r="CM752" s="487"/>
      <c r="CN752" s="487"/>
    </row>
    <row r="753" spans="4:92" ht="14.25" customHeight="1" x14ac:dyDescent="0.35">
      <c r="D753" s="482" t="s">
        <v>1079</v>
      </c>
      <c r="E753" s="482"/>
      <c r="F753" s="482"/>
      <c r="G753" s="482"/>
      <c r="H753" s="482"/>
      <c r="I753" s="482"/>
      <c r="J753" s="482"/>
      <c r="K753" s="482"/>
      <c r="L753" s="482"/>
      <c r="M753" s="482"/>
      <c r="N753" s="482"/>
      <c r="O753" s="482"/>
      <c r="P753" s="482"/>
      <c r="Q753" s="482"/>
      <c r="R753" s="482"/>
      <c r="S753" s="482"/>
      <c r="T753" s="482"/>
      <c r="U753" s="482"/>
      <c r="V753" s="482"/>
      <c r="W753" s="482"/>
      <c r="X753" s="482"/>
      <c r="Y753" s="482"/>
      <c r="Z753" s="482"/>
      <c r="AA753" s="83"/>
      <c r="AB753" s="83"/>
      <c r="AC753" s="83"/>
      <c r="AD753" s="83"/>
      <c r="AE753" s="83"/>
      <c r="AF753" s="83"/>
      <c r="AG753" s="83"/>
      <c r="AH753" s="83"/>
      <c r="AI753" s="83"/>
      <c r="AJ753" s="83"/>
      <c r="AK753" s="83"/>
      <c r="AL753" s="83"/>
      <c r="AM753" s="83"/>
      <c r="AN753" s="83"/>
      <c r="AO753" s="83"/>
      <c r="AP753" s="83"/>
      <c r="AQ753" s="83"/>
      <c r="AR753" s="83"/>
      <c r="AS753" s="83"/>
      <c r="AT753" s="83"/>
      <c r="AV753" s="482" t="s">
        <v>1082</v>
      </c>
      <c r="AW753" s="499"/>
      <c r="AX753" s="499"/>
      <c r="AY753" s="499"/>
      <c r="AZ753" s="499"/>
      <c r="BA753" s="499"/>
      <c r="BB753" s="499"/>
      <c r="BC753" s="499"/>
      <c r="BD753" s="499"/>
      <c r="BE753" s="499"/>
      <c r="BF753" s="499"/>
      <c r="BG753" s="499"/>
      <c r="BH753" s="499"/>
      <c r="BI753" s="499"/>
      <c r="BJ753" s="499"/>
      <c r="BK753" s="499"/>
      <c r="BL753" s="499"/>
      <c r="BM753" s="499"/>
      <c r="BN753" s="499"/>
      <c r="BO753" s="499"/>
      <c r="BP753" s="499"/>
      <c r="BQ753" s="499"/>
      <c r="BR753" s="499"/>
      <c r="BS753" s="499"/>
      <c r="BT753" s="499"/>
      <c r="BU753" s="499"/>
      <c r="BV753" s="499"/>
      <c r="BW753" s="499"/>
      <c r="BX753" s="499"/>
      <c r="BY753" s="499"/>
      <c r="BZ753" s="499"/>
      <c r="CA753" s="499"/>
      <c r="CB753" s="499"/>
      <c r="CC753" s="499"/>
      <c r="CD753" s="499"/>
      <c r="CE753" s="499"/>
      <c r="CF753" s="499"/>
      <c r="CG753" s="499"/>
      <c r="CH753" s="499"/>
      <c r="CI753" s="499"/>
      <c r="CJ753" s="499"/>
      <c r="CK753" s="499"/>
      <c r="CL753" s="499"/>
      <c r="CM753" s="499"/>
      <c r="CN753" s="499"/>
    </row>
    <row r="754" spans="4:92" ht="14.25" customHeight="1" x14ac:dyDescent="0.35"/>
    <row r="755" spans="4:92" ht="14.25" customHeight="1" x14ac:dyDescent="0.35">
      <c r="D755" s="437" t="s">
        <v>356</v>
      </c>
      <c r="E755" s="437"/>
      <c r="F755" s="437"/>
      <c r="G755" s="437"/>
      <c r="H755" s="437"/>
      <c r="I755" s="437"/>
      <c r="J755" s="437"/>
      <c r="K755" s="437"/>
      <c r="L755" s="437"/>
      <c r="M755" s="437"/>
      <c r="N755" s="437"/>
      <c r="O755" s="437"/>
      <c r="P755" s="437"/>
      <c r="Q755" s="437"/>
      <c r="R755" s="437"/>
      <c r="S755" s="437"/>
      <c r="T755" s="437"/>
      <c r="U755" s="437"/>
      <c r="V755" s="437"/>
      <c r="W755" s="437"/>
      <c r="X755" s="437"/>
      <c r="Y755" s="437"/>
      <c r="Z755" s="437"/>
      <c r="AA755" s="437"/>
      <c r="AB755" s="437"/>
      <c r="AC755" s="437"/>
      <c r="AD755" s="437"/>
      <c r="AE755" s="437"/>
      <c r="AF755" s="437"/>
      <c r="AG755" s="437"/>
      <c r="AH755" s="437"/>
      <c r="AI755" s="437"/>
      <c r="AJ755" s="437"/>
      <c r="AK755" s="437"/>
      <c r="AL755" s="437"/>
      <c r="AM755" s="437"/>
      <c r="AN755" s="437"/>
      <c r="AO755" s="437"/>
      <c r="AP755" s="437"/>
      <c r="AQ755" s="437"/>
      <c r="AR755" s="437"/>
      <c r="AS755" s="437"/>
      <c r="AT755" s="437"/>
      <c r="AU755" s="6"/>
      <c r="AV755" s="437" t="s">
        <v>374</v>
      </c>
      <c r="AW755" s="437"/>
      <c r="AX755" s="437"/>
      <c r="AY755" s="437"/>
      <c r="AZ755" s="437"/>
      <c r="BA755" s="437"/>
      <c r="BB755" s="437"/>
      <c r="BC755" s="437"/>
      <c r="BD755" s="437"/>
      <c r="BE755" s="437"/>
      <c r="BF755" s="437"/>
      <c r="BG755" s="437"/>
      <c r="BH755" s="437"/>
      <c r="BI755" s="437"/>
      <c r="BJ755" s="437"/>
      <c r="BK755" s="437"/>
      <c r="BL755" s="437"/>
      <c r="BM755" s="437"/>
      <c r="BN755" s="437"/>
      <c r="BO755" s="437"/>
      <c r="BP755" s="437"/>
      <c r="BQ755" s="437"/>
      <c r="BR755" s="437"/>
      <c r="BS755" s="437"/>
      <c r="BT755" s="437"/>
      <c r="BU755" s="437"/>
      <c r="BV755" s="437"/>
      <c r="BW755" s="437"/>
      <c r="BX755" s="437"/>
      <c r="BY755" s="437"/>
      <c r="BZ755" s="437"/>
      <c r="CA755" s="437"/>
      <c r="CB755" s="437"/>
      <c r="CC755" s="437"/>
      <c r="CD755" s="437"/>
      <c r="CE755" s="437"/>
      <c r="CF755" s="437"/>
      <c r="CG755" s="437"/>
      <c r="CH755" s="437"/>
      <c r="CI755" s="437"/>
      <c r="CJ755" s="437"/>
      <c r="CK755" s="437"/>
      <c r="CL755" s="437"/>
      <c r="CM755" s="437"/>
      <c r="CN755" s="437"/>
    </row>
    <row r="756" spans="4:92" ht="14.25" customHeight="1" x14ac:dyDescent="0.35">
      <c r="D756" s="437"/>
      <c r="E756" s="437"/>
      <c r="F756" s="437"/>
      <c r="G756" s="437"/>
      <c r="H756" s="437"/>
      <c r="I756" s="437"/>
      <c r="J756" s="437"/>
      <c r="K756" s="437"/>
      <c r="L756" s="437"/>
      <c r="M756" s="437"/>
      <c r="N756" s="437"/>
      <c r="O756" s="437"/>
      <c r="P756" s="437"/>
      <c r="Q756" s="437"/>
      <c r="R756" s="437"/>
      <c r="S756" s="437"/>
      <c r="T756" s="437"/>
      <c r="U756" s="437"/>
      <c r="V756" s="437"/>
      <c r="W756" s="437"/>
      <c r="X756" s="437"/>
      <c r="Y756" s="437"/>
      <c r="Z756" s="437"/>
      <c r="AA756" s="437"/>
      <c r="AB756" s="437"/>
      <c r="AC756" s="437"/>
      <c r="AD756" s="437"/>
      <c r="AE756" s="437"/>
      <c r="AF756" s="437"/>
      <c r="AG756" s="437"/>
      <c r="AH756" s="437"/>
      <c r="AI756" s="437"/>
      <c r="AJ756" s="437"/>
      <c r="AK756" s="437"/>
      <c r="AL756" s="437"/>
      <c r="AM756" s="437"/>
      <c r="AN756" s="437"/>
      <c r="AO756" s="437"/>
      <c r="AP756" s="437"/>
      <c r="AQ756" s="437"/>
      <c r="AR756" s="437"/>
      <c r="AS756" s="437"/>
      <c r="AT756" s="437"/>
      <c r="AU756" s="6"/>
      <c r="AV756" s="437"/>
      <c r="AW756" s="437"/>
      <c r="AX756" s="437"/>
      <c r="AY756" s="437"/>
      <c r="AZ756" s="437"/>
      <c r="BA756" s="437"/>
      <c r="BB756" s="437"/>
      <c r="BC756" s="437"/>
      <c r="BD756" s="437"/>
      <c r="BE756" s="437"/>
      <c r="BF756" s="437"/>
      <c r="BG756" s="437"/>
      <c r="BH756" s="437"/>
      <c r="BI756" s="437"/>
      <c r="BJ756" s="437"/>
      <c r="BK756" s="437"/>
      <c r="BL756" s="437"/>
      <c r="BM756" s="437"/>
      <c r="BN756" s="437"/>
      <c r="BO756" s="437"/>
      <c r="BP756" s="437"/>
      <c r="BQ756" s="437"/>
      <c r="BR756" s="437"/>
      <c r="BS756" s="437"/>
      <c r="BT756" s="437"/>
      <c r="BU756" s="437"/>
      <c r="BV756" s="437"/>
      <c r="BW756" s="437"/>
      <c r="BX756" s="437"/>
      <c r="BY756" s="437"/>
      <c r="BZ756" s="437"/>
      <c r="CA756" s="437"/>
      <c r="CB756" s="437"/>
      <c r="CC756" s="437"/>
      <c r="CD756" s="437"/>
      <c r="CE756" s="437"/>
      <c r="CF756" s="437"/>
      <c r="CG756" s="437"/>
      <c r="CH756" s="437"/>
      <c r="CI756" s="437"/>
      <c r="CJ756" s="437"/>
      <c r="CK756" s="437"/>
      <c r="CL756" s="437"/>
      <c r="CM756" s="437"/>
      <c r="CN756" s="437"/>
    </row>
    <row r="757" spans="4:92" ht="14.25" customHeight="1" x14ac:dyDescent="0.35"/>
    <row r="758" spans="4:92" ht="14.25" customHeight="1" x14ac:dyDescent="0.35">
      <c r="D758" s="420" t="s">
        <v>357</v>
      </c>
      <c r="E758" s="420"/>
      <c r="F758" s="420"/>
      <c r="G758" s="420"/>
      <c r="H758" s="420"/>
      <c r="I758" s="420"/>
      <c r="J758" s="420"/>
      <c r="K758" s="420"/>
      <c r="L758" s="420"/>
      <c r="M758" s="420"/>
      <c r="N758" s="420"/>
      <c r="O758" s="420"/>
      <c r="P758" s="420"/>
      <c r="Q758" s="420"/>
      <c r="R758" s="420"/>
      <c r="S758" s="420"/>
      <c r="T758" s="420"/>
      <c r="U758" s="420"/>
      <c r="V758" s="420"/>
      <c r="W758" s="420"/>
      <c r="X758" s="420"/>
      <c r="Y758" s="420"/>
      <c r="Z758" s="420"/>
      <c r="AA758" s="420"/>
      <c r="AB758" s="420"/>
      <c r="AC758" s="420"/>
      <c r="AD758" s="420"/>
      <c r="AE758" s="420"/>
      <c r="AF758" s="420"/>
      <c r="AG758" s="420"/>
      <c r="AH758" s="420"/>
      <c r="AI758" s="420"/>
      <c r="AJ758" s="420"/>
      <c r="AK758" s="420"/>
      <c r="AL758" s="420"/>
      <c r="AM758" s="420"/>
      <c r="AN758" s="420"/>
      <c r="AO758" s="420"/>
      <c r="AP758" s="420"/>
      <c r="AQ758" s="420"/>
      <c r="AR758" s="420"/>
      <c r="AS758" s="420"/>
      <c r="AT758" s="420"/>
      <c r="AV758" s="420" t="s">
        <v>375</v>
      </c>
      <c r="AW758" s="420"/>
      <c r="AX758" s="420"/>
      <c r="AY758" s="420"/>
      <c r="AZ758" s="420"/>
      <c r="BA758" s="420"/>
      <c r="BB758" s="420"/>
      <c r="BC758" s="420"/>
      <c r="BD758" s="420"/>
      <c r="BE758" s="420"/>
      <c r="BF758" s="420"/>
      <c r="BG758" s="420"/>
      <c r="BH758" s="420"/>
      <c r="BI758" s="420"/>
      <c r="BJ758" s="420"/>
      <c r="BK758" s="420"/>
      <c r="BL758" s="420"/>
      <c r="BM758" s="420"/>
      <c r="BN758" s="420"/>
      <c r="BO758" s="420"/>
      <c r="BP758" s="420"/>
      <c r="BQ758" s="420"/>
      <c r="BR758" s="420"/>
      <c r="BS758" s="420"/>
      <c r="BT758" s="420"/>
      <c r="BU758" s="420"/>
      <c r="BV758" s="420"/>
      <c r="BW758" s="420"/>
      <c r="BX758" s="420"/>
      <c r="BY758" s="420"/>
      <c r="BZ758" s="420"/>
      <c r="CA758" s="420"/>
      <c r="CB758" s="420"/>
      <c r="CC758" s="420"/>
      <c r="CD758" s="420"/>
      <c r="CE758" s="420"/>
      <c r="CF758" s="420"/>
      <c r="CG758" s="420"/>
      <c r="CH758" s="420"/>
      <c r="CI758" s="420"/>
      <c r="CJ758" s="420"/>
      <c r="CK758" s="420"/>
      <c r="CL758" s="420"/>
    </row>
    <row r="759" spans="4:92" ht="14.25" customHeight="1" x14ac:dyDescent="0.35">
      <c r="D759" s="421"/>
      <c r="E759" s="421"/>
      <c r="F759" s="421"/>
      <c r="G759" s="421"/>
      <c r="H759" s="421"/>
      <c r="I759" s="421"/>
      <c r="J759" s="421"/>
      <c r="K759" s="421"/>
      <c r="L759" s="421"/>
      <c r="M759" s="421"/>
      <c r="N759" s="421"/>
      <c r="O759" s="421"/>
      <c r="P759" s="421"/>
      <c r="Q759" s="421"/>
      <c r="R759" s="421"/>
      <c r="S759" s="421"/>
      <c r="T759" s="421"/>
      <c r="U759" s="421"/>
      <c r="V759" s="421"/>
      <c r="W759" s="421"/>
      <c r="X759" s="421"/>
      <c r="Y759" s="421"/>
      <c r="Z759" s="421"/>
      <c r="AA759" s="421"/>
      <c r="AB759" s="421"/>
      <c r="AC759" s="421"/>
      <c r="AD759" s="421"/>
      <c r="AE759" s="421"/>
      <c r="AF759" s="421"/>
      <c r="AG759" s="421"/>
      <c r="AH759" s="421"/>
      <c r="AI759" s="421"/>
      <c r="AJ759" s="421"/>
      <c r="AK759" s="421"/>
      <c r="AL759" s="421"/>
      <c r="AM759" s="421"/>
      <c r="AN759" s="421"/>
      <c r="AO759" s="421"/>
      <c r="AP759" s="421"/>
      <c r="AQ759" s="421"/>
      <c r="AR759" s="421"/>
      <c r="AS759" s="421"/>
      <c r="AT759" s="421"/>
      <c r="AV759" s="420"/>
      <c r="AW759" s="420"/>
      <c r="AX759" s="420"/>
      <c r="AY759" s="420"/>
      <c r="AZ759" s="420"/>
      <c r="BA759" s="420"/>
      <c r="BB759" s="420"/>
      <c r="BC759" s="420"/>
      <c r="BD759" s="420"/>
      <c r="BE759" s="420"/>
      <c r="BF759" s="420"/>
      <c r="BG759" s="420"/>
      <c r="BH759" s="420"/>
      <c r="BI759" s="420"/>
      <c r="BJ759" s="420"/>
      <c r="BK759" s="420"/>
      <c r="BL759" s="420"/>
      <c r="BM759" s="420"/>
      <c r="BN759" s="420"/>
      <c r="BO759" s="420"/>
      <c r="BP759" s="420"/>
      <c r="BQ759" s="420"/>
      <c r="BR759" s="420"/>
      <c r="BS759" s="420"/>
      <c r="BT759" s="420"/>
      <c r="BU759" s="420"/>
      <c r="BV759" s="420"/>
      <c r="BW759" s="420"/>
      <c r="BX759" s="420"/>
      <c r="BY759" s="420"/>
      <c r="BZ759" s="420"/>
      <c r="CA759" s="420"/>
      <c r="CB759" s="420"/>
      <c r="CC759" s="420"/>
      <c r="CD759" s="420"/>
      <c r="CE759" s="420"/>
      <c r="CF759" s="420"/>
      <c r="CG759" s="420"/>
      <c r="CH759" s="420"/>
      <c r="CI759" s="420"/>
      <c r="CJ759" s="420"/>
      <c r="CK759" s="420"/>
      <c r="CL759" s="420"/>
    </row>
    <row r="760" spans="4:92" ht="14.25" customHeight="1" x14ac:dyDescent="0.35">
      <c r="D760" s="393" t="s">
        <v>358</v>
      </c>
      <c r="E760" s="394"/>
      <c r="F760" s="394"/>
      <c r="G760" s="394"/>
      <c r="H760" s="394"/>
      <c r="I760" s="394"/>
      <c r="J760" s="394"/>
      <c r="K760" s="394"/>
      <c r="L760" s="394"/>
      <c r="M760" s="394"/>
      <c r="N760" s="394"/>
      <c r="O760" s="394"/>
      <c r="P760" s="394"/>
      <c r="Q760" s="394"/>
      <c r="R760" s="394"/>
      <c r="S760" s="394"/>
      <c r="T760" s="395"/>
      <c r="U760" s="317" t="s">
        <v>355</v>
      </c>
      <c r="V760" s="318"/>
      <c r="W760" s="318"/>
      <c r="X760" s="318"/>
      <c r="Y760" s="318"/>
      <c r="Z760" s="318"/>
      <c r="AA760" s="318"/>
      <c r="AB760" s="318"/>
      <c r="AC760" s="318"/>
      <c r="AD760" s="318"/>
      <c r="AE760" s="318"/>
      <c r="AF760" s="318"/>
      <c r="AG760" s="318"/>
      <c r="AH760" s="319"/>
      <c r="AI760" s="393" t="s">
        <v>359</v>
      </c>
      <c r="AJ760" s="394"/>
      <c r="AK760" s="394"/>
      <c r="AL760" s="394"/>
      <c r="AM760" s="394"/>
      <c r="AN760" s="394"/>
      <c r="AO760" s="394"/>
      <c r="AP760" s="394"/>
      <c r="AQ760" s="394"/>
      <c r="AR760" s="394"/>
      <c r="AS760" s="394"/>
      <c r="AT760" s="395"/>
      <c r="AU760" s="44"/>
      <c r="AV760" s="277" t="s">
        <v>352</v>
      </c>
      <c r="AW760" s="277"/>
      <c r="AX760" s="277"/>
      <c r="AY760" s="277"/>
      <c r="AZ760" s="277"/>
      <c r="BA760" s="277"/>
      <c r="BB760" s="277"/>
      <c r="BC760" s="277"/>
      <c r="BD760" s="277"/>
      <c r="BE760" s="277"/>
      <c r="BF760" s="277"/>
      <c r="BG760" s="277"/>
      <c r="BH760" s="277"/>
      <c r="BI760" s="277"/>
      <c r="BJ760" s="277"/>
      <c r="BK760" s="277"/>
      <c r="BL760" s="277"/>
      <c r="BM760" s="277"/>
      <c r="BN760" s="277"/>
      <c r="BO760" s="277"/>
      <c r="BP760" s="277"/>
      <c r="BQ760" s="277"/>
      <c r="BR760" s="277"/>
      <c r="BS760" s="277"/>
      <c r="BT760" s="277"/>
      <c r="BU760" s="277"/>
      <c r="BV760" s="277"/>
      <c r="BW760" s="277"/>
      <c r="BX760" s="277"/>
      <c r="BY760" s="277"/>
      <c r="BZ760" s="277"/>
      <c r="CA760" s="277"/>
      <c r="CB760" s="277"/>
      <c r="CC760" s="277"/>
      <c r="CD760" s="277"/>
      <c r="CE760" s="277"/>
      <c r="CF760" s="277"/>
      <c r="CG760" s="277"/>
      <c r="CH760" s="277"/>
      <c r="CI760" s="277"/>
      <c r="CJ760" s="277"/>
      <c r="CK760" s="277"/>
      <c r="CL760" s="277"/>
      <c r="CM760" s="277"/>
      <c r="CN760" s="277"/>
    </row>
    <row r="761" spans="4:92" ht="14.25" customHeight="1" x14ac:dyDescent="0.35">
      <c r="D761" s="396"/>
      <c r="E761" s="397"/>
      <c r="F761" s="397"/>
      <c r="G761" s="397"/>
      <c r="H761" s="397"/>
      <c r="I761" s="397"/>
      <c r="J761" s="397"/>
      <c r="K761" s="397"/>
      <c r="L761" s="397"/>
      <c r="M761" s="397"/>
      <c r="N761" s="397"/>
      <c r="O761" s="397"/>
      <c r="P761" s="397"/>
      <c r="Q761" s="397"/>
      <c r="R761" s="397"/>
      <c r="S761" s="397"/>
      <c r="T761" s="398"/>
      <c r="U761" s="317" t="s">
        <v>166</v>
      </c>
      <c r="V761" s="318"/>
      <c r="W761" s="318"/>
      <c r="X761" s="318"/>
      <c r="Y761" s="318"/>
      <c r="Z761" s="318"/>
      <c r="AA761" s="319"/>
      <c r="AB761" s="317" t="s">
        <v>124</v>
      </c>
      <c r="AC761" s="318"/>
      <c r="AD761" s="318"/>
      <c r="AE761" s="318"/>
      <c r="AF761" s="318"/>
      <c r="AG761" s="318"/>
      <c r="AH761" s="319"/>
      <c r="AI761" s="396"/>
      <c r="AJ761" s="397"/>
      <c r="AK761" s="397"/>
      <c r="AL761" s="397"/>
      <c r="AM761" s="397"/>
      <c r="AN761" s="397"/>
      <c r="AO761" s="397"/>
      <c r="AP761" s="397"/>
      <c r="AQ761" s="397"/>
      <c r="AR761" s="397"/>
      <c r="AS761" s="397"/>
      <c r="AT761" s="398"/>
      <c r="AU761" s="44"/>
      <c r="AV761" s="277"/>
      <c r="AW761" s="277"/>
      <c r="AX761" s="277"/>
      <c r="AY761" s="277"/>
      <c r="AZ761" s="277"/>
      <c r="BA761" s="277"/>
      <c r="BB761" s="277"/>
      <c r="BC761" s="277"/>
      <c r="BD761" s="277"/>
      <c r="BE761" s="277"/>
      <c r="BF761" s="277"/>
      <c r="BG761" s="277"/>
      <c r="BH761" s="277"/>
      <c r="BI761" s="277"/>
      <c r="BJ761" s="277"/>
      <c r="BK761" s="277"/>
      <c r="BL761" s="277"/>
      <c r="BM761" s="277"/>
      <c r="BN761" s="277"/>
      <c r="BO761" s="277"/>
      <c r="BP761" s="277"/>
      <c r="BQ761" s="277"/>
      <c r="BR761" s="277"/>
      <c r="BS761" s="277"/>
      <c r="BT761" s="277"/>
      <c r="BU761" s="277"/>
      <c r="BV761" s="277"/>
      <c r="BW761" s="277"/>
      <c r="BX761" s="277"/>
      <c r="BY761" s="277"/>
      <c r="BZ761" s="277"/>
      <c r="CA761" s="277"/>
      <c r="CB761" s="277"/>
      <c r="CC761" s="277"/>
      <c r="CD761" s="277"/>
      <c r="CE761" s="277"/>
      <c r="CF761" s="277"/>
      <c r="CG761" s="277"/>
      <c r="CH761" s="277"/>
      <c r="CI761" s="277"/>
      <c r="CJ761" s="277"/>
      <c r="CK761" s="277"/>
      <c r="CL761" s="277"/>
      <c r="CM761" s="277"/>
      <c r="CN761" s="277"/>
    </row>
    <row r="762" spans="4:92" ht="14.25" customHeight="1" x14ac:dyDescent="0.35">
      <c r="D762" s="278" t="s">
        <v>348</v>
      </c>
      <c r="E762" s="279"/>
      <c r="F762" s="279"/>
      <c r="G762" s="279"/>
      <c r="H762" s="279"/>
      <c r="I762" s="279"/>
      <c r="J762" s="279"/>
      <c r="K762" s="279"/>
      <c r="L762" s="279"/>
      <c r="M762" s="279"/>
      <c r="N762" s="279"/>
      <c r="O762" s="279"/>
      <c r="P762" s="279"/>
      <c r="Q762" s="279"/>
      <c r="R762" s="279"/>
      <c r="S762" s="279"/>
      <c r="T762" s="280"/>
      <c r="U762" s="281">
        <v>2364</v>
      </c>
      <c r="V762" s="279"/>
      <c r="W762" s="279"/>
      <c r="X762" s="279"/>
      <c r="Y762" s="279"/>
      <c r="Z762" s="279"/>
      <c r="AA762" s="280"/>
      <c r="AB762" s="278">
        <v>124</v>
      </c>
      <c r="AC762" s="279"/>
      <c r="AD762" s="279"/>
      <c r="AE762" s="279"/>
      <c r="AF762" s="279"/>
      <c r="AG762" s="279"/>
      <c r="AH762" s="280"/>
      <c r="AI762" s="278" t="s">
        <v>881</v>
      </c>
      <c r="AJ762" s="279"/>
      <c r="AK762" s="279"/>
      <c r="AL762" s="279"/>
      <c r="AM762" s="279"/>
      <c r="AN762" s="279"/>
      <c r="AO762" s="279"/>
      <c r="AP762" s="279"/>
      <c r="AQ762" s="279"/>
      <c r="AR762" s="279"/>
      <c r="AS762" s="279"/>
      <c r="AT762" s="280"/>
      <c r="AU762" s="23"/>
      <c r="AV762" s="277" t="s">
        <v>348</v>
      </c>
      <c r="AW762" s="277"/>
      <c r="AX762" s="277"/>
      <c r="AY762" s="277"/>
      <c r="AZ762" s="277"/>
      <c r="BA762" s="277"/>
      <c r="BB762" s="277"/>
      <c r="BC762" s="277"/>
      <c r="BD762" s="277"/>
      <c r="BE762" s="277"/>
      <c r="BF762" s="277" t="s">
        <v>349</v>
      </c>
      <c r="BG762" s="277"/>
      <c r="BH762" s="277"/>
      <c r="BI762" s="277"/>
      <c r="BJ762" s="277"/>
      <c r="BK762" s="277"/>
      <c r="BL762" s="277"/>
      <c r="BM762" s="277"/>
      <c r="BN762" s="277" t="s">
        <v>350</v>
      </c>
      <c r="BO762" s="277"/>
      <c r="BP762" s="277"/>
      <c r="BQ762" s="277"/>
      <c r="BR762" s="277"/>
      <c r="BS762" s="277"/>
      <c r="BT762" s="277"/>
      <c r="BU762" s="277"/>
      <c r="BV762" s="277"/>
      <c r="BW762" s="277" t="s">
        <v>318</v>
      </c>
      <c r="BX762" s="277"/>
      <c r="BY762" s="277"/>
      <c r="BZ762" s="277"/>
      <c r="CA762" s="277"/>
      <c r="CB762" s="277"/>
      <c r="CC762" s="277"/>
      <c r="CD762" s="277"/>
      <c r="CE762" s="277"/>
      <c r="CF762" s="277" t="s">
        <v>351</v>
      </c>
      <c r="CG762" s="277"/>
      <c r="CH762" s="277"/>
      <c r="CI762" s="277"/>
      <c r="CJ762" s="277"/>
      <c r="CK762" s="277"/>
      <c r="CL762" s="277"/>
      <c r="CM762" s="277"/>
      <c r="CN762" s="277"/>
    </row>
    <row r="763" spans="4:92" ht="14.25" customHeight="1" x14ac:dyDescent="0.35">
      <c r="D763" s="278" t="s">
        <v>349</v>
      </c>
      <c r="E763" s="279"/>
      <c r="F763" s="279"/>
      <c r="G763" s="279"/>
      <c r="H763" s="279"/>
      <c r="I763" s="279"/>
      <c r="J763" s="279"/>
      <c r="K763" s="279"/>
      <c r="L763" s="279"/>
      <c r="M763" s="279"/>
      <c r="N763" s="279"/>
      <c r="O763" s="279"/>
      <c r="P763" s="279"/>
      <c r="Q763" s="279"/>
      <c r="R763" s="279"/>
      <c r="S763" s="279"/>
      <c r="T763" s="280"/>
      <c r="U763" s="278">
        <v>252</v>
      </c>
      <c r="V763" s="279"/>
      <c r="W763" s="279"/>
      <c r="X763" s="279"/>
      <c r="Y763" s="279"/>
      <c r="Z763" s="279"/>
      <c r="AA763" s="280"/>
      <c r="AB763" s="278">
        <v>20</v>
      </c>
      <c r="AC763" s="279"/>
      <c r="AD763" s="279"/>
      <c r="AE763" s="279"/>
      <c r="AF763" s="279"/>
      <c r="AG763" s="279"/>
      <c r="AH763" s="280"/>
      <c r="AI763" s="278" t="s">
        <v>881</v>
      </c>
      <c r="AJ763" s="279"/>
      <c r="AK763" s="279"/>
      <c r="AL763" s="279"/>
      <c r="AM763" s="279"/>
      <c r="AN763" s="279"/>
      <c r="AO763" s="279"/>
      <c r="AP763" s="279"/>
      <c r="AQ763" s="279"/>
      <c r="AR763" s="279"/>
      <c r="AS763" s="279"/>
      <c r="AT763" s="280"/>
      <c r="AU763" s="23"/>
      <c r="AV763" s="277"/>
      <c r="AW763" s="277"/>
      <c r="AX763" s="277"/>
      <c r="AY763" s="277"/>
      <c r="AZ763" s="277"/>
      <c r="BA763" s="277"/>
      <c r="BB763" s="277"/>
      <c r="BC763" s="277"/>
      <c r="BD763" s="277"/>
      <c r="BE763" s="277"/>
      <c r="BF763" s="277"/>
      <c r="BG763" s="277"/>
      <c r="BH763" s="277"/>
      <c r="BI763" s="277"/>
      <c r="BJ763" s="277"/>
      <c r="BK763" s="277"/>
      <c r="BL763" s="277"/>
      <c r="BM763" s="277"/>
      <c r="BN763" s="277"/>
      <c r="BO763" s="277"/>
      <c r="BP763" s="277"/>
      <c r="BQ763" s="277"/>
      <c r="BR763" s="277"/>
      <c r="BS763" s="277"/>
      <c r="BT763" s="277"/>
      <c r="BU763" s="277"/>
      <c r="BV763" s="277"/>
      <c r="BW763" s="277"/>
      <c r="BX763" s="277"/>
      <c r="BY763" s="277"/>
      <c r="BZ763" s="277"/>
      <c r="CA763" s="277"/>
      <c r="CB763" s="277"/>
      <c r="CC763" s="277"/>
      <c r="CD763" s="277"/>
      <c r="CE763" s="277"/>
      <c r="CF763" s="277"/>
      <c r="CG763" s="277"/>
      <c r="CH763" s="277"/>
      <c r="CI763" s="277"/>
      <c r="CJ763" s="277"/>
      <c r="CK763" s="277"/>
      <c r="CL763" s="277"/>
      <c r="CM763" s="277"/>
      <c r="CN763" s="277"/>
    </row>
    <row r="764" spans="4:92" ht="14.25" customHeight="1" x14ac:dyDescent="0.35">
      <c r="D764" s="278" t="s">
        <v>350</v>
      </c>
      <c r="E764" s="279"/>
      <c r="F764" s="279"/>
      <c r="G764" s="279"/>
      <c r="H764" s="279"/>
      <c r="I764" s="279"/>
      <c r="J764" s="279"/>
      <c r="K764" s="279"/>
      <c r="L764" s="279"/>
      <c r="M764" s="279"/>
      <c r="N764" s="279"/>
      <c r="O764" s="279"/>
      <c r="P764" s="279"/>
      <c r="Q764" s="279"/>
      <c r="R764" s="279"/>
      <c r="S764" s="279"/>
      <c r="T764" s="280"/>
      <c r="U764" s="278">
        <v>0</v>
      </c>
      <c r="V764" s="279"/>
      <c r="W764" s="279"/>
      <c r="X764" s="279"/>
      <c r="Y764" s="279"/>
      <c r="Z764" s="279"/>
      <c r="AA764" s="280"/>
      <c r="AB764" s="278">
        <v>0</v>
      </c>
      <c r="AC764" s="279"/>
      <c r="AD764" s="279"/>
      <c r="AE764" s="279"/>
      <c r="AF764" s="279"/>
      <c r="AG764" s="279"/>
      <c r="AH764" s="280"/>
      <c r="AI764" s="278" t="s">
        <v>881</v>
      </c>
      <c r="AJ764" s="279"/>
      <c r="AK764" s="279"/>
      <c r="AL764" s="279"/>
      <c r="AM764" s="279"/>
      <c r="AN764" s="279"/>
      <c r="AO764" s="279"/>
      <c r="AP764" s="279"/>
      <c r="AQ764" s="279"/>
      <c r="AR764" s="279"/>
      <c r="AS764" s="279"/>
      <c r="AT764" s="280"/>
      <c r="AU764" s="23"/>
      <c r="AV764" s="277" t="s">
        <v>166</v>
      </c>
      <c r="AW764" s="277"/>
      <c r="AX764" s="277"/>
      <c r="AY764" s="277"/>
      <c r="AZ764" s="277"/>
      <c r="BA764" s="277" t="s">
        <v>124</v>
      </c>
      <c r="BB764" s="277"/>
      <c r="BC764" s="277"/>
      <c r="BD764" s="277"/>
      <c r="BE764" s="277"/>
      <c r="BF764" s="277" t="s">
        <v>166</v>
      </c>
      <c r="BG764" s="277"/>
      <c r="BH764" s="277"/>
      <c r="BI764" s="277"/>
      <c r="BJ764" s="277" t="s">
        <v>124</v>
      </c>
      <c r="BK764" s="277"/>
      <c r="BL764" s="277"/>
      <c r="BM764" s="277"/>
      <c r="BN764" s="277" t="s">
        <v>166</v>
      </c>
      <c r="BO764" s="277"/>
      <c r="BP764" s="277"/>
      <c r="BQ764" s="277"/>
      <c r="BR764" s="277" t="s">
        <v>124</v>
      </c>
      <c r="BS764" s="277"/>
      <c r="BT764" s="277"/>
      <c r="BU764" s="277"/>
      <c r="BV764" s="277"/>
      <c r="BW764" s="277" t="s">
        <v>166</v>
      </c>
      <c r="BX764" s="277"/>
      <c r="BY764" s="277"/>
      <c r="BZ764" s="277"/>
      <c r="CA764" s="277" t="s">
        <v>124</v>
      </c>
      <c r="CB764" s="277"/>
      <c r="CC764" s="277"/>
      <c r="CD764" s="277"/>
      <c r="CE764" s="277"/>
      <c r="CF764" s="277" t="s">
        <v>166</v>
      </c>
      <c r="CG764" s="277"/>
      <c r="CH764" s="277"/>
      <c r="CI764" s="277"/>
      <c r="CJ764" s="277" t="s">
        <v>124</v>
      </c>
      <c r="CK764" s="277"/>
      <c r="CL764" s="277"/>
      <c r="CM764" s="277"/>
      <c r="CN764" s="277"/>
    </row>
    <row r="765" spans="4:92" ht="14.25" customHeight="1" x14ac:dyDescent="0.35">
      <c r="D765" s="278" t="s">
        <v>318</v>
      </c>
      <c r="E765" s="279"/>
      <c r="F765" s="279"/>
      <c r="G765" s="279"/>
      <c r="H765" s="279"/>
      <c r="I765" s="279"/>
      <c r="J765" s="279"/>
      <c r="K765" s="279"/>
      <c r="L765" s="279"/>
      <c r="M765" s="279"/>
      <c r="N765" s="279"/>
      <c r="O765" s="279"/>
      <c r="P765" s="279"/>
      <c r="Q765" s="279"/>
      <c r="R765" s="279"/>
      <c r="S765" s="279"/>
      <c r="T765" s="280"/>
      <c r="U765" s="278">
        <v>29</v>
      </c>
      <c r="V765" s="279"/>
      <c r="W765" s="279"/>
      <c r="X765" s="279"/>
      <c r="Y765" s="279"/>
      <c r="Z765" s="279"/>
      <c r="AA765" s="280"/>
      <c r="AB765" s="278">
        <v>1</v>
      </c>
      <c r="AC765" s="279"/>
      <c r="AD765" s="279"/>
      <c r="AE765" s="279"/>
      <c r="AF765" s="279"/>
      <c r="AG765" s="279"/>
      <c r="AH765" s="280"/>
      <c r="AI765" s="278" t="s">
        <v>881</v>
      </c>
      <c r="AJ765" s="279"/>
      <c r="AK765" s="279"/>
      <c r="AL765" s="279"/>
      <c r="AM765" s="279"/>
      <c r="AN765" s="279"/>
      <c r="AO765" s="279"/>
      <c r="AP765" s="279"/>
      <c r="AQ765" s="279"/>
      <c r="AR765" s="279"/>
      <c r="AS765" s="279"/>
      <c r="AT765" s="280"/>
      <c r="AU765" s="23"/>
      <c r="AV765" s="277"/>
      <c r="AW765" s="277"/>
      <c r="AX765" s="277"/>
      <c r="AY765" s="277"/>
      <c r="AZ765" s="277"/>
      <c r="BA765" s="277"/>
      <c r="BB765" s="277"/>
      <c r="BC765" s="277"/>
      <c r="BD765" s="277"/>
      <c r="BE765" s="277"/>
      <c r="BF765" s="277"/>
      <c r="BG765" s="277"/>
      <c r="BH765" s="277"/>
      <c r="BI765" s="277"/>
      <c r="BJ765" s="277"/>
      <c r="BK765" s="277"/>
      <c r="BL765" s="277"/>
      <c r="BM765" s="277"/>
      <c r="BN765" s="277"/>
      <c r="BO765" s="277"/>
      <c r="BP765" s="277"/>
      <c r="BQ765" s="277"/>
      <c r="BR765" s="277"/>
      <c r="BS765" s="277"/>
      <c r="BT765" s="277"/>
      <c r="BU765" s="277"/>
      <c r="BV765" s="277"/>
      <c r="BW765" s="277"/>
      <c r="BX765" s="277"/>
      <c r="BY765" s="277"/>
      <c r="BZ765" s="277"/>
      <c r="CA765" s="277"/>
      <c r="CB765" s="277"/>
      <c r="CC765" s="277"/>
      <c r="CD765" s="277"/>
      <c r="CE765" s="277"/>
      <c r="CF765" s="277"/>
      <c r="CG765" s="277"/>
      <c r="CH765" s="277"/>
      <c r="CI765" s="277"/>
      <c r="CJ765" s="277"/>
      <c r="CK765" s="277"/>
      <c r="CL765" s="277"/>
      <c r="CM765" s="277"/>
      <c r="CN765" s="277"/>
    </row>
    <row r="766" spans="4:92" ht="14.25" customHeight="1" x14ac:dyDescent="0.35">
      <c r="D766" s="278" t="s">
        <v>351</v>
      </c>
      <c r="E766" s="279"/>
      <c r="F766" s="279"/>
      <c r="G766" s="279"/>
      <c r="H766" s="279"/>
      <c r="I766" s="279"/>
      <c r="J766" s="279"/>
      <c r="K766" s="279"/>
      <c r="L766" s="279"/>
      <c r="M766" s="279"/>
      <c r="N766" s="279"/>
      <c r="O766" s="279"/>
      <c r="P766" s="279"/>
      <c r="Q766" s="279"/>
      <c r="R766" s="279"/>
      <c r="S766" s="279"/>
      <c r="T766" s="280"/>
      <c r="U766" s="445">
        <v>0</v>
      </c>
      <c r="V766" s="279"/>
      <c r="W766" s="279"/>
      <c r="X766" s="279"/>
      <c r="Y766" s="279"/>
      <c r="Z766" s="279"/>
      <c r="AA766" s="280"/>
      <c r="AB766" s="278">
        <v>0</v>
      </c>
      <c r="AC766" s="279"/>
      <c r="AD766" s="279"/>
      <c r="AE766" s="279"/>
      <c r="AF766" s="279"/>
      <c r="AG766" s="279"/>
      <c r="AH766" s="280"/>
      <c r="AI766" s="278"/>
      <c r="AJ766" s="279"/>
      <c r="AK766" s="279"/>
      <c r="AL766" s="279"/>
      <c r="AM766" s="279"/>
      <c r="AN766" s="279"/>
      <c r="AO766" s="279"/>
      <c r="AP766" s="279"/>
      <c r="AQ766" s="279"/>
      <c r="AR766" s="279"/>
      <c r="AS766" s="279"/>
      <c r="AT766" s="280"/>
      <c r="AU766" s="23"/>
      <c r="AV766" s="323">
        <v>2980</v>
      </c>
      <c r="AW766" s="324"/>
      <c r="AX766" s="324"/>
      <c r="AY766" s="324"/>
      <c r="AZ766" s="324"/>
      <c r="BA766" s="324"/>
      <c r="BB766" s="324"/>
      <c r="BC766" s="324"/>
      <c r="BD766" s="324"/>
      <c r="BE766" s="325"/>
      <c r="BF766" s="323">
        <v>103</v>
      </c>
      <c r="BG766" s="324"/>
      <c r="BH766" s="324"/>
      <c r="BI766" s="324"/>
      <c r="BJ766" s="324"/>
      <c r="BK766" s="324"/>
      <c r="BL766" s="324"/>
      <c r="BM766" s="324"/>
      <c r="BN766" s="323">
        <v>0</v>
      </c>
      <c r="BO766" s="429"/>
      <c r="BP766" s="429"/>
      <c r="BQ766" s="429"/>
      <c r="BR766" s="429"/>
      <c r="BS766" s="429"/>
      <c r="BT766" s="429"/>
      <c r="BU766" s="429"/>
      <c r="BV766" s="430"/>
      <c r="BW766" s="323" t="s">
        <v>808</v>
      </c>
      <c r="BX766" s="429"/>
      <c r="BY766" s="429"/>
      <c r="BZ766" s="429"/>
      <c r="CA766" s="429"/>
      <c r="CB766" s="429"/>
      <c r="CC766" s="429"/>
      <c r="CD766" s="429"/>
      <c r="CE766" s="430"/>
      <c r="CF766" s="436">
        <v>0</v>
      </c>
      <c r="CG766" s="324"/>
      <c r="CH766" s="324"/>
      <c r="CI766" s="324"/>
      <c r="CJ766" s="324"/>
      <c r="CK766" s="324"/>
      <c r="CL766" s="324"/>
      <c r="CM766" s="324"/>
      <c r="CN766" s="325"/>
    </row>
    <row r="767" spans="4:92" ht="14.25" customHeight="1" x14ac:dyDescent="0.35">
      <c r="D767" s="278" t="s">
        <v>121</v>
      </c>
      <c r="E767" s="279"/>
      <c r="F767" s="279"/>
      <c r="G767" s="279"/>
      <c r="H767" s="279"/>
      <c r="I767" s="279"/>
      <c r="J767" s="279"/>
      <c r="K767" s="279"/>
      <c r="L767" s="279"/>
      <c r="M767" s="279"/>
      <c r="N767" s="279"/>
      <c r="O767" s="279"/>
      <c r="P767" s="279"/>
      <c r="Q767" s="279"/>
      <c r="R767" s="279"/>
      <c r="S767" s="279"/>
      <c r="T767" s="280"/>
      <c r="U767" s="445">
        <f>SUM(U762:AA766)</f>
        <v>2645</v>
      </c>
      <c r="V767" s="279"/>
      <c r="W767" s="279"/>
      <c r="X767" s="279"/>
      <c r="Y767" s="279"/>
      <c r="Z767" s="279"/>
      <c r="AA767" s="280"/>
      <c r="AB767" s="278">
        <f>SUM(AB762:AH766)</f>
        <v>145</v>
      </c>
      <c r="AC767" s="279"/>
      <c r="AD767" s="279"/>
      <c r="AE767" s="279"/>
      <c r="AF767" s="279"/>
      <c r="AG767" s="279"/>
      <c r="AH767" s="280"/>
      <c r="AI767" s="278"/>
      <c r="AJ767" s="279"/>
      <c r="AK767" s="279"/>
      <c r="AL767" s="279"/>
      <c r="AM767" s="279"/>
      <c r="AN767" s="279"/>
      <c r="AO767" s="279"/>
      <c r="AP767" s="279"/>
      <c r="AQ767" s="279"/>
      <c r="AR767" s="279"/>
      <c r="AS767" s="279"/>
      <c r="AT767" s="280"/>
      <c r="AU767" s="23"/>
      <c r="AV767" s="326"/>
      <c r="AW767" s="327"/>
      <c r="AX767" s="327"/>
      <c r="AY767" s="327"/>
      <c r="AZ767" s="327"/>
      <c r="BA767" s="327"/>
      <c r="BB767" s="327"/>
      <c r="BC767" s="327"/>
      <c r="BD767" s="327"/>
      <c r="BE767" s="328"/>
      <c r="BF767" s="326"/>
      <c r="BG767" s="327"/>
      <c r="BH767" s="327"/>
      <c r="BI767" s="327"/>
      <c r="BJ767" s="327"/>
      <c r="BK767" s="327"/>
      <c r="BL767" s="327"/>
      <c r="BM767" s="327"/>
      <c r="BN767" s="431"/>
      <c r="BO767" s="432"/>
      <c r="BP767" s="432"/>
      <c r="BQ767" s="432"/>
      <c r="BR767" s="432"/>
      <c r="BS767" s="432"/>
      <c r="BT767" s="432"/>
      <c r="BU767" s="432"/>
      <c r="BV767" s="433"/>
      <c r="BW767" s="431"/>
      <c r="BX767" s="432"/>
      <c r="BY767" s="432"/>
      <c r="BZ767" s="432"/>
      <c r="CA767" s="432"/>
      <c r="CB767" s="432"/>
      <c r="CC767" s="432"/>
      <c r="CD767" s="432"/>
      <c r="CE767" s="433"/>
      <c r="CF767" s="326"/>
      <c r="CG767" s="327"/>
      <c r="CH767" s="327"/>
      <c r="CI767" s="327"/>
      <c r="CJ767" s="327"/>
      <c r="CK767" s="327"/>
      <c r="CL767" s="327"/>
      <c r="CM767" s="327"/>
      <c r="CN767" s="328"/>
    </row>
    <row r="768" spans="4:92" ht="17.25" customHeight="1" x14ac:dyDescent="0.35">
      <c r="D768" s="482" t="s">
        <v>932</v>
      </c>
      <c r="E768" s="482"/>
      <c r="F768" s="482"/>
      <c r="G768" s="482"/>
      <c r="H768" s="482"/>
      <c r="I768" s="482"/>
      <c r="J768" s="482"/>
      <c r="K768" s="482"/>
      <c r="L768" s="482"/>
      <c r="M768" s="482"/>
      <c r="N768" s="482"/>
      <c r="O768" s="482"/>
      <c r="P768" s="482"/>
      <c r="Q768" s="482"/>
      <c r="R768" s="482"/>
      <c r="S768" s="482"/>
      <c r="T768" s="482"/>
      <c r="U768" s="482"/>
      <c r="V768" s="482"/>
      <c r="W768" s="482"/>
      <c r="X768" s="482"/>
      <c r="Y768" s="482"/>
      <c r="Z768" s="482"/>
      <c r="AA768" s="82"/>
      <c r="AB768" s="82"/>
      <c r="AC768" s="82"/>
      <c r="AD768" s="82"/>
      <c r="AE768" s="82"/>
      <c r="AF768" s="82"/>
      <c r="AG768" s="82"/>
      <c r="AH768" s="82"/>
      <c r="AI768" s="82"/>
      <c r="AJ768" s="82"/>
      <c r="AK768" s="82"/>
      <c r="AL768" s="82"/>
      <c r="AM768" s="82"/>
      <c r="AN768" s="82"/>
      <c r="AO768" s="82"/>
      <c r="AP768" s="82"/>
      <c r="AQ768" s="82"/>
      <c r="AR768" s="82"/>
      <c r="AS768" s="82"/>
      <c r="AT768" s="82"/>
      <c r="AV768" s="499" t="s">
        <v>376</v>
      </c>
      <c r="AW768" s="499"/>
      <c r="AX768" s="499"/>
      <c r="AY768" s="499"/>
      <c r="AZ768" s="499"/>
      <c r="BA768" s="499"/>
      <c r="BB768" s="499"/>
      <c r="BC768" s="499"/>
      <c r="BD768" s="499"/>
      <c r="BE768" s="499"/>
      <c r="BF768" s="499"/>
      <c r="BG768" s="499"/>
      <c r="BH768" s="499"/>
      <c r="BI768" s="499"/>
      <c r="BJ768" s="499"/>
      <c r="BK768" s="499"/>
      <c r="BL768" s="499"/>
      <c r="BM768" s="499"/>
      <c r="BN768" s="499"/>
      <c r="BO768" s="499"/>
      <c r="BP768" s="499"/>
      <c r="BQ768" s="499"/>
      <c r="BR768" s="499"/>
      <c r="BS768" s="499"/>
      <c r="BT768" s="499"/>
      <c r="BU768" s="499"/>
      <c r="BV768" s="499"/>
      <c r="BW768" s="499"/>
      <c r="BX768" s="499"/>
      <c r="BY768" s="499"/>
      <c r="BZ768" s="499"/>
      <c r="CA768" s="499"/>
      <c r="CB768" s="499"/>
      <c r="CC768" s="499"/>
      <c r="CD768" s="499"/>
      <c r="CE768" s="499"/>
      <c r="CF768" s="499"/>
      <c r="CG768" s="499"/>
      <c r="CH768" s="499"/>
      <c r="CI768" s="499"/>
      <c r="CJ768" s="499"/>
      <c r="CK768" s="499"/>
      <c r="CL768" s="499"/>
    </row>
    <row r="769" spans="4:92" ht="14.25" customHeight="1" x14ac:dyDescent="0.3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row>
    <row r="770" spans="4:92" ht="14.25" customHeight="1" x14ac:dyDescent="0.35">
      <c r="D770" s="420" t="s">
        <v>361</v>
      </c>
      <c r="E770" s="420"/>
      <c r="F770" s="420"/>
      <c r="G770" s="420"/>
      <c r="H770" s="420"/>
      <c r="I770" s="420"/>
      <c r="J770" s="420"/>
      <c r="K770" s="420"/>
      <c r="L770" s="420"/>
      <c r="M770" s="420"/>
      <c r="N770" s="420"/>
      <c r="O770" s="420"/>
      <c r="P770" s="420"/>
      <c r="Q770" s="420"/>
      <c r="R770" s="420"/>
      <c r="S770" s="420"/>
      <c r="T770" s="420"/>
      <c r="U770" s="420"/>
      <c r="V770" s="420"/>
      <c r="W770" s="420"/>
      <c r="X770" s="420"/>
      <c r="Y770" s="420"/>
      <c r="Z770" s="420"/>
      <c r="AA770" s="420"/>
      <c r="AB770" s="420"/>
      <c r="AC770" s="420"/>
      <c r="AD770" s="420"/>
      <c r="AE770" s="420"/>
      <c r="AF770" s="420"/>
      <c r="AG770" s="420"/>
      <c r="AH770" s="420"/>
      <c r="AI770" s="420"/>
      <c r="AJ770" s="420"/>
      <c r="AK770" s="420"/>
      <c r="AL770" s="420"/>
      <c r="AM770" s="420"/>
      <c r="AN770" s="420"/>
      <c r="AO770" s="420"/>
      <c r="AP770" s="420"/>
      <c r="AQ770" s="420"/>
      <c r="AR770" s="420"/>
      <c r="AS770" s="420"/>
      <c r="AT770" s="420"/>
      <c r="AV770" s="420" t="s">
        <v>912</v>
      </c>
      <c r="AW770" s="420"/>
      <c r="AX770" s="420"/>
      <c r="AY770" s="420"/>
      <c r="AZ770" s="420"/>
      <c r="BA770" s="420"/>
      <c r="BB770" s="420"/>
      <c r="BC770" s="420"/>
      <c r="BD770" s="420"/>
      <c r="BE770" s="420"/>
      <c r="BF770" s="420"/>
      <c r="BG770" s="420"/>
      <c r="BH770" s="420"/>
      <c r="BI770" s="420"/>
      <c r="BJ770" s="420"/>
      <c r="BK770" s="420"/>
      <c r="BL770" s="420"/>
      <c r="BM770" s="420"/>
      <c r="BN770" s="420"/>
      <c r="BO770" s="420"/>
      <c r="BP770" s="420"/>
      <c r="BQ770" s="420"/>
      <c r="BR770" s="420"/>
      <c r="BS770" s="420"/>
      <c r="BT770" s="420"/>
      <c r="BU770" s="420"/>
      <c r="BV770" s="420"/>
      <c r="BW770" s="420"/>
      <c r="BX770" s="420"/>
      <c r="BY770" s="420"/>
      <c r="BZ770" s="420"/>
      <c r="CA770" s="420"/>
      <c r="CB770" s="420"/>
      <c r="CC770" s="420"/>
      <c r="CD770" s="420"/>
      <c r="CE770" s="420"/>
      <c r="CF770" s="420"/>
      <c r="CG770" s="420"/>
      <c r="CH770" s="420"/>
      <c r="CI770" s="420"/>
      <c r="CJ770" s="420"/>
      <c r="CK770" s="420"/>
      <c r="CL770" s="420"/>
    </row>
    <row r="771" spans="4:92" ht="14.25" customHeight="1" x14ac:dyDescent="0.35">
      <c r="D771" s="421"/>
      <c r="E771" s="421"/>
      <c r="F771" s="421"/>
      <c r="G771" s="421"/>
      <c r="H771" s="421"/>
      <c r="I771" s="421"/>
      <c r="J771" s="421"/>
      <c r="K771" s="421"/>
      <c r="L771" s="421"/>
      <c r="M771" s="421"/>
      <c r="N771" s="421"/>
      <c r="O771" s="421"/>
      <c r="P771" s="421"/>
      <c r="Q771" s="421"/>
      <c r="R771" s="421"/>
      <c r="S771" s="421"/>
      <c r="T771" s="421"/>
      <c r="U771" s="421"/>
      <c r="V771" s="421"/>
      <c r="W771" s="421"/>
      <c r="X771" s="421"/>
      <c r="Y771" s="421"/>
      <c r="Z771" s="421"/>
      <c r="AA771" s="421"/>
      <c r="AB771" s="421"/>
      <c r="AC771" s="421"/>
      <c r="AD771" s="421"/>
      <c r="AE771" s="421"/>
      <c r="AF771" s="421"/>
      <c r="AG771" s="421"/>
      <c r="AH771" s="421"/>
      <c r="AI771" s="421"/>
      <c r="AJ771" s="421"/>
      <c r="AK771" s="421"/>
      <c r="AL771" s="421"/>
      <c r="AM771" s="421"/>
      <c r="AN771" s="421"/>
      <c r="AO771" s="421"/>
      <c r="AP771" s="421"/>
      <c r="AQ771" s="421"/>
      <c r="AR771" s="421"/>
      <c r="AS771" s="421"/>
      <c r="AT771" s="421"/>
      <c r="AV771" s="420"/>
      <c r="AW771" s="420"/>
      <c r="AX771" s="420"/>
      <c r="AY771" s="420"/>
      <c r="AZ771" s="420"/>
      <c r="BA771" s="420"/>
      <c r="BB771" s="420"/>
      <c r="BC771" s="420"/>
      <c r="BD771" s="420"/>
      <c r="BE771" s="420"/>
      <c r="BF771" s="420"/>
      <c r="BG771" s="420"/>
      <c r="BH771" s="420"/>
      <c r="BI771" s="420"/>
      <c r="BJ771" s="420"/>
      <c r="BK771" s="420"/>
      <c r="BL771" s="420"/>
      <c r="BM771" s="420"/>
      <c r="BN771" s="420"/>
      <c r="BO771" s="420"/>
      <c r="BP771" s="420"/>
      <c r="BQ771" s="420"/>
      <c r="BR771" s="420"/>
      <c r="BS771" s="420"/>
      <c r="BT771" s="420"/>
      <c r="BU771" s="420"/>
      <c r="BV771" s="420"/>
      <c r="BW771" s="420"/>
      <c r="BX771" s="420"/>
      <c r="BY771" s="420"/>
      <c r="BZ771" s="420"/>
      <c r="CA771" s="420"/>
      <c r="CB771" s="420"/>
      <c r="CC771" s="420"/>
      <c r="CD771" s="420"/>
      <c r="CE771" s="420"/>
      <c r="CF771" s="420"/>
      <c r="CG771" s="420"/>
      <c r="CH771" s="420"/>
      <c r="CI771" s="420"/>
      <c r="CJ771" s="420"/>
      <c r="CK771" s="420"/>
      <c r="CL771" s="420"/>
    </row>
    <row r="772" spans="4:92" ht="14.25" customHeight="1" x14ac:dyDescent="0.35">
      <c r="D772" s="393" t="s">
        <v>354</v>
      </c>
      <c r="E772" s="394"/>
      <c r="F772" s="394"/>
      <c r="G772" s="394"/>
      <c r="H772" s="394"/>
      <c r="I772" s="394"/>
      <c r="J772" s="394"/>
      <c r="K772" s="394"/>
      <c r="L772" s="394"/>
      <c r="M772" s="394"/>
      <c r="N772" s="394"/>
      <c r="O772" s="394"/>
      <c r="P772" s="394"/>
      <c r="Q772" s="394"/>
      <c r="R772" s="394"/>
      <c r="S772" s="394"/>
      <c r="T772" s="394"/>
      <c r="U772" s="394"/>
      <c r="V772" s="395"/>
      <c r="W772" s="317" t="s">
        <v>355</v>
      </c>
      <c r="X772" s="318"/>
      <c r="Y772" s="318"/>
      <c r="Z772" s="318"/>
      <c r="AA772" s="318"/>
      <c r="AB772" s="318"/>
      <c r="AC772" s="318"/>
      <c r="AD772" s="318"/>
      <c r="AE772" s="318"/>
      <c r="AF772" s="318"/>
      <c r="AG772" s="318"/>
      <c r="AH772" s="318"/>
      <c r="AI772" s="318"/>
      <c r="AJ772" s="319"/>
      <c r="AK772" s="317" t="s">
        <v>360</v>
      </c>
      <c r="AL772" s="318"/>
      <c r="AM772" s="318"/>
      <c r="AN772" s="318"/>
      <c r="AO772" s="318"/>
      <c r="AP772" s="318"/>
      <c r="AQ772" s="318"/>
      <c r="AR772" s="318"/>
      <c r="AS772" s="318"/>
      <c r="AT772" s="319"/>
      <c r="AV772" s="277" t="s">
        <v>354</v>
      </c>
      <c r="AW772" s="277"/>
      <c r="AX772" s="277"/>
      <c r="AY772" s="277"/>
      <c r="AZ772" s="277"/>
      <c r="BA772" s="277"/>
      <c r="BB772" s="277"/>
      <c r="BC772" s="277"/>
      <c r="BD772" s="277"/>
      <c r="BE772" s="277"/>
      <c r="BF772" s="277"/>
      <c r="BG772" s="277"/>
      <c r="BH772" s="277"/>
      <c r="BI772" s="277"/>
      <c r="BJ772" s="277"/>
      <c r="BK772" s="277"/>
      <c r="BL772" s="277"/>
      <c r="BM772" s="277"/>
      <c r="BN772" s="277"/>
      <c r="BO772" s="277" t="s">
        <v>355</v>
      </c>
      <c r="BP772" s="277"/>
      <c r="BQ772" s="277"/>
      <c r="BR772" s="277"/>
      <c r="BS772" s="277"/>
      <c r="BT772" s="277"/>
      <c r="BU772" s="277"/>
      <c r="BV772" s="277"/>
      <c r="BW772" s="277"/>
      <c r="BX772" s="277"/>
      <c r="BY772" s="277"/>
      <c r="BZ772" s="277"/>
      <c r="CA772" s="277"/>
      <c r="CB772" s="277"/>
      <c r="CC772" s="277" t="s">
        <v>377</v>
      </c>
      <c r="CD772" s="277"/>
      <c r="CE772" s="277"/>
      <c r="CF772" s="277"/>
      <c r="CG772" s="277"/>
      <c r="CH772" s="277"/>
      <c r="CI772" s="277"/>
      <c r="CJ772" s="277"/>
      <c r="CK772" s="277"/>
      <c r="CL772" s="277"/>
      <c r="CM772" s="277"/>
      <c r="CN772" s="277"/>
    </row>
    <row r="773" spans="4:92" ht="14.25" customHeight="1" x14ac:dyDescent="0.35">
      <c r="D773" s="396"/>
      <c r="E773" s="397"/>
      <c r="F773" s="397"/>
      <c r="G773" s="397"/>
      <c r="H773" s="397"/>
      <c r="I773" s="397"/>
      <c r="J773" s="397"/>
      <c r="K773" s="397"/>
      <c r="L773" s="397"/>
      <c r="M773" s="397"/>
      <c r="N773" s="397"/>
      <c r="O773" s="397"/>
      <c r="P773" s="397"/>
      <c r="Q773" s="397"/>
      <c r="R773" s="397"/>
      <c r="S773" s="397"/>
      <c r="T773" s="397"/>
      <c r="U773" s="397"/>
      <c r="V773" s="398"/>
      <c r="W773" s="317" t="s">
        <v>166</v>
      </c>
      <c r="X773" s="318"/>
      <c r="Y773" s="318"/>
      <c r="Z773" s="318"/>
      <c r="AA773" s="318"/>
      <c r="AB773" s="318"/>
      <c r="AC773" s="319"/>
      <c r="AD773" s="317" t="s">
        <v>124</v>
      </c>
      <c r="AE773" s="318"/>
      <c r="AF773" s="318"/>
      <c r="AG773" s="318"/>
      <c r="AH773" s="318"/>
      <c r="AI773" s="318"/>
      <c r="AJ773" s="319"/>
      <c r="AK773" s="317" t="s">
        <v>166</v>
      </c>
      <c r="AL773" s="318"/>
      <c r="AM773" s="318"/>
      <c r="AN773" s="318"/>
      <c r="AO773" s="319"/>
      <c r="AP773" s="317" t="s">
        <v>124</v>
      </c>
      <c r="AQ773" s="318"/>
      <c r="AR773" s="318"/>
      <c r="AS773" s="318"/>
      <c r="AT773" s="319"/>
      <c r="AV773" s="277"/>
      <c r="AW773" s="277"/>
      <c r="AX773" s="277"/>
      <c r="AY773" s="277"/>
      <c r="AZ773" s="277"/>
      <c r="BA773" s="277"/>
      <c r="BB773" s="277"/>
      <c r="BC773" s="277"/>
      <c r="BD773" s="277"/>
      <c r="BE773" s="277"/>
      <c r="BF773" s="277"/>
      <c r="BG773" s="277"/>
      <c r="BH773" s="277"/>
      <c r="BI773" s="277"/>
      <c r="BJ773" s="277"/>
      <c r="BK773" s="277"/>
      <c r="BL773" s="277"/>
      <c r="BM773" s="277"/>
      <c r="BN773" s="277"/>
      <c r="BO773" s="277" t="s">
        <v>166</v>
      </c>
      <c r="BP773" s="277"/>
      <c r="BQ773" s="277"/>
      <c r="BR773" s="277"/>
      <c r="BS773" s="277"/>
      <c r="BT773" s="277"/>
      <c r="BU773" s="277"/>
      <c r="BV773" s="277" t="s">
        <v>124</v>
      </c>
      <c r="BW773" s="277"/>
      <c r="BX773" s="277"/>
      <c r="BY773" s="277"/>
      <c r="BZ773" s="277"/>
      <c r="CA773" s="277"/>
      <c r="CB773" s="277"/>
      <c r="CC773" s="277" t="s">
        <v>166</v>
      </c>
      <c r="CD773" s="277"/>
      <c r="CE773" s="277"/>
      <c r="CF773" s="277"/>
      <c r="CG773" s="277"/>
      <c r="CH773" s="277"/>
      <c r="CI773" s="277" t="s">
        <v>124</v>
      </c>
      <c r="CJ773" s="277"/>
      <c r="CK773" s="277"/>
      <c r="CL773" s="277"/>
      <c r="CM773" s="277"/>
      <c r="CN773" s="277"/>
    </row>
    <row r="774" spans="4:92" ht="14.25" customHeight="1" x14ac:dyDescent="0.35">
      <c r="D774" s="298">
        <v>1</v>
      </c>
      <c r="E774" s="299"/>
      <c r="F774" s="299"/>
      <c r="G774" s="299"/>
      <c r="H774" s="299"/>
      <c r="I774" s="299"/>
      <c r="J774" s="299"/>
      <c r="K774" s="299"/>
      <c r="L774" s="299"/>
      <c r="M774" s="299"/>
      <c r="N774" s="299"/>
      <c r="O774" s="299"/>
      <c r="P774" s="299"/>
      <c r="Q774" s="299"/>
      <c r="R774" s="299"/>
      <c r="S774" s="299"/>
      <c r="T774" s="299"/>
      <c r="U774" s="299"/>
      <c r="V774" s="300"/>
      <c r="W774" s="281">
        <v>517</v>
      </c>
      <c r="X774" s="282"/>
      <c r="Y774" s="282"/>
      <c r="Z774" s="282"/>
      <c r="AA774" s="282"/>
      <c r="AB774" s="282"/>
      <c r="AC774" s="283"/>
      <c r="AD774" s="281">
        <v>28</v>
      </c>
      <c r="AE774" s="282"/>
      <c r="AF774" s="282"/>
      <c r="AG774" s="282"/>
      <c r="AH774" s="282"/>
      <c r="AI774" s="282"/>
      <c r="AJ774" s="283"/>
      <c r="AK774" s="343">
        <f t="shared" ref="AK774:AK779" si="73">(W774/$W$780)*100</f>
        <v>21.869712351945854</v>
      </c>
      <c r="AL774" s="344"/>
      <c r="AM774" s="344"/>
      <c r="AN774" s="344"/>
      <c r="AO774" s="345"/>
      <c r="AP774" s="343">
        <f t="shared" ref="AP774:AP779" si="74">(AD774/$AD$780)*100</f>
        <v>22.58064516129032</v>
      </c>
      <c r="AQ774" s="344"/>
      <c r="AR774" s="344"/>
      <c r="AS774" s="344"/>
      <c r="AT774" s="345"/>
      <c r="AV774" s="425">
        <v>1</v>
      </c>
      <c r="AW774" s="425"/>
      <c r="AX774" s="425"/>
      <c r="AY774" s="425"/>
      <c r="AZ774" s="425"/>
      <c r="BA774" s="425"/>
      <c r="BB774" s="425"/>
      <c r="BC774" s="425"/>
      <c r="BD774" s="425"/>
      <c r="BE774" s="425"/>
      <c r="BF774" s="425"/>
      <c r="BG774" s="425"/>
      <c r="BH774" s="425"/>
      <c r="BI774" s="425"/>
      <c r="BJ774" s="425"/>
      <c r="BK774" s="425"/>
      <c r="BL774" s="425"/>
      <c r="BM774" s="425"/>
      <c r="BN774" s="425"/>
      <c r="BO774" s="278">
        <v>668</v>
      </c>
      <c r="BP774" s="279"/>
      <c r="BQ774" s="279"/>
      <c r="BR774" s="279"/>
      <c r="BS774" s="279"/>
      <c r="BT774" s="279"/>
      <c r="BU774" s="279"/>
      <c r="BV774" s="279"/>
      <c r="BW774" s="279"/>
      <c r="BX774" s="279"/>
      <c r="BY774" s="279"/>
      <c r="BZ774" s="279"/>
      <c r="CA774" s="279"/>
      <c r="CB774" s="280"/>
      <c r="CC774" s="471">
        <f>BO774/$BO$780</f>
        <v>0.22416107382550335</v>
      </c>
      <c r="CD774" s="472"/>
      <c r="CE774" s="472"/>
      <c r="CF774" s="472"/>
      <c r="CG774" s="472"/>
      <c r="CH774" s="472"/>
      <c r="CI774" s="472"/>
      <c r="CJ774" s="472"/>
      <c r="CK774" s="472"/>
      <c r="CL774" s="472"/>
      <c r="CM774" s="472"/>
      <c r="CN774" s="473"/>
    </row>
    <row r="775" spans="4:92" ht="14.25" customHeight="1" x14ac:dyDescent="0.35">
      <c r="D775" s="298">
        <v>2</v>
      </c>
      <c r="E775" s="299"/>
      <c r="F775" s="299"/>
      <c r="G775" s="299"/>
      <c r="H775" s="299"/>
      <c r="I775" s="299"/>
      <c r="J775" s="299"/>
      <c r="K775" s="299"/>
      <c r="L775" s="299"/>
      <c r="M775" s="299"/>
      <c r="N775" s="299"/>
      <c r="O775" s="299"/>
      <c r="P775" s="299"/>
      <c r="Q775" s="299"/>
      <c r="R775" s="299"/>
      <c r="S775" s="299"/>
      <c r="T775" s="299"/>
      <c r="U775" s="299"/>
      <c r="V775" s="300"/>
      <c r="W775" s="281">
        <v>1255</v>
      </c>
      <c r="X775" s="282"/>
      <c r="Y775" s="282"/>
      <c r="Z775" s="282"/>
      <c r="AA775" s="282"/>
      <c r="AB775" s="282"/>
      <c r="AC775" s="283"/>
      <c r="AD775" s="281">
        <v>21</v>
      </c>
      <c r="AE775" s="282"/>
      <c r="AF775" s="282"/>
      <c r="AG775" s="282"/>
      <c r="AH775" s="282"/>
      <c r="AI775" s="282"/>
      <c r="AJ775" s="283"/>
      <c r="AK775" s="343">
        <f t="shared" si="73"/>
        <v>53.087986463620986</v>
      </c>
      <c r="AL775" s="344"/>
      <c r="AM775" s="344"/>
      <c r="AN775" s="344"/>
      <c r="AO775" s="345"/>
      <c r="AP775" s="343">
        <f t="shared" si="74"/>
        <v>16.93548387096774</v>
      </c>
      <c r="AQ775" s="344"/>
      <c r="AR775" s="344"/>
      <c r="AS775" s="344"/>
      <c r="AT775" s="345"/>
      <c r="AV775" s="425">
        <v>2</v>
      </c>
      <c r="AW775" s="425"/>
      <c r="AX775" s="425"/>
      <c r="AY775" s="425"/>
      <c r="AZ775" s="425"/>
      <c r="BA775" s="425"/>
      <c r="BB775" s="425"/>
      <c r="BC775" s="425"/>
      <c r="BD775" s="425"/>
      <c r="BE775" s="425"/>
      <c r="BF775" s="425"/>
      <c r="BG775" s="425"/>
      <c r="BH775" s="425"/>
      <c r="BI775" s="425"/>
      <c r="BJ775" s="425"/>
      <c r="BK775" s="425"/>
      <c r="BL775" s="425"/>
      <c r="BM775" s="425"/>
      <c r="BN775" s="425"/>
      <c r="BO775" s="445">
        <v>1832</v>
      </c>
      <c r="BP775" s="279"/>
      <c r="BQ775" s="279"/>
      <c r="BR775" s="279"/>
      <c r="BS775" s="279"/>
      <c r="BT775" s="279"/>
      <c r="BU775" s="279"/>
      <c r="BV775" s="279"/>
      <c r="BW775" s="279"/>
      <c r="BX775" s="279"/>
      <c r="BY775" s="279"/>
      <c r="BZ775" s="279"/>
      <c r="CA775" s="279"/>
      <c r="CB775" s="280"/>
      <c r="CC775" s="471">
        <f t="shared" ref="CC775:CC779" si="75">BO775/$BO$780</f>
        <v>0.61476510067114098</v>
      </c>
      <c r="CD775" s="472"/>
      <c r="CE775" s="472"/>
      <c r="CF775" s="472"/>
      <c r="CG775" s="472"/>
      <c r="CH775" s="472"/>
      <c r="CI775" s="472"/>
      <c r="CJ775" s="472"/>
      <c r="CK775" s="472"/>
      <c r="CL775" s="472"/>
      <c r="CM775" s="472"/>
      <c r="CN775" s="473"/>
    </row>
    <row r="776" spans="4:92" ht="14.25" customHeight="1" x14ac:dyDescent="0.35">
      <c r="D776" s="298">
        <v>3</v>
      </c>
      <c r="E776" s="299"/>
      <c r="F776" s="299"/>
      <c r="G776" s="299"/>
      <c r="H776" s="299"/>
      <c r="I776" s="299"/>
      <c r="J776" s="299"/>
      <c r="K776" s="299"/>
      <c r="L776" s="299"/>
      <c r="M776" s="299"/>
      <c r="N776" s="299"/>
      <c r="O776" s="299"/>
      <c r="P776" s="299"/>
      <c r="Q776" s="299"/>
      <c r="R776" s="299"/>
      <c r="S776" s="299"/>
      <c r="T776" s="299"/>
      <c r="U776" s="299"/>
      <c r="V776" s="300"/>
      <c r="W776" s="281">
        <v>576</v>
      </c>
      <c r="X776" s="282"/>
      <c r="Y776" s="282"/>
      <c r="Z776" s="282"/>
      <c r="AA776" s="282"/>
      <c r="AB776" s="282"/>
      <c r="AC776" s="283"/>
      <c r="AD776" s="281">
        <v>64</v>
      </c>
      <c r="AE776" s="282"/>
      <c r="AF776" s="282"/>
      <c r="AG776" s="282"/>
      <c r="AH776" s="282"/>
      <c r="AI776" s="282"/>
      <c r="AJ776" s="283"/>
      <c r="AK776" s="343">
        <f t="shared" si="73"/>
        <v>24.36548223350254</v>
      </c>
      <c r="AL776" s="344"/>
      <c r="AM776" s="344"/>
      <c r="AN776" s="344"/>
      <c r="AO776" s="345"/>
      <c r="AP776" s="343">
        <f t="shared" si="74"/>
        <v>51.612903225806448</v>
      </c>
      <c r="AQ776" s="344"/>
      <c r="AR776" s="344"/>
      <c r="AS776" s="344"/>
      <c r="AT776" s="345"/>
      <c r="AV776" s="425">
        <v>3</v>
      </c>
      <c r="AW776" s="425"/>
      <c r="AX776" s="425"/>
      <c r="AY776" s="425"/>
      <c r="AZ776" s="425"/>
      <c r="BA776" s="425"/>
      <c r="BB776" s="425"/>
      <c r="BC776" s="425"/>
      <c r="BD776" s="425"/>
      <c r="BE776" s="425"/>
      <c r="BF776" s="425"/>
      <c r="BG776" s="425"/>
      <c r="BH776" s="425"/>
      <c r="BI776" s="425"/>
      <c r="BJ776" s="425"/>
      <c r="BK776" s="425"/>
      <c r="BL776" s="425"/>
      <c r="BM776" s="425"/>
      <c r="BN776" s="425"/>
      <c r="BO776" s="278">
        <v>477</v>
      </c>
      <c r="BP776" s="279"/>
      <c r="BQ776" s="279"/>
      <c r="BR776" s="279"/>
      <c r="BS776" s="279"/>
      <c r="BT776" s="279"/>
      <c r="BU776" s="279"/>
      <c r="BV776" s="279"/>
      <c r="BW776" s="279"/>
      <c r="BX776" s="279"/>
      <c r="BY776" s="279"/>
      <c r="BZ776" s="279"/>
      <c r="CA776" s="279"/>
      <c r="CB776" s="280"/>
      <c r="CC776" s="471">
        <f t="shared" si="75"/>
        <v>0.16006711409395974</v>
      </c>
      <c r="CD776" s="472"/>
      <c r="CE776" s="472"/>
      <c r="CF776" s="472"/>
      <c r="CG776" s="472"/>
      <c r="CH776" s="472"/>
      <c r="CI776" s="472"/>
      <c r="CJ776" s="472"/>
      <c r="CK776" s="472"/>
      <c r="CL776" s="472"/>
      <c r="CM776" s="472"/>
      <c r="CN776" s="473"/>
    </row>
    <row r="777" spans="4:92" ht="14.25" customHeight="1" x14ac:dyDescent="0.35">
      <c r="D777" s="298">
        <v>4</v>
      </c>
      <c r="E777" s="299"/>
      <c r="F777" s="299"/>
      <c r="G777" s="299"/>
      <c r="H777" s="299"/>
      <c r="I777" s="299"/>
      <c r="J777" s="299"/>
      <c r="K777" s="299"/>
      <c r="L777" s="299"/>
      <c r="M777" s="299"/>
      <c r="N777" s="299"/>
      <c r="O777" s="299"/>
      <c r="P777" s="299"/>
      <c r="Q777" s="299"/>
      <c r="R777" s="299"/>
      <c r="S777" s="299"/>
      <c r="T777" s="299"/>
      <c r="U777" s="299"/>
      <c r="V777" s="300"/>
      <c r="W777" s="281">
        <v>16</v>
      </c>
      <c r="X777" s="282"/>
      <c r="Y777" s="282"/>
      <c r="Z777" s="282"/>
      <c r="AA777" s="282"/>
      <c r="AB777" s="282"/>
      <c r="AC777" s="283"/>
      <c r="AD777" s="281">
        <v>8</v>
      </c>
      <c r="AE777" s="282"/>
      <c r="AF777" s="282"/>
      <c r="AG777" s="282"/>
      <c r="AH777" s="282"/>
      <c r="AI777" s="282"/>
      <c r="AJ777" s="283"/>
      <c r="AK777" s="343">
        <f t="shared" si="73"/>
        <v>0.67681895093062605</v>
      </c>
      <c r="AL777" s="344"/>
      <c r="AM777" s="344"/>
      <c r="AN777" s="344"/>
      <c r="AO777" s="345"/>
      <c r="AP777" s="343">
        <f t="shared" si="74"/>
        <v>6.4516129032258061</v>
      </c>
      <c r="AQ777" s="344"/>
      <c r="AR777" s="344"/>
      <c r="AS777" s="344"/>
      <c r="AT777" s="345"/>
      <c r="AV777" s="425">
        <v>4</v>
      </c>
      <c r="AW777" s="425"/>
      <c r="AX777" s="425"/>
      <c r="AY777" s="425"/>
      <c r="AZ777" s="425"/>
      <c r="BA777" s="425"/>
      <c r="BB777" s="425"/>
      <c r="BC777" s="425"/>
      <c r="BD777" s="425"/>
      <c r="BE777" s="425"/>
      <c r="BF777" s="425"/>
      <c r="BG777" s="425"/>
      <c r="BH777" s="425"/>
      <c r="BI777" s="425"/>
      <c r="BJ777" s="425"/>
      <c r="BK777" s="425"/>
      <c r="BL777" s="425"/>
      <c r="BM777" s="425"/>
      <c r="BN777" s="425"/>
      <c r="BO777" s="278">
        <v>1</v>
      </c>
      <c r="BP777" s="279"/>
      <c r="BQ777" s="279"/>
      <c r="BR777" s="279"/>
      <c r="BS777" s="279"/>
      <c r="BT777" s="279"/>
      <c r="BU777" s="279"/>
      <c r="BV777" s="279"/>
      <c r="BW777" s="279"/>
      <c r="BX777" s="279"/>
      <c r="BY777" s="279"/>
      <c r="BZ777" s="279"/>
      <c r="CA777" s="279"/>
      <c r="CB777" s="280"/>
      <c r="CC777" s="471">
        <f t="shared" si="75"/>
        <v>3.355704697986577E-4</v>
      </c>
      <c r="CD777" s="472"/>
      <c r="CE777" s="472"/>
      <c r="CF777" s="472"/>
      <c r="CG777" s="472"/>
      <c r="CH777" s="472"/>
      <c r="CI777" s="472"/>
      <c r="CJ777" s="472"/>
      <c r="CK777" s="472"/>
      <c r="CL777" s="472"/>
      <c r="CM777" s="472"/>
      <c r="CN777" s="473"/>
    </row>
    <row r="778" spans="4:92" ht="14.25" customHeight="1" x14ac:dyDescent="0.35">
      <c r="D778" s="298">
        <v>5</v>
      </c>
      <c r="E778" s="299"/>
      <c r="F778" s="299"/>
      <c r="G778" s="299"/>
      <c r="H778" s="299"/>
      <c r="I778" s="299"/>
      <c r="J778" s="299"/>
      <c r="K778" s="299"/>
      <c r="L778" s="299"/>
      <c r="M778" s="299"/>
      <c r="N778" s="299"/>
      <c r="O778" s="299"/>
      <c r="P778" s="299"/>
      <c r="Q778" s="299"/>
      <c r="R778" s="299"/>
      <c r="S778" s="299"/>
      <c r="T778" s="299"/>
      <c r="U778" s="299"/>
      <c r="V778" s="300"/>
      <c r="W778" s="281">
        <v>0</v>
      </c>
      <c r="X778" s="282"/>
      <c r="Y778" s="282"/>
      <c r="Z778" s="282"/>
      <c r="AA778" s="282"/>
      <c r="AB778" s="282"/>
      <c r="AC778" s="283"/>
      <c r="AD778" s="281">
        <v>3</v>
      </c>
      <c r="AE778" s="282"/>
      <c r="AF778" s="282"/>
      <c r="AG778" s="282"/>
      <c r="AH778" s="282"/>
      <c r="AI778" s="282"/>
      <c r="AJ778" s="283"/>
      <c r="AK778" s="343">
        <f t="shared" si="73"/>
        <v>0</v>
      </c>
      <c r="AL778" s="344"/>
      <c r="AM778" s="344"/>
      <c r="AN778" s="344"/>
      <c r="AO778" s="345"/>
      <c r="AP778" s="343">
        <f t="shared" si="74"/>
        <v>2.4193548387096775</v>
      </c>
      <c r="AQ778" s="344"/>
      <c r="AR778" s="344"/>
      <c r="AS778" s="344"/>
      <c r="AT778" s="345"/>
      <c r="AV778" s="425">
        <v>5</v>
      </c>
      <c r="AW778" s="425"/>
      <c r="AX778" s="425"/>
      <c r="AY778" s="425"/>
      <c r="AZ778" s="425"/>
      <c r="BA778" s="425"/>
      <c r="BB778" s="425"/>
      <c r="BC778" s="425"/>
      <c r="BD778" s="425"/>
      <c r="BE778" s="425"/>
      <c r="BF778" s="425"/>
      <c r="BG778" s="425"/>
      <c r="BH778" s="425"/>
      <c r="BI778" s="425"/>
      <c r="BJ778" s="425"/>
      <c r="BK778" s="425"/>
      <c r="BL778" s="425"/>
      <c r="BM778" s="425"/>
      <c r="BN778" s="425"/>
      <c r="BO778" s="278">
        <v>2</v>
      </c>
      <c r="BP778" s="279"/>
      <c r="BQ778" s="279"/>
      <c r="BR778" s="279"/>
      <c r="BS778" s="279"/>
      <c r="BT778" s="279"/>
      <c r="BU778" s="279"/>
      <c r="BV778" s="279"/>
      <c r="BW778" s="279"/>
      <c r="BX778" s="279"/>
      <c r="BY778" s="279"/>
      <c r="BZ778" s="279"/>
      <c r="CA778" s="279"/>
      <c r="CB778" s="280"/>
      <c r="CC778" s="471">
        <f t="shared" si="75"/>
        <v>6.711409395973154E-4</v>
      </c>
      <c r="CD778" s="472"/>
      <c r="CE778" s="472"/>
      <c r="CF778" s="472"/>
      <c r="CG778" s="472"/>
      <c r="CH778" s="472"/>
      <c r="CI778" s="472"/>
      <c r="CJ778" s="472"/>
      <c r="CK778" s="472"/>
      <c r="CL778" s="472"/>
      <c r="CM778" s="472"/>
      <c r="CN778" s="473"/>
    </row>
    <row r="779" spans="4:92" ht="14.25" customHeight="1" x14ac:dyDescent="0.35">
      <c r="D779" s="425">
        <v>6</v>
      </c>
      <c r="E779" s="425"/>
      <c r="F779" s="425"/>
      <c r="G779" s="425"/>
      <c r="H779" s="425"/>
      <c r="I779" s="425"/>
      <c r="J779" s="425"/>
      <c r="K779" s="425"/>
      <c r="L779" s="425"/>
      <c r="M779" s="425"/>
      <c r="N779" s="425"/>
      <c r="O779" s="425"/>
      <c r="P779" s="425"/>
      <c r="Q779" s="425"/>
      <c r="R779" s="425"/>
      <c r="S779" s="425"/>
      <c r="T779" s="425"/>
      <c r="U779" s="425"/>
      <c r="V779" s="425"/>
      <c r="W779" s="281">
        <v>0</v>
      </c>
      <c r="X779" s="282"/>
      <c r="Y779" s="282"/>
      <c r="Z779" s="282"/>
      <c r="AA779" s="282"/>
      <c r="AB779" s="282"/>
      <c r="AC779" s="283"/>
      <c r="AD779" s="281">
        <v>0</v>
      </c>
      <c r="AE779" s="282"/>
      <c r="AF779" s="282"/>
      <c r="AG779" s="282"/>
      <c r="AH779" s="282"/>
      <c r="AI779" s="282"/>
      <c r="AJ779" s="283"/>
      <c r="AK779" s="343">
        <f t="shared" si="73"/>
        <v>0</v>
      </c>
      <c r="AL779" s="344"/>
      <c r="AM779" s="344"/>
      <c r="AN779" s="344"/>
      <c r="AO779" s="345"/>
      <c r="AP779" s="343">
        <f t="shared" si="74"/>
        <v>0</v>
      </c>
      <c r="AQ779" s="344"/>
      <c r="AR779" s="344"/>
      <c r="AS779" s="344"/>
      <c r="AT779" s="345"/>
      <c r="AV779" s="340">
        <v>6</v>
      </c>
      <c r="AW779" s="340"/>
      <c r="AX779" s="340"/>
      <c r="AY779" s="340"/>
      <c r="AZ779" s="340"/>
      <c r="BA779" s="340"/>
      <c r="BB779" s="340"/>
      <c r="BC779" s="340"/>
      <c r="BD779" s="340"/>
      <c r="BE779" s="340"/>
      <c r="BF779" s="340"/>
      <c r="BG779" s="340"/>
      <c r="BH779" s="340"/>
      <c r="BI779" s="340"/>
      <c r="BJ779" s="340"/>
      <c r="BK779" s="340"/>
      <c r="BL779" s="340"/>
      <c r="BM779" s="340"/>
      <c r="BN779" s="340"/>
      <c r="BO779" s="474">
        <v>0</v>
      </c>
      <c r="BP779" s="475"/>
      <c r="BQ779" s="475"/>
      <c r="BR779" s="475"/>
      <c r="BS779" s="475"/>
      <c r="BT779" s="475"/>
      <c r="BU779" s="475"/>
      <c r="BV779" s="475"/>
      <c r="BW779" s="475"/>
      <c r="BX779" s="475"/>
      <c r="BY779" s="475"/>
      <c r="BZ779" s="475"/>
      <c r="CA779" s="475"/>
      <c r="CB779" s="476"/>
      <c r="CC779" s="471">
        <f t="shared" si="75"/>
        <v>0</v>
      </c>
      <c r="CD779" s="472"/>
      <c r="CE779" s="472"/>
      <c r="CF779" s="472"/>
      <c r="CG779" s="472"/>
      <c r="CH779" s="472"/>
      <c r="CI779" s="472"/>
      <c r="CJ779" s="472"/>
      <c r="CK779" s="472"/>
      <c r="CL779" s="472"/>
      <c r="CM779" s="472"/>
      <c r="CN779" s="473"/>
    </row>
    <row r="780" spans="4:92" ht="14.25" customHeight="1" x14ac:dyDescent="0.35">
      <c r="D780" s="804" t="s">
        <v>315</v>
      </c>
      <c r="E780" s="804"/>
      <c r="F780" s="804"/>
      <c r="G780" s="804"/>
      <c r="H780" s="804"/>
      <c r="I780" s="804"/>
      <c r="J780" s="804"/>
      <c r="K780" s="804"/>
      <c r="L780" s="804"/>
      <c r="M780" s="804"/>
      <c r="N780" s="804"/>
      <c r="O780" s="804"/>
      <c r="P780" s="804"/>
      <c r="Q780" s="804"/>
      <c r="R780" s="804"/>
      <c r="S780" s="804"/>
      <c r="T780" s="804"/>
      <c r="U780" s="804"/>
      <c r="V780" s="804"/>
      <c r="W780" s="820">
        <f>SUM(W774:AC779)</f>
        <v>2364</v>
      </c>
      <c r="X780" s="821"/>
      <c r="Y780" s="821"/>
      <c r="Z780" s="821"/>
      <c r="AA780" s="821"/>
      <c r="AB780" s="821"/>
      <c r="AC780" s="821"/>
      <c r="AD780" s="480">
        <f xml:space="preserve"> SUM(AD774:AJ779)</f>
        <v>124</v>
      </c>
      <c r="AE780" s="480"/>
      <c r="AF780" s="480"/>
      <c r="AG780" s="480"/>
      <c r="AH780" s="480"/>
      <c r="AI780" s="480"/>
      <c r="AJ780" s="480"/>
      <c r="AK780" s="492">
        <f>SUM(AK774:AO779)</f>
        <v>100</v>
      </c>
      <c r="AL780" s="492"/>
      <c r="AM780" s="492"/>
      <c r="AN780" s="492"/>
      <c r="AO780" s="492"/>
      <c r="AP780" s="492">
        <f>SUM(AP774:AT779)</f>
        <v>100</v>
      </c>
      <c r="AQ780" s="492"/>
      <c r="AR780" s="492"/>
      <c r="AS780" s="492"/>
      <c r="AT780" s="492"/>
      <c r="AU780" s="107"/>
      <c r="AV780" s="804" t="s">
        <v>315</v>
      </c>
      <c r="AW780" s="804"/>
      <c r="AX780" s="804"/>
      <c r="AY780" s="804"/>
      <c r="AZ780" s="804"/>
      <c r="BA780" s="804"/>
      <c r="BB780" s="804"/>
      <c r="BC780" s="804"/>
      <c r="BD780" s="804"/>
      <c r="BE780" s="804"/>
      <c r="BF780" s="804"/>
      <c r="BG780" s="804"/>
      <c r="BH780" s="804"/>
      <c r="BI780" s="804"/>
      <c r="BJ780" s="804"/>
      <c r="BK780" s="804"/>
      <c r="BL780" s="804"/>
      <c r="BM780" s="804"/>
      <c r="BN780" s="804"/>
      <c r="BO780" s="805">
        <f>SUM(BO774:CB779)</f>
        <v>2980</v>
      </c>
      <c r="BP780" s="805"/>
      <c r="BQ780" s="805"/>
      <c r="BR780" s="805"/>
      <c r="BS780" s="805"/>
      <c r="BT780" s="805"/>
      <c r="BU780" s="805"/>
      <c r="BV780" s="805"/>
      <c r="BW780" s="805"/>
      <c r="BX780" s="805"/>
      <c r="BY780" s="805"/>
      <c r="BZ780" s="805"/>
      <c r="CA780" s="805"/>
      <c r="CB780" s="805"/>
      <c r="CC780" s="806">
        <f>SUM(CC774:CN779)</f>
        <v>1.0000000000000002</v>
      </c>
      <c r="CD780" s="806"/>
      <c r="CE780" s="806"/>
      <c r="CF780" s="806"/>
      <c r="CG780" s="806"/>
      <c r="CH780" s="806"/>
      <c r="CI780" s="806"/>
      <c r="CJ780" s="806"/>
      <c r="CK780" s="806"/>
      <c r="CL780" s="806"/>
      <c r="CM780" s="806"/>
      <c r="CN780" s="806"/>
    </row>
    <row r="781" spans="4:92" ht="14.25" customHeight="1" x14ac:dyDescent="0.35">
      <c r="D781" s="447" t="s">
        <v>1014</v>
      </c>
      <c r="E781" s="447"/>
      <c r="F781" s="447"/>
      <c r="G781" s="447"/>
      <c r="H781" s="447"/>
      <c r="I781" s="447"/>
      <c r="J781" s="447"/>
      <c r="K781" s="447"/>
      <c r="L781" s="447"/>
      <c r="M781" s="447"/>
      <c r="N781" s="447"/>
      <c r="O781" s="447"/>
      <c r="P781" s="447"/>
      <c r="Q781" s="447"/>
      <c r="R781" s="447"/>
      <c r="S781" s="447"/>
      <c r="T781" s="447"/>
      <c r="U781" s="447"/>
      <c r="V781" s="447"/>
      <c r="W781" s="447"/>
      <c r="X781" s="447"/>
      <c r="Y781" s="447"/>
      <c r="Z781" s="447"/>
      <c r="AA781" s="447"/>
      <c r="AB781" s="447"/>
      <c r="AC781" s="107"/>
      <c r="AD781" s="107"/>
      <c r="AE781" s="107"/>
      <c r="AF781" s="107"/>
      <c r="AG781" s="107"/>
      <c r="AH781" s="107"/>
      <c r="AI781" s="107"/>
      <c r="AJ781" s="107"/>
      <c r="AK781" s="107"/>
      <c r="AL781" s="107"/>
      <c r="AM781" s="107"/>
      <c r="AN781" s="107"/>
      <c r="AO781" s="107"/>
      <c r="AP781" s="107"/>
      <c r="AQ781" s="107"/>
      <c r="AR781" s="107"/>
      <c r="AS781" s="107"/>
      <c r="AT781" s="107"/>
      <c r="AU781" s="107"/>
      <c r="AV781" s="500" t="s">
        <v>1076</v>
      </c>
      <c r="AW781" s="500"/>
      <c r="AX781" s="500"/>
      <c r="AY781" s="500"/>
      <c r="AZ781" s="500"/>
      <c r="BA781" s="500"/>
      <c r="BB781" s="500"/>
      <c r="BC781" s="500"/>
      <c r="BD781" s="500"/>
      <c r="BE781" s="500"/>
      <c r="BF781" s="500"/>
      <c r="BG781" s="500"/>
      <c r="BH781" s="500"/>
      <c r="BI781" s="500"/>
      <c r="BJ781" s="500"/>
      <c r="BK781" s="500"/>
      <c r="BL781" s="500"/>
      <c r="BM781" s="500"/>
      <c r="BN781" s="500"/>
      <c r="BO781" s="500"/>
      <c r="BP781" s="500"/>
      <c r="BQ781" s="500"/>
      <c r="BR781" s="500"/>
      <c r="BS781" s="500"/>
      <c r="BT781" s="500"/>
      <c r="BU781" s="500"/>
      <c r="BV781" s="500"/>
      <c r="BW781" s="142"/>
      <c r="BX781" s="142"/>
      <c r="BY781" s="142"/>
      <c r="BZ781" s="142"/>
      <c r="CA781" s="142"/>
      <c r="CB781" s="142"/>
      <c r="CC781" s="142"/>
      <c r="CD781" s="142"/>
      <c r="CE781" s="142"/>
      <c r="CF781" s="142"/>
      <c r="CG781" s="142"/>
      <c r="CH781" s="142"/>
      <c r="CI781" s="142"/>
      <c r="CJ781" s="142"/>
      <c r="CK781" s="142"/>
      <c r="CL781" s="142"/>
      <c r="CM781" s="142"/>
      <c r="CN781" s="142"/>
    </row>
    <row r="782" spans="4:92" ht="14.25" customHeight="1" x14ac:dyDescent="0.35">
      <c r="D782" s="342"/>
      <c r="E782" s="342"/>
      <c r="F782" s="342"/>
      <c r="G782" s="342"/>
      <c r="H782" s="342"/>
      <c r="I782" s="342"/>
      <c r="J782" s="342"/>
      <c r="K782" s="342"/>
      <c r="L782" s="342"/>
      <c r="M782" s="342"/>
      <c r="N782" s="342"/>
      <c r="O782" s="342"/>
      <c r="P782" s="342"/>
      <c r="Q782" s="342"/>
      <c r="R782" s="342"/>
      <c r="S782" s="342"/>
      <c r="T782" s="342"/>
      <c r="U782" s="342"/>
      <c r="V782" s="342"/>
      <c r="W782" s="342"/>
      <c r="X782" s="342"/>
      <c r="Y782" s="342"/>
      <c r="Z782" s="342"/>
      <c r="AA782" s="342"/>
      <c r="AB782" s="342"/>
      <c r="AC782" s="342"/>
      <c r="AD782" s="342"/>
      <c r="AE782" s="342"/>
      <c r="AF782" s="342"/>
      <c r="AG782" s="342"/>
      <c r="AH782" s="342"/>
      <c r="AI782" s="342"/>
      <c r="AJ782" s="342"/>
      <c r="AK782" s="342"/>
      <c r="AL782" s="342"/>
      <c r="AM782" s="342"/>
      <c r="AN782" s="342"/>
      <c r="AO782" s="342"/>
      <c r="AP782" s="342"/>
      <c r="AQ782" s="342"/>
      <c r="AR782" s="342"/>
      <c r="AS782" s="342"/>
      <c r="AT782" s="342"/>
      <c r="AV782" s="107"/>
      <c r="AW782" s="107"/>
      <c r="AX782" s="107"/>
      <c r="AY782" s="107"/>
      <c r="AZ782" s="107"/>
      <c r="BA782" s="107"/>
      <c r="BB782" s="107"/>
      <c r="BC782" s="107"/>
      <c r="BD782" s="107"/>
      <c r="BE782" s="107"/>
      <c r="BF782" s="107"/>
      <c r="BG782" s="107"/>
      <c r="BH782" s="107"/>
      <c r="BI782" s="107"/>
      <c r="BJ782" s="107"/>
      <c r="BK782" s="107"/>
      <c r="BL782" s="107"/>
      <c r="BM782" s="107"/>
      <c r="BN782" s="107"/>
      <c r="BO782" s="107"/>
      <c r="BP782" s="107"/>
      <c r="BQ782" s="107"/>
      <c r="BR782" s="107"/>
      <c r="BS782" s="107"/>
      <c r="BT782" s="107"/>
      <c r="BU782" s="107"/>
      <c r="BV782" s="107"/>
      <c r="BW782" s="107"/>
      <c r="BX782" s="107"/>
      <c r="BY782" s="107"/>
      <c r="BZ782" s="107"/>
      <c r="CA782" s="107"/>
      <c r="CB782" s="107"/>
      <c r="CC782" s="107"/>
      <c r="CD782" s="107"/>
      <c r="CE782" s="107"/>
      <c r="CF782" s="107"/>
      <c r="CG782" s="107"/>
      <c r="CH782" s="107"/>
      <c r="CI782" s="107"/>
      <c r="CJ782" s="107"/>
      <c r="CK782" s="107"/>
      <c r="CL782" s="107"/>
      <c r="CM782" s="107"/>
      <c r="CN782" s="107"/>
    </row>
    <row r="783" spans="4:92" ht="14.25" customHeight="1" x14ac:dyDescent="0.35">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row>
    <row r="784" spans="4:92" ht="14.25" customHeight="1" x14ac:dyDescent="0.35">
      <c r="D784" s="296" t="s">
        <v>363</v>
      </c>
      <c r="E784" s="296"/>
      <c r="F784" s="296"/>
      <c r="G784" s="296"/>
      <c r="H784" s="296"/>
      <c r="I784" s="296"/>
      <c r="J784" s="296"/>
      <c r="K784" s="296"/>
      <c r="L784" s="296"/>
      <c r="M784" s="296"/>
      <c r="N784" s="296"/>
      <c r="O784" s="296"/>
      <c r="P784" s="296"/>
      <c r="Q784" s="296"/>
      <c r="R784" s="296"/>
      <c r="S784" s="296"/>
      <c r="T784" s="296"/>
      <c r="U784" s="296"/>
      <c r="V784" s="296"/>
      <c r="W784" s="296"/>
      <c r="X784" s="296"/>
      <c r="Y784" s="296"/>
      <c r="Z784" s="296"/>
      <c r="AA784" s="296"/>
      <c r="AB784" s="296"/>
      <c r="AC784" s="296"/>
      <c r="AD784" s="296"/>
      <c r="AE784" s="296"/>
      <c r="AF784" s="296"/>
      <c r="AG784" s="296"/>
      <c r="AH784" s="296"/>
      <c r="AI784" s="296"/>
      <c r="AJ784" s="296"/>
      <c r="AK784" s="78"/>
      <c r="AL784" s="78"/>
      <c r="AM784" s="78"/>
      <c r="AN784" s="78"/>
      <c r="AO784" s="78"/>
      <c r="AP784" s="78"/>
      <c r="AQ784" s="78"/>
      <c r="AR784" s="78"/>
      <c r="AS784" s="78"/>
      <c r="AT784" s="78"/>
      <c r="AV784" s="437" t="s">
        <v>378</v>
      </c>
      <c r="AW784" s="437"/>
      <c r="AX784" s="437"/>
      <c r="AY784" s="437"/>
      <c r="AZ784" s="437"/>
      <c r="BA784" s="437"/>
      <c r="BB784" s="437"/>
      <c r="BC784" s="437"/>
      <c r="BD784" s="437"/>
      <c r="BE784" s="437"/>
      <c r="BF784" s="437"/>
      <c r="BG784" s="437"/>
      <c r="BH784" s="437"/>
      <c r="BI784" s="437"/>
      <c r="BJ784" s="437"/>
      <c r="BK784" s="437"/>
      <c r="BL784" s="437"/>
      <c r="BM784" s="437"/>
      <c r="BN784" s="437"/>
      <c r="BO784" s="437"/>
      <c r="BP784" s="437"/>
      <c r="BQ784" s="437"/>
      <c r="BR784" s="437"/>
      <c r="BS784" s="437"/>
      <c r="BT784" s="437"/>
      <c r="BU784" s="437"/>
      <c r="BV784" s="437"/>
      <c r="BW784" s="437"/>
      <c r="BX784" s="437"/>
      <c r="BY784" s="437"/>
      <c r="BZ784" s="437"/>
      <c r="CA784" s="437"/>
      <c r="CB784" s="437"/>
      <c r="CC784" s="437"/>
      <c r="CD784" s="437"/>
      <c r="CE784" s="437"/>
      <c r="CF784" s="437"/>
      <c r="CG784" s="437"/>
      <c r="CH784" s="437"/>
      <c r="CI784" s="437"/>
      <c r="CJ784" s="437"/>
      <c r="CK784" s="437"/>
      <c r="CL784" s="437"/>
      <c r="CM784" s="437"/>
      <c r="CN784" s="437"/>
    </row>
    <row r="785" spans="4:139" ht="14.25" customHeight="1" x14ac:dyDescent="0.35">
      <c r="D785" s="79"/>
      <c r="E785" s="79"/>
      <c r="F785" s="79"/>
      <c r="G785" s="79"/>
      <c r="H785" s="79"/>
      <c r="I785" s="79"/>
      <c r="J785" s="79"/>
      <c r="K785" s="79"/>
      <c r="L785" s="79"/>
      <c r="M785" s="79"/>
      <c r="N785" s="79"/>
      <c r="O785" s="79"/>
      <c r="P785" s="79"/>
      <c r="Q785" s="79"/>
      <c r="R785" s="79"/>
      <c r="S785" s="79"/>
      <c r="T785" s="79"/>
      <c r="U785" s="79"/>
      <c r="V785" s="79"/>
      <c r="W785" s="79"/>
      <c r="X785" s="79"/>
      <c r="Y785" s="79"/>
      <c r="Z785" s="79"/>
      <c r="AA785" s="79"/>
      <c r="AB785" s="79"/>
      <c r="AC785" s="79"/>
      <c r="AD785" s="79"/>
      <c r="AE785" s="79"/>
      <c r="AF785" s="79"/>
      <c r="AG785" s="79"/>
      <c r="AH785" s="79"/>
      <c r="AI785" s="79"/>
      <c r="AJ785" s="79"/>
      <c r="AK785" s="79"/>
      <c r="AL785" s="79"/>
      <c r="AM785" s="79"/>
      <c r="AN785" s="79"/>
      <c r="AO785" s="79"/>
      <c r="AP785" s="79"/>
      <c r="AQ785" s="79"/>
      <c r="AR785" s="79"/>
      <c r="AS785" s="79"/>
      <c r="AT785" s="79"/>
      <c r="AV785" s="437"/>
      <c r="AW785" s="437"/>
      <c r="AX785" s="437"/>
      <c r="AY785" s="437"/>
      <c r="AZ785" s="437"/>
      <c r="BA785" s="437"/>
      <c r="BB785" s="437"/>
      <c r="BC785" s="437"/>
      <c r="BD785" s="437"/>
      <c r="BE785" s="437"/>
      <c r="BF785" s="437"/>
      <c r="BG785" s="437"/>
      <c r="BH785" s="437"/>
      <c r="BI785" s="437"/>
      <c r="BJ785" s="437"/>
      <c r="BK785" s="437"/>
      <c r="BL785" s="437"/>
      <c r="BM785" s="437"/>
      <c r="BN785" s="437"/>
      <c r="BO785" s="437"/>
      <c r="BP785" s="437"/>
      <c r="BQ785" s="437"/>
      <c r="BR785" s="437"/>
      <c r="BS785" s="437"/>
      <c r="BT785" s="437"/>
      <c r="BU785" s="437"/>
      <c r="BV785" s="437"/>
      <c r="BW785" s="437"/>
      <c r="BX785" s="437"/>
      <c r="BY785" s="437"/>
      <c r="BZ785" s="437"/>
      <c r="CA785" s="437"/>
      <c r="CB785" s="437"/>
      <c r="CC785" s="437"/>
      <c r="CD785" s="437"/>
      <c r="CE785" s="437"/>
      <c r="CF785" s="437"/>
      <c r="CG785" s="437"/>
      <c r="CH785" s="437"/>
      <c r="CI785" s="437"/>
      <c r="CJ785" s="437"/>
      <c r="CK785" s="437"/>
      <c r="CL785" s="437"/>
      <c r="CM785" s="437"/>
      <c r="CN785" s="437"/>
    </row>
    <row r="786" spans="4:139" ht="14.25" customHeight="1" x14ac:dyDescent="0.35">
      <c r="D786" s="393" t="s">
        <v>362</v>
      </c>
      <c r="E786" s="394"/>
      <c r="F786" s="394"/>
      <c r="G786" s="394"/>
      <c r="H786" s="394"/>
      <c r="I786" s="394"/>
      <c r="J786" s="394"/>
      <c r="K786" s="394"/>
      <c r="L786" s="394"/>
      <c r="M786" s="394"/>
      <c r="N786" s="394"/>
      <c r="O786" s="394"/>
      <c r="P786" s="394"/>
      <c r="Q786" s="394"/>
      <c r="R786" s="394"/>
      <c r="S786" s="394"/>
      <c r="T786" s="394"/>
      <c r="U786" s="394"/>
      <c r="V786" s="394"/>
      <c r="W786" s="394"/>
      <c r="X786" s="394"/>
      <c r="Y786" s="394"/>
      <c r="Z786" s="395"/>
      <c r="AA786" s="393" t="s">
        <v>931</v>
      </c>
      <c r="AB786" s="394"/>
      <c r="AC786" s="394"/>
      <c r="AD786" s="394"/>
      <c r="AE786" s="394"/>
      <c r="AF786" s="394"/>
      <c r="AG786" s="394"/>
      <c r="AH786" s="394"/>
      <c r="AI786" s="394"/>
      <c r="AJ786" s="394"/>
      <c r="AK786" s="394"/>
      <c r="AL786" s="394"/>
      <c r="AM786" s="394"/>
      <c r="AN786" s="394"/>
      <c r="AO786" s="394"/>
      <c r="AP786" s="394"/>
      <c r="AQ786" s="394"/>
      <c r="AR786" s="394"/>
      <c r="AS786" s="394"/>
      <c r="AT786" s="395"/>
      <c r="AV786" s="434" t="s">
        <v>379</v>
      </c>
      <c r="AW786" s="434"/>
      <c r="AX786" s="434"/>
      <c r="AY786" s="434"/>
      <c r="AZ786" s="434"/>
      <c r="BA786" s="434"/>
      <c r="BB786" s="434"/>
      <c r="BC786" s="434"/>
      <c r="BD786" s="434"/>
      <c r="BE786" s="434"/>
      <c r="BF786" s="434"/>
      <c r="BG786" s="434"/>
      <c r="BH786" s="434"/>
      <c r="BI786" s="434"/>
      <c r="BJ786" s="434"/>
      <c r="BK786" s="434"/>
      <c r="BL786" s="434"/>
      <c r="BM786" s="434"/>
      <c r="BN786" s="434"/>
      <c r="BO786" s="434"/>
      <c r="BP786" s="434"/>
      <c r="BQ786" s="434"/>
      <c r="BR786" s="434"/>
      <c r="BS786" s="434"/>
      <c r="BT786" s="434"/>
      <c r="BU786" s="434"/>
      <c r="BV786" s="434"/>
      <c r="BW786" s="434"/>
      <c r="BX786" s="434"/>
      <c r="BY786" s="434"/>
      <c r="BZ786" s="434"/>
      <c r="CA786" s="434"/>
      <c r="CB786" s="434"/>
      <c r="CC786" s="434"/>
      <c r="CD786" s="434"/>
      <c r="CE786" s="434"/>
      <c r="CF786" s="434"/>
      <c r="CG786" s="434"/>
      <c r="CH786" s="434"/>
      <c r="CI786" s="434"/>
      <c r="CJ786" s="434"/>
      <c r="CK786" s="434"/>
      <c r="CL786" s="434"/>
      <c r="CM786" s="434"/>
      <c r="CN786" s="434"/>
    </row>
    <row r="787" spans="4:139" ht="14.25" customHeight="1" x14ac:dyDescent="0.35">
      <c r="D787" s="396"/>
      <c r="E787" s="397"/>
      <c r="F787" s="397"/>
      <c r="G787" s="397"/>
      <c r="H787" s="397"/>
      <c r="I787" s="397"/>
      <c r="J787" s="397"/>
      <c r="K787" s="397"/>
      <c r="L787" s="397"/>
      <c r="M787" s="397"/>
      <c r="N787" s="397"/>
      <c r="O787" s="397"/>
      <c r="P787" s="397"/>
      <c r="Q787" s="397"/>
      <c r="R787" s="397"/>
      <c r="S787" s="397"/>
      <c r="T787" s="397"/>
      <c r="U787" s="397"/>
      <c r="V787" s="397"/>
      <c r="W787" s="397"/>
      <c r="X787" s="397"/>
      <c r="Y787" s="397"/>
      <c r="Z787" s="398"/>
      <c r="AA787" s="396"/>
      <c r="AB787" s="397"/>
      <c r="AC787" s="397"/>
      <c r="AD787" s="397"/>
      <c r="AE787" s="397"/>
      <c r="AF787" s="397"/>
      <c r="AG787" s="397"/>
      <c r="AH787" s="397"/>
      <c r="AI787" s="397"/>
      <c r="AJ787" s="397"/>
      <c r="AK787" s="397"/>
      <c r="AL787" s="397"/>
      <c r="AM787" s="397"/>
      <c r="AN787" s="397"/>
      <c r="AO787" s="397"/>
      <c r="AP787" s="397"/>
      <c r="AQ787" s="397"/>
      <c r="AR787" s="397"/>
      <c r="AS787" s="397"/>
      <c r="AT787" s="398"/>
      <c r="AV787" s="435"/>
      <c r="AW787" s="435"/>
      <c r="AX787" s="435"/>
      <c r="AY787" s="435"/>
      <c r="AZ787" s="435"/>
      <c r="BA787" s="435"/>
      <c r="BB787" s="435"/>
      <c r="BC787" s="435"/>
      <c r="BD787" s="435"/>
      <c r="BE787" s="435"/>
      <c r="BF787" s="435"/>
      <c r="BG787" s="435"/>
      <c r="BH787" s="435"/>
      <c r="BI787" s="435"/>
      <c r="BJ787" s="435"/>
      <c r="BK787" s="435"/>
      <c r="BL787" s="435"/>
      <c r="BM787" s="435"/>
      <c r="BN787" s="435"/>
      <c r="BO787" s="435"/>
      <c r="BP787" s="435"/>
      <c r="BQ787" s="435"/>
      <c r="BR787" s="435"/>
      <c r="BS787" s="435"/>
      <c r="BT787" s="435"/>
      <c r="BU787" s="435"/>
      <c r="BV787" s="435"/>
      <c r="BW787" s="435"/>
      <c r="BX787" s="435"/>
      <c r="BY787" s="435"/>
      <c r="BZ787" s="435"/>
      <c r="CA787" s="435"/>
      <c r="CB787" s="435"/>
      <c r="CC787" s="435"/>
      <c r="CD787" s="435"/>
      <c r="CE787" s="435"/>
      <c r="CF787" s="435"/>
      <c r="CG787" s="435"/>
      <c r="CH787" s="435"/>
      <c r="CI787" s="435"/>
      <c r="CJ787" s="435"/>
      <c r="CK787" s="435"/>
      <c r="CL787" s="435"/>
      <c r="CM787" s="435"/>
      <c r="CN787" s="435"/>
    </row>
    <row r="788" spans="4:139" ht="14.25" customHeight="1" x14ac:dyDescent="0.35">
      <c r="D788" s="278" t="s">
        <v>882</v>
      </c>
      <c r="E788" s="279"/>
      <c r="F788" s="279"/>
      <c r="G788" s="279"/>
      <c r="H788" s="279"/>
      <c r="I788" s="279"/>
      <c r="J788" s="279"/>
      <c r="K788" s="279"/>
      <c r="L788" s="279"/>
      <c r="M788" s="279"/>
      <c r="N788" s="279"/>
      <c r="O788" s="279"/>
      <c r="P788" s="279"/>
      <c r="Q788" s="279"/>
      <c r="R788" s="279"/>
      <c r="S788" s="279"/>
      <c r="T788" s="279"/>
      <c r="U788" s="279"/>
      <c r="V788" s="279"/>
      <c r="W788" s="279"/>
      <c r="X788" s="279"/>
      <c r="Y788" s="279"/>
      <c r="Z788" s="280"/>
      <c r="AA788" s="278">
        <v>2.08</v>
      </c>
      <c r="AB788" s="279"/>
      <c r="AC788" s="279"/>
      <c r="AD788" s="279"/>
      <c r="AE788" s="279"/>
      <c r="AF788" s="279"/>
      <c r="AG788" s="279"/>
      <c r="AH788" s="279"/>
      <c r="AI788" s="279"/>
      <c r="AJ788" s="279"/>
      <c r="AK788" s="279"/>
      <c r="AL788" s="279"/>
      <c r="AM788" s="279"/>
      <c r="AN788" s="279"/>
      <c r="AO788" s="279"/>
      <c r="AP788" s="279"/>
      <c r="AQ788" s="279"/>
      <c r="AR788" s="279"/>
      <c r="AS788" s="279"/>
      <c r="AT788" s="280"/>
      <c r="AV788" s="277" t="s">
        <v>380</v>
      </c>
      <c r="AW788" s="277"/>
      <c r="AX788" s="277"/>
      <c r="AY788" s="277"/>
      <c r="AZ788" s="277"/>
      <c r="BA788" s="277"/>
      <c r="BB788" s="277"/>
      <c r="BC788" s="277"/>
      <c r="BD788" s="277"/>
      <c r="BE788" s="277"/>
      <c r="BF788" s="277"/>
      <c r="BG788" s="277"/>
      <c r="BH788" s="277"/>
      <c r="BI788" s="277"/>
      <c r="BJ788" s="277"/>
      <c r="BK788" s="277"/>
      <c r="BL788" s="277"/>
      <c r="BM788" s="277"/>
      <c r="BN788" s="277"/>
      <c r="BO788" s="277" t="s">
        <v>381</v>
      </c>
      <c r="BP788" s="277"/>
      <c r="BQ788" s="277"/>
      <c r="BR788" s="277"/>
      <c r="BS788" s="277"/>
      <c r="BT788" s="277"/>
      <c r="BU788" s="277"/>
      <c r="BV788" s="277"/>
      <c r="BW788" s="277" t="s">
        <v>382</v>
      </c>
      <c r="BX788" s="277"/>
      <c r="BY788" s="277"/>
      <c r="BZ788" s="277"/>
      <c r="CA788" s="277"/>
      <c r="CB788" s="277"/>
      <c r="CC788" s="277"/>
      <c r="CD788" s="277"/>
      <c r="CE788" s="277" t="s">
        <v>121</v>
      </c>
      <c r="CF788" s="277"/>
      <c r="CG788" s="277"/>
      <c r="CH788" s="277"/>
      <c r="CI788" s="277"/>
      <c r="CJ788" s="277"/>
      <c r="CK788" s="277"/>
      <c r="CL788" s="277"/>
      <c r="CM788" s="277"/>
      <c r="CN788" s="277"/>
    </row>
    <row r="789" spans="4:139" ht="14.25" customHeight="1" x14ac:dyDescent="0.35">
      <c r="D789" s="278" t="s">
        <v>1132</v>
      </c>
      <c r="E789" s="279"/>
      <c r="F789" s="279"/>
      <c r="G789" s="279"/>
      <c r="H789" s="279"/>
      <c r="I789" s="279"/>
      <c r="J789" s="279"/>
      <c r="K789" s="279"/>
      <c r="L789" s="279"/>
      <c r="M789" s="279"/>
      <c r="N789" s="279"/>
      <c r="O789" s="279"/>
      <c r="P789" s="279"/>
      <c r="Q789" s="279"/>
      <c r="R789" s="279"/>
      <c r="S789" s="279"/>
      <c r="T789" s="279"/>
      <c r="U789" s="279"/>
      <c r="V789" s="279"/>
      <c r="W789" s="279"/>
      <c r="X789" s="279"/>
      <c r="Y789" s="279"/>
      <c r="Z789" s="280"/>
      <c r="AA789" s="278">
        <v>0.42</v>
      </c>
      <c r="AB789" s="279"/>
      <c r="AC789" s="279"/>
      <c r="AD789" s="279"/>
      <c r="AE789" s="279"/>
      <c r="AF789" s="279"/>
      <c r="AG789" s="279"/>
      <c r="AH789" s="279"/>
      <c r="AI789" s="279"/>
      <c r="AJ789" s="279"/>
      <c r="AK789" s="279"/>
      <c r="AL789" s="279"/>
      <c r="AM789" s="279"/>
      <c r="AN789" s="279"/>
      <c r="AO789" s="279"/>
      <c r="AP789" s="279"/>
      <c r="AQ789" s="279"/>
      <c r="AR789" s="279"/>
      <c r="AS789" s="279"/>
      <c r="AT789" s="280"/>
      <c r="AV789" s="277"/>
      <c r="AW789" s="277"/>
      <c r="AX789" s="277"/>
      <c r="AY789" s="277"/>
      <c r="AZ789" s="277"/>
      <c r="BA789" s="277"/>
      <c r="BB789" s="277"/>
      <c r="BC789" s="277"/>
      <c r="BD789" s="277"/>
      <c r="BE789" s="277"/>
      <c r="BF789" s="277"/>
      <c r="BG789" s="277"/>
      <c r="BH789" s="277"/>
      <c r="BI789" s="277"/>
      <c r="BJ789" s="277"/>
      <c r="BK789" s="277"/>
      <c r="BL789" s="277"/>
      <c r="BM789" s="277"/>
      <c r="BN789" s="277"/>
      <c r="BO789" s="277"/>
      <c r="BP789" s="277"/>
      <c r="BQ789" s="277"/>
      <c r="BR789" s="277"/>
      <c r="BS789" s="277"/>
      <c r="BT789" s="277"/>
      <c r="BU789" s="277"/>
      <c r="BV789" s="277"/>
      <c r="BW789" s="277"/>
      <c r="BX789" s="277"/>
      <c r="BY789" s="277"/>
      <c r="BZ789" s="277"/>
      <c r="CA789" s="277"/>
      <c r="CB789" s="277"/>
      <c r="CC789" s="277"/>
      <c r="CD789" s="277"/>
      <c r="CE789" s="277"/>
      <c r="CF789" s="277"/>
      <c r="CG789" s="277"/>
      <c r="CH789" s="277"/>
      <c r="CI789" s="277"/>
      <c r="CJ789" s="277"/>
      <c r="CK789" s="277"/>
      <c r="CL789" s="277"/>
      <c r="CM789" s="277"/>
      <c r="CN789" s="277"/>
    </row>
    <row r="790" spans="4:139" ht="14.25" customHeight="1" x14ac:dyDescent="0.35">
      <c r="D790" s="278" t="s">
        <v>1131</v>
      </c>
      <c r="E790" s="279"/>
      <c r="F790" s="279"/>
      <c r="G790" s="279"/>
      <c r="H790" s="279"/>
      <c r="I790" s="279"/>
      <c r="J790" s="279"/>
      <c r="K790" s="279"/>
      <c r="L790" s="279"/>
      <c r="M790" s="279"/>
      <c r="N790" s="279"/>
      <c r="O790" s="279"/>
      <c r="P790" s="279"/>
      <c r="Q790" s="279"/>
      <c r="R790" s="279"/>
      <c r="S790" s="279"/>
      <c r="T790" s="279"/>
      <c r="U790" s="279"/>
      <c r="V790" s="279"/>
      <c r="W790" s="279"/>
      <c r="X790" s="279"/>
      <c r="Y790" s="279"/>
      <c r="Z790" s="280"/>
      <c r="AA790" s="278">
        <v>0.72</v>
      </c>
      <c r="AB790" s="279"/>
      <c r="AC790" s="279"/>
      <c r="AD790" s="279"/>
      <c r="AE790" s="279"/>
      <c r="AF790" s="279"/>
      <c r="AG790" s="279"/>
      <c r="AH790" s="279"/>
      <c r="AI790" s="279"/>
      <c r="AJ790" s="279"/>
      <c r="AK790" s="279"/>
      <c r="AL790" s="279"/>
      <c r="AM790" s="279"/>
      <c r="AN790" s="279"/>
      <c r="AO790" s="279"/>
      <c r="AP790" s="279"/>
      <c r="AQ790" s="279"/>
      <c r="AR790" s="279"/>
      <c r="AS790" s="279"/>
      <c r="AT790" s="280"/>
      <c r="AV790" s="341" t="s">
        <v>809</v>
      </c>
      <c r="AW790" s="341"/>
      <c r="AX790" s="341"/>
      <c r="AY790" s="341"/>
      <c r="AZ790" s="341"/>
      <c r="BA790" s="341"/>
      <c r="BB790" s="341"/>
      <c r="BC790" s="341"/>
      <c r="BD790" s="341"/>
      <c r="BE790" s="341"/>
      <c r="BF790" s="341"/>
      <c r="BG790" s="341"/>
      <c r="BH790" s="341"/>
      <c r="BI790" s="341"/>
      <c r="BJ790" s="341"/>
      <c r="BK790" s="341"/>
      <c r="BL790" s="341"/>
      <c r="BM790" s="341"/>
      <c r="BN790" s="341"/>
      <c r="BO790" s="341">
        <v>0</v>
      </c>
      <c r="BP790" s="341"/>
      <c r="BQ790" s="341"/>
      <c r="BR790" s="341"/>
      <c r="BS790" s="341"/>
      <c r="BT790" s="341"/>
      <c r="BU790" s="341"/>
      <c r="BV790" s="341"/>
      <c r="BW790" s="341">
        <v>0</v>
      </c>
      <c r="BX790" s="341"/>
      <c r="BY790" s="341"/>
      <c r="BZ790" s="341"/>
      <c r="CA790" s="341"/>
      <c r="CB790" s="341"/>
      <c r="CC790" s="341"/>
      <c r="CD790" s="341"/>
      <c r="CE790" s="341">
        <v>0</v>
      </c>
      <c r="CF790" s="341"/>
      <c r="CG790" s="341"/>
      <c r="CH790" s="341"/>
      <c r="CI790" s="341"/>
      <c r="CJ790" s="341"/>
      <c r="CK790" s="341"/>
      <c r="CL790" s="341"/>
      <c r="CM790" s="341"/>
      <c r="CN790" s="341"/>
    </row>
    <row r="791" spans="4:139" ht="14.25" customHeight="1" x14ac:dyDescent="0.35">
      <c r="D791" s="278" t="s">
        <v>1130</v>
      </c>
      <c r="E791" s="279"/>
      <c r="F791" s="279"/>
      <c r="G791" s="279"/>
      <c r="H791" s="279"/>
      <c r="I791" s="279"/>
      <c r="J791" s="279"/>
      <c r="K791" s="279"/>
      <c r="L791" s="279"/>
      <c r="M791" s="279"/>
      <c r="N791" s="279"/>
      <c r="O791" s="279"/>
      <c r="P791" s="279"/>
      <c r="Q791" s="279"/>
      <c r="R791" s="279"/>
      <c r="S791" s="279"/>
      <c r="T791" s="279"/>
      <c r="U791" s="279"/>
      <c r="V791" s="279"/>
      <c r="W791" s="279"/>
      <c r="X791" s="279"/>
      <c r="Y791" s="279"/>
      <c r="Z791" s="280"/>
      <c r="AA791" s="278">
        <v>1</v>
      </c>
      <c r="AB791" s="279"/>
      <c r="AC791" s="279"/>
      <c r="AD791" s="279"/>
      <c r="AE791" s="279"/>
      <c r="AF791" s="279"/>
      <c r="AG791" s="279"/>
      <c r="AH791" s="279"/>
      <c r="AI791" s="279"/>
      <c r="AJ791" s="279"/>
      <c r="AK791" s="279"/>
      <c r="AL791" s="279"/>
      <c r="AM791" s="279"/>
      <c r="AN791" s="279"/>
      <c r="AO791" s="279"/>
      <c r="AP791" s="279"/>
      <c r="AQ791" s="279"/>
      <c r="AR791" s="279"/>
      <c r="AS791" s="279"/>
      <c r="AT791" s="280"/>
      <c r="AV791" s="341" t="s">
        <v>810</v>
      </c>
      <c r="AW791" s="341"/>
      <c r="AX791" s="341"/>
      <c r="AY791" s="341"/>
      <c r="AZ791" s="341"/>
      <c r="BA791" s="341"/>
      <c r="BB791" s="341"/>
      <c r="BC791" s="341"/>
      <c r="BD791" s="341"/>
      <c r="BE791" s="341"/>
      <c r="BF791" s="341"/>
      <c r="BG791" s="341"/>
      <c r="BH791" s="341"/>
      <c r="BI791" s="341"/>
      <c r="BJ791" s="341"/>
      <c r="BK791" s="341"/>
      <c r="BL791" s="341"/>
      <c r="BM791" s="341"/>
      <c r="BN791" s="341"/>
      <c r="BO791" s="341">
        <v>0</v>
      </c>
      <c r="BP791" s="341"/>
      <c r="BQ791" s="341"/>
      <c r="BR791" s="341"/>
      <c r="BS791" s="341"/>
      <c r="BT791" s="341"/>
      <c r="BU791" s="341"/>
      <c r="BV791" s="341"/>
      <c r="BW791" s="341">
        <v>0</v>
      </c>
      <c r="BX791" s="341"/>
      <c r="BY791" s="341"/>
      <c r="BZ791" s="341"/>
      <c r="CA791" s="341"/>
      <c r="CB791" s="341"/>
      <c r="CC791" s="341"/>
      <c r="CD791" s="341"/>
      <c r="CE791" s="341">
        <v>0</v>
      </c>
      <c r="CF791" s="341"/>
      <c r="CG791" s="341"/>
      <c r="CH791" s="341"/>
      <c r="CI791" s="341"/>
      <c r="CJ791" s="341"/>
      <c r="CK791" s="341"/>
      <c r="CL791" s="341"/>
      <c r="CM791" s="341"/>
      <c r="CN791" s="341"/>
    </row>
    <row r="792" spans="4:139" ht="14.25" customHeight="1" x14ac:dyDescent="0.35">
      <c r="D792" s="278" t="s">
        <v>1128</v>
      </c>
      <c r="E792" s="279"/>
      <c r="F792" s="279"/>
      <c r="G792" s="279"/>
      <c r="H792" s="279"/>
      <c r="I792" s="279"/>
      <c r="J792" s="279"/>
      <c r="K792" s="279"/>
      <c r="L792" s="279"/>
      <c r="M792" s="279"/>
      <c r="N792" s="279"/>
      <c r="O792" s="279"/>
      <c r="P792" s="279"/>
      <c r="Q792" s="279"/>
      <c r="R792" s="279"/>
      <c r="S792" s="279"/>
      <c r="T792" s="279"/>
      <c r="U792" s="279"/>
      <c r="V792" s="279"/>
      <c r="W792" s="279"/>
      <c r="X792" s="279"/>
      <c r="Y792" s="279"/>
      <c r="Z792" s="280"/>
      <c r="AA792" s="278">
        <v>2.11</v>
      </c>
      <c r="AB792" s="279"/>
      <c r="AC792" s="279"/>
      <c r="AD792" s="279"/>
      <c r="AE792" s="279"/>
      <c r="AF792" s="279"/>
      <c r="AG792" s="279"/>
      <c r="AH792" s="279"/>
      <c r="AI792" s="279"/>
      <c r="AJ792" s="279"/>
      <c r="AK792" s="279"/>
      <c r="AL792" s="279"/>
      <c r="AM792" s="279"/>
      <c r="AN792" s="279"/>
      <c r="AO792" s="279"/>
      <c r="AP792" s="279"/>
      <c r="AQ792" s="279"/>
      <c r="AR792" s="279"/>
      <c r="AS792" s="279"/>
      <c r="AT792" s="280"/>
      <c r="AV792" s="341" t="s">
        <v>811</v>
      </c>
      <c r="AW792" s="341"/>
      <c r="AX792" s="341"/>
      <c r="AY792" s="341"/>
      <c r="AZ792" s="341"/>
      <c r="BA792" s="341"/>
      <c r="BB792" s="341"/>
      <c r="BC792" s="341"/>
      <c r="BD792" s="341"/>
      <c r="BE792" s="341"/>
      <c r="BF792" s="341"/>
      <c r="BG792" s="341"/>
      <c r="BH792" s="341"/>
      <c r="BI792" s="341"/>
      <c r="BJ792" s="341"/>
      <c r="BK792" s="341"/>
      <c r="BL792" s="341"/>
      <c r="BM792" s="341"/>
      <c r="BN792" s="341"/>
      <c r="BO792" s="341">
        <v>0</v>
      </c>
      <c r="BP792" s="341"/>
      <c r="BQ792" s="341"/>
      <c r="BR792" s="341"/>
      <c r="BS792" s="341"/>
      <c r="BT792" s="341"/>
      <c r="BU792" s="341"/>
      <c r="BV792" s="341"/>
      <c r="BW792" s="341">
        <v>0</v>
      </c>
      <c r="BX792" s="341"/>
      <c r="BY792" s="341"/>
      <c r="BZ792" s="341"/>
      <c r="CA792" s="341"/>
      <c r="CB792" s="341"/>
      <c r="CC792" s="341"/>
      <c r="CD792" s="341"/>
      <c r="CE792" s="341">
        <v>0</v>
      </c>
      <c r="CF792" s="341"/>
      <c r="CG792" s="341"/>
      <c r="CH792" s="341"/>
      <c r="CI792" s="341"/>
      <c r="CJ792" s="341"/>
      <c r="CK792" s="341"/>
      <c r="CL792" s="341"/>
      <c r="CM792" s="341"/>
      <c r="CN792" s="341"/>
      <c r="DI792" s="493" t="s">
        <v>384</v>
      </c>
      <c r="DJ792" s="493"/>
      <c r="DK792" s="493"/>
      <c r="DL792" s="493"/>
      <c r="DM792" s="493"/>
      <c r="DN792" s="493"/>
      <c r="DO792" s="493"/>
      <c r="DP792" s="493"/>
      <c r="DQ792" s="493"/>
      <c r="DR792" s="493"/>
    </row>
    <row r="793" spans="4:139" ht="14.25" customHeight="1" x14ac:dyDescent="0.35">
      <c r="D793" s="278" t="s">
        <v>1129</v>
      </c>
      <c r="E793" s="279"/>
      <c r="F793" s="279"/>
      <c r="G793" s="279"/>
      <c r="H793" s="279"/>
      <c r="I793" s="279"/>
      <c r="J793" s="279"/>
      <c r="K793" s="279"/>
      <c r="L793" s="279"/>
      <c r="M793" s="279"/>
      <c r="N793" s="279"/>
      <c r="O793" s="279"/>
      <c r="P793" s="279"/>
      <c r="Q793" s="279"/>
      <c r="R793" s="279"/>
      <c r="S793" s="279"/>
      <c r="T793" s="279"/>
      <c r="U793" s="279"/>
      <c r="V793" s="279"/>
      <c r="W793" s="279"/>
      <c r="X793" s="279"/>
      <c r="Y793" s="279"/>
      <c r="Z793" s="280"/>
      <c r="AA793" s="278">
        <v>1.54</v>
      </c>
      <c r="AB793" s="279"/>
      <c r="AC793" s="279"/>
      <c r="AD793" s="279"/>
      <c r="AE793" s="279"/>
      <c r="AF793" s="279"/>
      <c r="AG793" s="279"/>
      <c r="AH793" s="279"/>
      <c r="AI793" s="279"/>
      <c r="AJ793" s="279"/>
      <c r="AK793" s="279"/>
      <c r="AL793" s="279"/>
      <c r="AM793" s="279"/>
      <c r="AN793" s="279"/>
      <c r="AO793" s="279"/>
      <c r="AP793" s="279"/>
      <c r="AQ793" s="279"/>
      <c r="AR793" s="279"/>
      <c r="AS793" s="279"/>
      <c r="AT793" s="280"/>
      <c r="AV793" s="341" t="s">
        <v>812</v>
      </c>
      <c r="AW793" s="341"/>
      <c r="AX793" s="341"/>
      <c r="AY793" s="341"/>
      <c r="AZ793" s="341"/>
      <c r="BA793" s="341"/>
      <c r="BB793" s="341"/>
      <c r="BC793" s="341"/>
      <c r="BD793" s="341"/>
      <c r="BE793" s="341"/>
      <c r="BF793" s="341"/>
      <c r="BG793" s="341"/>
      <c r="BH793" s="341"/>
      <c r="BI793" s="341"/>
      <c r="BJ793" s="341"/>
      <c r="BK793" s="341"/>
      <c r="BL793" s="341"/>
      <c r="BM793" s="341"/>
      <c r="BN793" s="341"/>
      <c r="BO793" s="341">
        <v>0</v>
      </c>
      <c r="BP793" s="341"/>
      <c r="BQ793" s="341"/>
      <c r="BR793" s="341"/>
      <c r="BS793" s="341"/>
      <c r="BT793" s="341"/>
      <c r="BU793" s="341"/>
      <c r="BV793" s="341"/>
      <c r="BW793" s="341">
        <v>0</v>
      </c>
      <c r="BX793" s="341"/>
      <c r="BY793" s="341"/>
      <c r="BZ793" s="341"/>
      <c r="CA793" s="341"/>
      <c r="CB793" s="341"/>
      <c r="CC793" s="341"/>
      <c r="CD793" s="341"/>
      <c r="CE793" s="341">
        <v>0</v>
      </c>
      <c r="CF793" s="341"/>
      <c r="CG793" s="341"/>
      <c r="CH793" s="341"/>
      <c r="CI793" s="341"/>
      <c r="CJ793" s="341"/>
      <c r="CK793" s="341"/>
      <c r="CL793" s="341"/>
      <c r="CM793" s="341"/>
      <c r="CN793" s="341"/>
      <c r="DJ793" s="142">
        <v>2015</v>
      </c>
      <c r="DK793" s="161">
        <v>2016</v>
      </c>
      <c r="DL793" s="127">
        <v>2017</v>
      </c>
      <c r="DM793" s="127">
        <v>2018</v>
      </c>
      <c r="DN793" s="127">
        <v>2019</v>
      </c>
      <c r="DO793" s="127">
        <v>2020</v>
      </c>
      <c r="DP793" s="127">
        <v>2021</v>
      </c>
      <c r="DQ793" s="127">
        <v>2022</v>
      </c>
    </row>
    <row r="794" spans="4:139" ht="14.25" customHeight="1" x14ac:dyDescent="0.35">
      <c r="D794" s="341"/>
      <c r="E794" s="341"/>
      <c r="F794" s="341"/>
      <c r="G794" s="341"/>
      <c r="H794" s="341"/>
      <c r="I794" s="341"/>
      <c r="J794" s="341"/>
      <c r="K794" s="341"/>
      <c r="L794" s="341"/>
      <c r="M794" s="341"/>
      <c r="N794" s="341"/>
      <c r="O794" s="341"/>
      <c r="P794" s="341"/>
      <c r="Q794" s="341"/>
      <c r="R794" s="341"/>
      <c r="S794" s="341"/>
      <c r="T794" s="341"/>
      <c r="U794" s="341"/>
      <c r="V794" s="341"/>
      <c r="W794" s="341"/>
      <c r="X794" s="341"/>
      <c r="Y794" s="341"/>
      <c r="Z794" s="341"/>
      <c r="AA794" s="278"/>
      <c r="AB794" s="279"/>
      <c r="AC794" s="279"/>
      <c r="AD794" s="279"/>
      <c r="AE794" s="279"/>
      <c r="AF794" s="279"/>
      <c r="AG794" s="279"/>
      <c r="AH794" s="279"/>
      <c r="AI794" s="279"/>
      <c r="AJ794" s="279"/>
      <c r="AK794" s="279"/>
      <c r="AL794" s="279"/>
      <c r="AM794" s="279"/>
      <c r="AN794" s="279"/>
      <c r="AO794" s="279"/>
      <c r="AP794" s="279"/>
      <c r="AQ794" s="279"/>
      <c r="AR794" s="279"/>
      <c r="AS794" s="279"/>
      <c r="AT794" s="280"/>
      <c r="AV794" s="340" t="s">
        <v>121</v>
      </c>
      <c r="AW794" s="340"/>
      <c r="AX794" s="340"/>
      <c r="AY794" s="340"/>
      <c r="AZ794" s="340"/>
      <c r="BA794" s="340"/>
      <c r="BB794" s="340"/>
      <c r="BC794" s="340"/>
      <c r="BD794" s="340"/>
      <c r="BE794" s="340"/>
      <c r="BF794" s="340"/>
      <c r="BG794" s="340"/>
      <c r="BH794" s="340"/>
      <c r="BI794" s="340"/>
      <c r="BJ794" s="340"/>
      <c r="BK794" s="340"/>
      <c r="BL794" s="340"/>
      <c r="BM794" s="340"/>
      <c r="BN794" s="340"/>
      <c r="BO794" s="340">
        <f>SUM(BO790:BV793)</f>
        <v>0</v>
      </c>
      <c r="BP794" s="340"/>
      <c r="BQ794" s="340"/>
      <c r="BR794" s="340"/>
      <c r="BS794" s="340"/>
      <c r="BT794" s="340"/>
      <c r="BU794" s="340"/>
      <c r="BV794" s="340"/>
      <c r="BW794" s="340">
        <f>SUM(BW790:CD793)</f>
        <v>0</v>
      </c>
      <c r="BX794" s="340"/>
      <c r="BY794" s="340"/>
      <c r="BZ794" s="340"/>
      <c r="CA794" s="340"/>
      <c r="CB794" s="340"/>
      <c r="CC794" s="340"/>
      <c r="CD794" s="340"/>
      <c r="CE794" s="340">
        <f>SUM(CE790:CN793)</f>
        <v>0</v>
      </c>
      <c r="CF794" s="340"/>
      <c r="CG794" s="340"/>
      <c r="CH794" s="340"/>
      <c r="CI794" s="340"/>
      <c r="CJ794" s="340"/>
      <c r="CK794" s="340"/>
      <c r="CL794" s="340"/>
      <c r="CM794" s="340"/>
      <c r="CN794" s="340"/>
      <c r="DH794" s="127"/>
      <c r="DI794" s="127" t="s">
        <v>121</v>
      </c>
      <c r="DJ794" s="156">
        <v>59.63</v>
      </c>
      <c r="DK794" s="127">
        <v>59.63</v>
      </c>
      <c r="DL794" s="127">
        <v>59.56</v>
      </c>
      <c r="DM794" s="127">
        <v>59.72</v>
      </c>
      <c r="DN794" s="127">
        <v>59.72</v>
      </c>
      <c r="DO794" s="127">
        <v>59.72</v>
      </c>
      <c r="DP794" s="127">
        <v>59.46</v>
      </c>
      <c r="DQ794" s="127">
        <v>59.7</v>
      </c>
    </row>
    <row r="795" spans="4:139" ht="14.25" customHeight="1" x14ac:dyDescent="0.35">
      <c r="D795" s="342" t="s">
        <v>691</v>
      </c>
      <c r="E795" s="483"/>
      <c r="F795" s="483"/>
      <c r="G795" s="483"/>
      <c r="H795" s="483"/>
      <c r="I795" s="483"/>
      <c r="J795" s="483"/>
      <c r="K795" s="483"/>
      <c r="L795" s="483"/>
      <c r="M795" s="483"/>
      <c r="N795" s="483"/>
      <c r="O795" s="483"/>
      <c r="P795" s="483"/>
      <c r="Q795" s="483"/>
      <c r="R795" s="483"/>
      <c r="S795" s="483"/>
      <c r="T795" s="483"/>
      <c r="U795" s="483"/>
      <c r="V795" s="483"/>
      <c r="W795" s="483"/>
      <c r="X795" s="483"/>
      <c r="Y795" s="483"/>
      <c r="Z795" s="483"/>
      <c r="AA795" s="483"/>
      <c r="AB795" s="483"/>
      <c r="AC795" s="483"/>
      <c r="AD795" s="483"/>
      <c r="AE795" s="483"/>
      <c r="AF795" s="483"/>
      <c r="AG795" s="483"/>
      <c r="AH795" s="483"/>
      <c r="AI795" s="483"/>
      <c r="AJ795" s="483"/>
      <c r="AK795" s="483"/>
      <c r="AL795" s="483"/>
      <c r="AM795" s="483"/>
      <c r="AN795" s="483"/>
      <c r="AO795" s="483"/>
      <c r="AP795" s="483"/>
      <c r="AQ795" s="483"/>
      <c r="AR795" s="483"/>
      <c r="AS795" s="483"/>
      <c r="AT795" s="483"/>
      <c r="AV795" s="477" t="s">
        <v>689</v>
      </c>
      <c r="AW795" s="477"/>
      <c r="AX795" s="477"/>
      <c r="AY795" s="477"/>
      <c r="AZ795" s="477"/>
      <c r="BA795" s="477"/>
      <c r="BB795" s="477"/>
      <c r="BC795" s="477"/>
      <c r="BD795" s="477"/>
      <c r="BE795" s="477"/>
      <c r="BF795" s="477"/>
      <c r="BG795" s="477"/>
      <c r="BH795" s="477"/>
      <c r="BI795" s="477"/>
      <c r="BJ795" s="477"/>
      <c r="BK795" s="477"/>
      <c r="BL795" s="477"/>
      <c r="BM795" s="477"/>
      <c r="BN795" s="477"/>
      <c r="BO795" s="477"/>
      <c r="BP795" s="477"/>
      <c r="BQ795" s="477"/>
      <c r="BR795" s="477"/>
      <c r="BS795" s="477"/>
      <c r="BT795" s="477"/>
      <c r="BU795" s="477"/>
      <c r="BV795" s="477"/>
      <c r="BW795" s="477"/>
      <c r="BX795" s="477"/>
      <c r="BY795" s="477"/>
      <c r="BZ795" s="477"/>
      <c r="CA795" s="477"/>
      <c r="CB795" s="477"/>
      <c r="CC795" s="477"/>
      <c r="CD795" s="477"/>
      <c r="CE795" s="477"/>
      <c r="CF795" s="477"/>
      <c r="CG795" s="477"/>
      <c r="CH795" s="477"/>
      <c r="CI795" s="477"/>
      <c r="CJ795" s="477"/>
      <c r="CK795" s="477"/>
      <c r="CL795" s="477"/>
      <c r="CM795" s="477"/>
      <c r="CN795" s="477"/>
      <c r="DH795" s="127"/>
      <c r="DI795" s="127" t="s">
        <v>123</v>
      </c>
      <c r="DJ795" s="156">
        <v>100</v>
      </c>
      <c r="DK795" s="127">
        <v>99.96</v>
      </c>
      <c r="DL795" s="127">
        <v>100</v>
      </c>
      <c r="DM795" s="127">
        <v>100</v>
      </c>
      <c r="DN795" s="127">
        <v>100</v>
      </c>
      <c r="DO795" s="127">
        <v>100</v>
      </c>
      <c r="DP795" s="127">
        <v>100</v>
      </c>
      <c r="DQ795" s="127">
        <v>100</v>
      </c>
    </row>
    <row r="796" spans="4:139" ht="14.25" customHeight="1" x14ac:dyDescent="0.3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DH796" s="127"/>
      <c r="DI796" s="127" t="s">
        <v>124</v>
      </c>
      <c r="DJ796" s="156">
        <v>6.29</v>
      </c>
      <c r="DK796" s="127">
        <v>6.29</v>
      </c>
      <c r="DL796" s="127">
        <v>6.29</v>
      </c>
      <c r="DM796" s="127">
        <v>6.29</v>
      </c>
      <c r="DN796" s="127">
        <v>6.29</v>
      </c>
      <c r="DO796" s="127">
        <v>6.31</v>
      </c>
      <c r="DP796" s="127">
        <v>6.31</v>
      </c>
      <c r="DQ796" s="127">
        <v>6.29</v>
      </c>
    </row>
    <row r="797" spans="4:139" ht="14.25" customHeight="1" x14ac:dyDescent="0.35">
      <c r="D797" s="420" t="s">
        <v>767</v>
      </c>
      <c r="E797" s="420"/>
      <c r="F797" s="420"/>
      <c r="G797" s="420"/>
      <c r="H797" s="420"/>
      <c r="I797" s="420"/>
      <c r="J797" s="420"/>
      <c r="K797" s="420"/>
      <c r="L797" s="420"/>
      <c r="M797" s="420"/>
      <c r="N797" s="420"/>
      <c r="O797" s="420"/>
      <c r="P797" s="420"/>
      <c r="Q797" s="420"/>
      <c r="R797" s="420"/>
      <c r="S797" s="420"/>
      <c r="T797" s="420"/>
      <c r="U797" s="420"/>
      <c r="V797" s="420"/>
      <c r="W797" s="420"/>
      <c r="X797" s="420"/>
      <c r="Y797" s="420"/>
      <c r="Z797" s="420"/>
      <c r="AA797" s="420"/>
      <c r="AB797" s="420"/>
      <c r="AC797" s="420"/>
      <c r="AD797" s="420"/>
      <c r="AE797" s="420"/>
      <c r="AF797" s="420"/>
      <c r="AG797" s="420"/>
      <c r="AH797" s="420"/>
      <c r="AI797" s="420"/>
      <c r="AJ797" s="420"/>
      <c r="AK797" s="420"/>
      <c r="AL797" s="420"/>
      <c r="AM797" s="420"/>
      <c r="AN797" s="420"/>
      <c r="AO797" s="420"/>
      <c r="AP797" s="420"/>
      <c r="AQ797" s="420"/>
      <c r="AR797" s="420"/>
      <c r="AS797" s="420"/>
      <c r="AT797" s="420"/>
      <c r="AV797" s="420" t="s">
        <v>768</v>
      </c>
      <c r="AW797" s="420"/>
      <c r="AX797" s="420"/>
      <c r="AY797" s="420"/>
      <c r="AZ797" s="420"/>
      <c r="BA797" s="420"/>
      <c r="BB797" s="420"/>
      <c r="BC797" s="420"/>
      <c r="BD797" s="420"/>
      <c r="BE797" s="420"/>
      <c r="BF797" s="420"/>
      <c r="BG797" s="420"/>
      <c r="BH797" s="420"/>
      <c r="BI797" s="420"/>
      <c r="BJ797" s="420"/>
      <c r="BK797" s="420"/>
      <c r="BL797" s="420"/>
      <c r="BM797" s="420"/>
      <c r="BN797" s="420"/>
      <c r="BO797" s="420"/>
      <c r="BP797" s="420"/>
      <c r="BQ797" s="420"/>
      <c r="BR797" s="420"/>
      <c r="BS797" s="420"/>
      <c r="BT797" s="420"/>
      <c r="BU797" s="420"/>
      <c r="BV797" s="420"/>
      <c r="BW797" s="420"/>
      <c r="BX797" s="420"/>
      <c r="BY797" s="420"/>
      <c r="BZ797" s="420"/>
      <c r="CA797" s="420"/>
      <c r="CB797" s="420"/>
      <c r="CC797" s="420"/>
      <c r="CD797" s="420"/>
      <c r="CE797" s="420"/>
      <c r="CF797" s="420"/>
      <c r="CG797" s="420"/>
      <c r="CH797" s="420"/>
      <c r="CI797" s="420"/>
      <c r="CJ797" s="420"/>
      <c r="CK797" s="420"/>
      <c r="CL797" s="420"/>
      <c r="CM797" s="420"/>
      <c r="CN797" s="420"/>
      <c r="DH797" s="127"/>
      <c r="DI797" s="485"/>
      <c r="DJ797" s="485"/>
      <c r="DK797" s="485"/>
      <c r="DL797" s="485"/>
      <c r="DM797" s="485"/>
      <c r="DN797" s="485"/>
      <c r="DO797" s="485"/>
      <c r="DP797" s="485"/>
      <c r="DQ797" s="485"/>
      <c r="DR797" s="485"/>
      <c r="DS797" s="485"/>
      <c r="DT797" s="485"/>
      <c r="DU797" s="491"/>
      <c r="DV797" s="491"/>
      <c r="DW797" s="491"/>
      <c r="DX797" s="491"/>
      <c r="DY797" s="491"/>
      <c r="DZ797" s="491"/>
      <c r="EA797" s="491"/>
      <c r="EB797" s="491"/>
      <c r="EC797" s="491"/>
      <c r="ED797" s="491"/>
      <c r="EE797" s="491"/>
      <c r="EF797" s="491"/>
      <c r="EG797" s="491"/>
      <c r="EH797" s="491"/>
      <c r="EI797" s="491"/>
    </row>
    <row r="798" spans="4:139" ht="14.25" customHeight="1" x14ac:dyDescent="0.35">
      <c r="D798" s="420"/>
      <c r="E798" s="420"/>
      <c r="F798" s="420"/>
      <c r="G798" s="420"/>
      <c r="H798" s="420"/>
      <c r="I798" s="420"/>
      <c r="J798" s="420"/>
      <c r="K798" s="420"/>
      <c r="L798" s="420"/>
      <c r="M798" s="420"/>
      <c r="N798" s="420"/>
      <c r="O798" s="420"/>
      <c r="P798" s="420"/>
      <c r="Q798" s="420"/>
      <c r="R798" s="420"/>
      <c r="S798" s="420"/>
      <c r="T798" s="420"/>
      <c r="U798" s="420"/>
      <c r="V798" s="420"/>
      <c r="W798" s="420"/>
      <c r="X798" s="420"/>
      <c r="Y798" s="420"/>
      <c r="Z798" s="420"/>
      <c r="AA798" s="420"/>
      <c r="AB798" s="420"/>
      <c r="AC798" s="420"/>
      <c r="AD798" s="420"/>
      <c r="AE798" s="420"/>
      <c r="AF798" s="420"/>
      <c r="AG798" s="420"/>
      <c r="AH798" s="420"/>
      <c r="AI798" s="420"/>
      <c r="AJ798" s="420"/>
      <c r="AK798" s="420"/>
      <c r="AL798" s="420"/>
      <c r="AM798" s="420"/>
      <c r="AN798" s="420"/>
      <c r="AO798" s="420"/>
      <c r="AP798" s="420"/>
      <c r="AQ798" s="420"/>
      <c r="AR798" s="420"/>
      <c r="AS798" s="420"/>
      <c r="AT798" s="420"/>
      <c r="AV798" s="420"/>
      <c r="AW798" s="420"/>
      <c r="AX798" s="420"/>
      <c r="AY798" s="420"/>
      <c r="AZ798" s="420"/>
      <c r="BA798" s="420"/>
      <c r="BB798" s="420"/>
      <c r="BC798" s="420"/>
      <c r="BD798" s="420"/>
      <c r="BE798" s="420"/>
      <c r="BF798" s="420"/>
      <c r="BG798" s="420"/>
      <c r="BH798" s="420"/>
      <c r="BI798" s="420"/>
      <c r="BJ798" s="420"/>
      <c r="BK798" s="420"/>
      <c r="BL798" s="420"/>
      <c r="BM798" s="420"/>
      <c r="BN798" s="420"/>
      <c r="BO798" s="420"/>
      <c r="BP798" s="420"/>
      <c r="BQ798" s="420"/>
      <c r="BR798" s="420"/>
      <c r="BS798" s="420"/>
      <c r="BT798" s="420"/>
      <c r="BU798" s="420"/>
      <c r="BV798" s="420"/>
      <c r="BW798" s="420"/>
      <c r="BX798" s="420"/>
      <c r="BY798" s="420"/>
      <c r="BZ798" s="420"/>
      <c r="CA798" s="420"/>
      <c r="CB798" s="420"/>
      <c r="CC798" s="420"/>
      <c r="CD798" s="420"/>
      <c r="CE798" s="420"/>
      <c r="CF798" s="420"/>
      <c r="CG798" s="420"/>
      <c r="CH798" s="420"/>
      <c r="CI798" s="420"/>
      <c r="CJ798" s="420"/>
      <c r="CK798" s="420"/>
      <c r="CL798" s="420"/>
      <c r="CM798" s="420"/>
      <c r="CN798" s="420"/>
      <c r="DH798" s="127"/>
      <c r="DI798" s="497"/>
      <c r="DJ798" s="497"/>
      <c r="DK798" s="497"/>
      <c r="DL798" s="497"/>
      <c r="DM798" s="497"/>
      <c r="DN798" s="497"/>
      <c r="DO798" s="497"/>
      <c r="DP798" s="497"/>
      <c r="DQ798" s="497"/>
      <c r="DR798" s="497"/>
      <c r="DS798" s="497"/>
      <c r="DT798" s="497"/>
      <c r="DU798" s="496"/>
      <c r="DV798" s="496"/>
      <c r="DW798" s="496"/>
      <c r="DX798" s="496"/>
      <c r="DY798" s="496"/>
      <c r="DZ798" s="496"/>
      <c r="EA798" s="496"/>
      <c r="EB798" s="496"/>
      <c r="EC798" s="496"/>
      <c r="ED798" s="496"/>
      <c r="EE798" s="496"/>
      <c r="EF798" s="496"/>
      <c r="EG798" s="496"/>
      <c r="EH798" s="496"/>
      <c r="EI798" s="496"/>
    </row>
    <row r="799" spans="4:139" ht="14.25" customHeight="1" x14ac:dyDescent="0.35">
      <c r="DH799" s="127"/>
      <c r="DI799" s="157"/>
      <c r="DJ799" s="157"/>
      <c r="DK799" s="157"/>
      <c r="DL799" s="157"/>
      <c r="DM799" s="157"/>
      <c r="DN799" s="157"/>
      <c r="DO799" s="157"/>
      <c r="DP799" s="157"/>
      <c r="DQ799" s="157"/>
      <c r="DR799" s="157"/>
      <c r="DS799" s="157"/>
      <c r="DT799" s="157"/>
      <c r="DU799" s="112"/>
      <c r="DV799" s="112"/>
      <c r="DW799" s="112"/>
      <c r="DX799" s="112"/>
      <c r="DY799" s="112"/>
      <c r="DZ799" s="112"/>
      <c r="EA799" s="112"/>
      <c r="EB799" s="112"/>
      <c r="EC799" s="112"/>
      <c r="ED799" s="112"/>
      <c r="EE799" s="112"/>
      <c r="EF799" s="112"/>
      <c r="EG799" s="112"/>
      <c r="EH799" s="112"/>
      <c r="EI799" s="112"/>
    </row>
    <row r="800" spans="4:139" ht="14.25" customHeight="1" x14ac:dyDescent="0.35">
      <c r="DF800" s="113"/>
      <c r="DG800" s="113"/>
      <c r="DH800" s="158"/>
      <c r="DI800" s="493" t="s">
        <v>383</v>
      </c>
      <c r="DJ800" s="493"/>
      <c r="DK800" s="493"/>
      <c r="DL800" s="493"/>
      <c r="DM800" s="493"/>
      <c r="DN800" s="493"/>
      <c r="DO800" s="493"/>
      <c r="DP800" s="493"/>
      <c r="DQ800" s="493"/>
      <c r="DR800" s="493"/>
      <c r="DS800" s="159"/>
      <c r="DT800" s="159"/>
      <c r="DU800" s="114"/>
      <c r="DV800" s="114"/>
      <c r="DW800" s="114"/>
      <c r="DX800" s="114"/>
      <c r="DY800" s="114"/>
      <c r="DZ800" s="114"/>
      <c r="EA800" s="114"/>
      <c r="EB800" s="114"/>
      <c r="EC800" s="114"/>
      <c r="ED800" s="114"/>
      <c r="EE800" s="114"/>
      <c r="EF800" s="114"/>
      <c r="EG800" s="114"/>
      <c r="EH800" s="114"/>
      <c r="EI800" s="114"/>
    </row>
    <row r="801" spans="112:124" ht="14.25" customHeight="1" x14ac:dyDescent="0.35">
      <c r="DH801" s="127"/>
      <c r="DI801" s="127"/>
      <c r="DJ801" s="142">
        <v>2015</v>
      </c>
      <c r="DK801" s="142">
        <v>2016</v>
      </c>
      <c r="DL801" s="127">
        <v>2017</v>
      </c>
      <c r="DM801" s="127">
        <v>2018</v>
      </c>
      <c r="DN801" s="127">
        <v>2019</v>
      </c>
      <c r="DO801" s="127">
        <v>2020</v>
      </c>
      <c r="DP801" s="127">
        <v>2021</v>
      </c>
      <c r="DQ801" s="127">
        <v>2022</v>
      </c>
    </row>
    <row r="802" spans="112:124" ht="14.25" customHeight="1" x14ac:dyDescent="0.35">
      <c r="DH802" s="127"/>
      <c r="DI802" s="127" t="s">
        <v>121</v>
      </c>
      <c r="DJ802" s="160">
        <v>99.92</v>
      </c>
      <c r="DK802" s="160">
        <v>99.9</v>
      </c>
      <c r="DL802" s="127">
        <v>99.92</v>
      </c>
      <c r="DM802" s="127">
        <v>99.92</v>
      </c>
      <c r="DN802" s="127">
        <v>99.9</v>
      </c>
      <c r="DO802" s="127">
        <v>99.91</v>
      </c>
      <c r="DP802" s="127">
        <v>99.92</v>
      </c>
      <c r="DQ802" s="127">
        <v>99.92</v>
      </c>
    </row>
    <row r="803" spans="112:124" ht="14.25" customHeight="1" x14ac:dyDescent="0.35">
      <c r="DH803" s="127"/>
      <c r="DI803" s="127" t="s">
        <v>123</v>
      </c>
      <c r="DJ803" s="160">
        <v>100</v>
      </c>
      <c r="DK803" s="160">
        <v>99.96</v>
      </c>
      <c r="DL803" s="127">
        <v>100</v>
      </c>
      <c r="DM803" s="127">
        <v>100</v>
      </c>
      <c r="DN803" s="127">
        <v>99.96</v>
      </c>
      <c r="DO803" s="127">
        <v>100</v>
      </c>
      <c r="DP803" s="127">
        <v>100</v>
      </c>
      <c r="DQ803" s="127">
        <v>100</v>
      </c>
    </row>
    <row r="804" spans="112:124" ht="14.25" customHeight="1" x14ac:dyDescent="0.35">
      <c r="DH804" s="127"/>
      <c r="DI804" s="127" t="s">
        <v>124</v>
      </c>
      <c r="DJ804" s="160">
        <v>99.82</v>
      </c>
      <c r="DK804" s="160">
        <v>99.82</v>
      </c>
      <c r="DL804" s="127">
        <v>99.82</v>
      </c>
      <c r="DM804" s="127">
        <v>99.82</v>
      </c>
      <c r="DN804" s="127">
        <v>99.82</v>
      </c>
      <c r="DO804" s="127">
        <v>99.82</v>
      </c>
      <c r="DP804" s="127">
        <v>99.82</v>
      </c>
      <c r="DQ804" s="127">
        <v>99.82</v>
      </c>
    </row>
    <row r="805" spans="112:124" ht="14.25" customHeight="1" x14ac:dyDescent="0.35">
      <c r="DH805" s="127"/>
      <c r="DI805" s="127"/>
      <c r="DJ805" s="127"/>
      <c r="DK805" s="127"/>
      <c r="DL805" s="127"/>
      <c r="DM805" s="127"/>
      <c r="DN805" s="127"/>
      <c r="DO805" s="127"/>
      <c r="DP805" s="127"/>
      <c r="DQ805" s="127"/>
      <c r="DR805" s="127"/>
      <c r="DS805" s="127"/>
      <c r="DT805" s="127"/>
    </row>
    <row r="806" spans="112:124" ht="14.25" customHeight="1" x14ac:dyDescent="0.35">
      <c r="DH806" s="127"/>
      <c r="DI806" s="493" t="s">
        <v>385</v>
      </c>
      <c r="DJ806" s="493"/>
      <c r="DK806" s="493"/>
      <c r="DL806" s="493"/>
      <c r="DM806" s="493"/>
      <c r="DN806" s="493"/>
      <c r="DO806" s="493"/>
      <c r="DP806" s="493"/>
      <c r="DQ806" s="493"/>
      <c r="DR806" s="493"/>
      <c r="DS806" s="127"/>
      <c r="DT806" s="127"/>
    </row>
    <row r="807" spans="112:124" ht="14.25" customHeight="1" x14ac:dyDescent="0.35">
      <c r="DH807" s="127"/>
      <c r="DI807" s="127"/>
      <c r="DJ807" s="142">
        <v>2015</v>
      </c>
      <c r="DK807" s="127">
        <v>2016</v>
      </c>
      <c r="DL807" s="127">
        <v>2017</v>
      </c>
      <c r="DM807" s="127">
        <v>2019</v>
      </c>
      <c r="DN807" s="127">
        <v>2019</v>
      </c>
      <c r="DO807" s="127">
        <v>2020</v>
      </c>
      <c r="DP807" s="127">
        <v>2021</v>
      </c>
      <c r="DQ807" s="127">
        <v>2022</v>
      </c>
    </row>
    <row r="808" spans="112:124" ht="14.25" customHeight="1" x14ac:dyDescent="0.35">
      <c r="DH808" s="127"/>
      <c r="DI808" s="127" t="s">
        <v>121</v>
      </c>
      <c r="DJ808" s="156">
        <v>59.63</v>
      </c>
      <c r="DK808" s="127">
        <v>59.63</v>
      </c>
      <c r="DL808" s="127">
        <v>56.79</v>
      </c>
      <c r="DM808" s="127">
        <v>56.87</v>
      </c>
      <c r="DN808" s="127">
        <v>57.13</v>
      </c>
      <c r="DO808" s="127">
        <v>57.13</v>
      </c>
      <c r="DP808" s="127">
        <v>56.68</v>
      </c>
      <c r="DQ808" s="127">
        <v>56.84</v>
      </c>
    </row>
    <row r="809" spans="112:124" ht="14.25" customHeight="1" x14ac:dyDescent="0.35">
      <c r="DH809" s="127"/>
      <c r="DI809" s="127" t="s">
        <v>123</v>
      </c>
      <c r="DJ809" s="156">
        <v>100</v>
      </c>
      <c r="DK809" s="127">
        <v>99.96</v>
      </c>
      <c r="DL809" s="127">
        <v>94.97</v>
      </c>
      <c r="DM809" s="127">
        <v>94.99</v>
      </c>
      <c r="DN809" s="127">
        <v>95.1</v>
      </c>
      <c r="DO809" s="127">
        <v>95.1</v>
      </c>
      <c r="DP809" s="127">
        <v>95.1</v>
      </c>
      <c r="DQ809" s="127">
        <v>94.98</v>
      </c>
    </row>
    <row r="810" spans="112:124" ht="14.25" customHeight="1" x14ac:dyDescent="0.35">
      <c r="DH810" s="127"/>
      <c r="DI810" s="127" t="s">
        <v>124</v>
      </c>
      <c r="DJ810" s="156">
        <v>6.29</v>
      </c>
      <c r="DK810" s="127">
        <v>6.29</v>
      </c>
      <c r="DL810" s="127">
        <v>6.29</v>
      </c>
      <c r="DM810" s="127">
        <v>6.29</v>
      </c>
      <c r="DN810" s="127">
        <v>6.29</v>
      </c>
      <c r="DO810" s="127">
        <v>6.29</v>
      </c>
      <c r="DP810" s="127">
        <v>6.31</v>
      </c>
      <c r="DQ810" s="127">
        <v>6.29</v>
      </c>
    </row>
    <row r="811" spans="112:124" ht="14.25" customHeight="1" x14ac:dyDescent="0.35">
      <c r="DH811" s="127"/>
      <c r="DI811" s="127"/>
      <c r="DJ811" s="127"/>
      <c r="DK811" s="127"/>
      <c r="DL811" s="127"/>
      <c r="DM811" s="127"/>
      <c r="DN811" s="127"/>
      <c r="DO811" s="127"/>
      <c r="DP811" s="127"/>
      <c r="DQ811" s="127"/>
      <c r="DR811" s="127"/>
      <c r="DS811" s="127"/>
      <c r="DT811" s="127"/>
    </row>
    <row r="812" spans="112:124" ht="14.25" customHeight="1" x14ac:dyDescent="0.35">
      <c r="DH812" s="127"/>
      <c r="DI812" s="127"/>
      <c r="DJ812" s="127"/>
      <c r="DK812" s="127"/>
      <c r="DL812" s="127"/>
      <c r="DM812" s="127"/>
      <c r="DN812" s="127"/>
      <c r="DO812" s="127"/>
      <c r="DP812" s="127"/>
      <c r="DQ812" s="127"/>
      <c r="DR812" s="127"/>
      <c r="DS812" s="127"/>
      <c r="DT812" s="127"/>
    </row>
    <row r="813" spans="112:124" ht="14.25" customHeight="1" x14ac:dyDescent="0.35">
      <c r="DH813" s="127"/>
      <c r="DI813" s="127"/>
      <c r="DJ813" s="142"/>
      <c r="DK813" s="127"/>
      <c r="DL813" s="127"/>
      <c r="DM813" s="127"/>
      <c r="DN813" s="127"/>
      <c r="DO813" s="127"/>
      <c r="DP813" s="127"/>
      <c r="DQ813" s="127"/>
      <c r="DR813" s="127"/>
      <c r="DS813" s="127"/>
      <c r="DT813" s="127"/>
    </row>
    <row r="814" spans="112:124" ht="14.25" customHeight="1" x14ac:dyDescent="0.35">
      <c r="DH814" s="127"/>
      <c r="DI814" s="195" t="s">
        <v>1144</v>
      </c>
      <c r="DJ814" s="162">
        <v>8.2000000000000003E-2</v>
      </c>
      <c r="DK814" s="127"/>
      <c r="DL814" s="127"/>
      <c r="DM814" s="127"/>
      <c r="DN814" s="127"/>
      <c r="DO814" s="127"/>
      <c r="DP814" s="127"/>
      <c r="DQ814" s="127"/>
      <c r="DR814" s="127"/>
      <c r="DS814" s="127"/>
      <c r="DT814" s="127"/>
    </row>
    <row r="815" spans="112:124" ht="14.25" customHeight="1" x14ac:dyDescent="0.35">
      <c r="DH815" s="127"/>
      <c r="DI815" s="120" t="s">
        <v>1077</v>
      </c>
      <c r="DJ815" s="162">
        <v>0.58689999999999998</v>
      </c>
      <c r="DK815" s="127"/>
      <c r="DL815" s="127"/>
      <c r="DM815" s="127"/>
      <c r="DN815" s="127"/>
      <c r="DO815" s="127"/>
      <c r="DP815" s="127"/>
      <c r="DQ815" s="127"/>
      <c r="DR815" s="127"/>
      <c r="DS815" s="127"/>
      <c r="DT815" s="127"/>
    </row>
    <row r="816" spans="112:124" ht="14.25" customHeight="1" x14ac:dyDescent="0.35">
      <c r="DH816" s="127"/>
      <c r="DI816" s="121" t="s">
        <v>1078</v>
      </c>
      <c r="DJ816" s="163">
        <v>1</v>
      </c>
      <c r="DK816" s="127"/>
      <c r="DL816" s="127"/>
      <c r="DM816" s="127"/>
      <c r="DN816" s="127"/>
      <c r="DO816" s="127"/>
      <c r="DP816" s="127"/>
      <c r="DQ816" s="127"/>
      <c r="DR816" s="127"/>
      <c r="DS816" s="127"/>
      <c r="DT816" s="127"/>
    </row>
    <row r="817" spans="4:124" ht="14.25" customHeight="1" x14ac:dyDescent="0.35">
      <c r="DH817" s="127"/>
      <c r="DI817" s="127"/>
      <c r="DJ817" s="127"/>
      <c r="DK817" s="127"/>
      <c r="DL817" s="127"/>
      <c r="DM817" s="127"/>
      <c r="DN817" s="127"/>
      <c r="DO817" s="127"/>
      <c r="DP817" s="127"/>
      <c r="DQ817" s="127"/>
      <c r="DR817" s="127"/>
      <c r="DS817" s="127"/>
      <c r="DT817" s="127"/>
    </row>
    <row r="818" spans="4:124" ht="14.25" customHeight="1" x14ac:dyDescent="0.35">
      <c r="AK818" s="217"/>
      <c r="AL818" s="217"/>
      <c r="AM818" s="217"/>
      <c r="AN818" s="217"/>
      <c r="AO818" s="217"/>
      <c r="AP818" s="217"/>
      <c r="AQ818" s="217"/>
      <c r="AR818" s="217"/>
      <c r="AS818" s="217"/>
      <c r="AT818" s="217"/>
      <c r="AU818" s="217"/>
    </row>
    <row r="819" spans="4:124" ht="14.25" customHeight="1" x14ac:dyDescent="0.35">
      <c r="D819" s="484" t="s">
        <v>1086</v>
      </c>
      <c r="E819" s="484"/>
      <c r="F819" s="484"/>
      <c r="G819" s="484"/>
      <c r="H819" s="484"/>
      <c r="I819" s="484"/>
      <c r="J819" s="484"/>
      <c r="K819" s="484"/>
      <c r="L819" s="484"/>
      <c r="M819" s="484"/>
      <c r="N819" s="484"/>
      <c r="O819" s="484"/>
      <c r="P819" s="484"/>
      <c r="Q819" s="484"/>
      <c r="R819" s="484"/>
      <c r="S819" s="484"/>
      <c r="T819" s="484"/>
      <c r="U819" s="484"/>
      <c r="V819" s="484"/>
      <c r="W819" s="484"/>
      <c r="X819" s="484"/>
      <c r="Y819" s="484"/>
      <c r="Z819" s="484"/>
      <c r="AA819" s="484"/>
      <c r="AB819" s="484"/>
      <c r="AC819" s="484"/>
      <c r="AD819" s="484"/>
      <c r="AE819" s="484"/>
      <c r="AF819" s="484"/>
      <c r="AG819" s="484"/>
      <c r="AH819" s="484"/>
      <c r="AI819" s="484"/>
      <c r="AJ819" s="484"/>
      <c r="AK819" s="217"/>
      <c r="AL819" s="217"/>
      <c r="AM819" s="217"/>
      <c r="AN819" s="217"/>
      <c r="AO819" s="217"/>
      <c r="AP819" s="217"/>
      <c r="AQ819" s="217"/>
      <c r="AR819" s="217"/>
      <c r="AS819" s="217"/>
      <c r="AT819" s="217"/>
      <c r="AU819" s="217"/>
      <c r="AW819" s="470" t="s">
        <v>986</v>
      </c>
      <c r="AX819" s="470"/>
      <c r="AY819" s="470"/>
      <c r="AZ819" s="470"/>
      <c r="BA819" s="470"/>
      <c r="BB819" s="470"/>
      <c r="BC819" s="470"/>
      <c r="BD819" s="470"/>
      <c r="BE819" s="470"/>
      <c r="BF819" s="470"/>
      <c r="BG819" s="470"/>
      <c r="BH819" s="470"/>
      <c r="BI819" s="470"/>
      <c r="BJ819" s="470"/>
      <c r="BK819" s="470"/>
      <c r="BL819" s="470"/>
      <c r="BM819" s="470"/>
      <c r="BN819" s="470"/>
      <c r="BO819" s="470"/>
      <c r="BP819" s="470"/>
      <c r="BQ819" s="470"/>
      <c r="BR819" s="470"/>
      <c r="BS819" s="470"/>
      <c r="BT819" s="470"/>
      <c r="BU819" s="470"/>
      <c r="BV819" s="470"/>
      <c r="BW819" s="470"/>
      <c r="BX819" s="470"/>
      <c r="BY819" s="470"/>
      <c r="BZ819" s="470"/>
      <c r="CA819" s="470"/>
      <c r="CB819" s="470"/>
      <c r="CC819" s="470"/>
      <c r="CD819" s="470"/>
      <c r="CE819" s="470"/>
      <c r="CF819" s="470"/>
      <c r="CG819" s="470"/>
      <c r="CH819" s="470"/>
      <c r="CI819" s="470"/>
      <c r="CJ819" s="470"/>
      <c r="CK819" s="470"/>
      <c r="CL819" s="470"/>
      <c r="CM819" s="470"/>
    </row>
    <row r="820" spans="4:124" ht="14.25" customHeight="1" x14ac:dyDescent="0.35"/>
    <row r="821" spans="4:124" ht="14.25" customHeight="1" x14ac:dyDescent="0.35">
      <c r="D821" s="420" t="s">
        <v>769</v>
      </c>
      <c r="E821" s="420"/>
      <c r="F821" s="420"/>
      <c r="G821" s="420"/>
      <c r="H821" s="420"/>
      <c r="I821" s="420"/>
      <c r="J821" s="420"/>
      <c r="K821" s="420"/>
      <c r="L821" s="420"/>
      <c r="M821" s="420"/>
      <c r="N821" s="420"/>
      <c r="O821" s="420"/>
      <c r="P821" s="420"/>
      <c r="Q821" s="420"/>
      <c r="R821" s="420"/>
      <c r="S821" s="420"/>
      <c r="T821" s="420"/>
      <c r="U821" s="420"/>
      <c r="V821" s="420"/>
      <c r="W821" s="420"/>
      <c r="X821" s="420"/>
      <c r="Y821" s="420"/>
      <c r="Z821" s="420"/>
      <c r="AA821" s="420"/>
      <c r="AB821" s="420"/>
      <c r="AC821" s="420"/>
      <c r="AD821" s="420"/>
      <c r="AE821" s="420"/>
      <c r="AF821" s="420"/>
      <c r="AG821" s="420"/>
      <c r="AH821" s="420"/>
      <c r="AI821" s="420"/>
      <c r="AJ821" s="420"/>
      <c r="AK821" s="420"/>
      <c r="AL821" s="420"/>
      <c r="AM821" s="420"/>
      <c r="AN821" s="420"/>
      <c r="AO821" s="420"/>
      <c r="AP821" s="420"/>
      <c r="AQ821" s="420"/>
      <c r="AR821" s="420"/>
      <c r="AS821" s="420"/>
      <c r="AT821" s="420"/>
      <c r="AU821" s="420"/>
      <c r="AW821" s="420" t="s">
        <v>386</v>
      </c>
      <c r="AX821" s="420"/>
      <c r="AY821" s="420"/>
      <c r="AZ821" s="420"/>
      <c r="BA821" s="420"/>
      <c r="BB821" s="420"/>
      <c r="BC821" s="420"/>
      <c r="BD821" s="420"/>
      <c r="BE821" s="420"/>
      <c r="BF821" s="420"/>
      <c r="BG821" s="420"/>
      <c r="BH821" s="420"/>
      <c r="BI821" s="420"/>
      <c r="BJ821" s="420"/>
      <c r="BK821" s="420"/>
      <c r="BL821" s="420"/>
      <c r="BM821" s="420"/>
      <c r="BN821" s="420"/>
      <c r="BO821" s="420"/>
      <c r="BP821" s="420"/>
      <c r="BQ821" s="420"/>
      <c r="BR821" s="420"/>
      <c r="BS821" s="420"/>
      <c r="BT821" s="420"/>
      <c r="BU821" s="420"/>
      <c r="BV821" s="420"/>
      <c r="BW821" s="420"/>
      <c r="BX821" s="420"/>
      <c r="BY821" s="420"/>
      <c r="BZ821" s="420"/>
      <c r="CA821" s="420"/>
      <c r="CB821" s="420"/>
      <c r="CC821" s="420"/>
      <c r="CD821" s="420"/>
      <c r="CE821" s="420"/>
      <c r="CF821" s="420"/>
      <c r="CG821" s="420"/>
      <c r="CH821" s="420"/>
      <c r="CI821" s="420"/>
      <c r="CJ821" s="420"/>
      <c r="CK821" s="420"/>
      <c r="CL821" s="420"/>
      <c r="CM821" s="420"/>
    </row>
    <row r="822" spans="4:124" ht="14.25" customHeight="1" x14ac:dyDescent="0.35">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420"/>
      <c r="AE822" s="420"/>
      <c r="AF822" s="420"/>
      <c r="AG822" s="420"/>
      <c r="AH822" s="420"/>
      <c r="AI822" s="420"/>
      <c r="AJ822" s="420"/>
      <c r="AK822" s="420"/>
      <c r="AL822" s="420"/>
      <c r="AM822" s="420"/>
      <c r="AN822" s="420"/>
      <c r="AO822" s="420"/>
      <c r="AP822" s="420"/>
      <c r="AQ822" s="420"/>
      <c r="AR822" s="420"/>
      <c r="AS822" s="420"/>
      <c r="AT822" s="420"/>
      <c r="AU822" s="420"/>
      <c r="AW822" s="420"/>
      <c r="AX822" s="420"/>
      <c r="AY822" s="420"/>
      <c r="AZ822" s="420"/>
      <c r="BA822" s="420"/>
      <c r="BB822" s="420"/>
      <c r="BC822" s="420"/>
      <c r="BD822" s="420"/>
      <c r="BE822" s="420"/>
      <c r="BF822" s="420"/>
      <c r="BG822" s="420"/>
      <c r="BH822" s="420"/>
      <c r="BI822" s="420"/>
      <c r="BJ822" s="420"/>
      <c r="BK822" s="420"/>
      <c r="BL822" s="420"/>
      <c r="BM822" s="420"/>
      <c r="BN822" s="420"/>
      <c r="BO822" s="420"/>
      <c r="BP822" s="420"/>
      <c r="BQ822" s="420"/>
      <c r="BR822" s="420"/>
      <c r="BS822" s="420"/>
      <c r="BT822" s="420"/>
      <c r="BU822" s="420"/>
      <c r="BV822" s="420"/>
      <c r="BW822" s="420"/>
      <c r="BX822" s="420"/>
      <c r="BY822" s="420"/>
      <c r="BZ822" s="420"/>
      <c r="CA822" s="420"/>
      <c r="CB822" s="420"/>
      <c r="CC822" s="420"/>
      <c r="CD822" s="420"/>
      <c r="CE822" s="420"/>
      <c r="CF822" s="420"/>
      <c r="CG822" s="420"/>
      <c r="CH822" s="420"/>
      <c r="CI822" s="420"/>
      <c r="CJ822" s="420"/>
      <c r="CK822" s="420"/>
      <c r="CL822" s="420"/>
      <c r="CM822" s="420"/>
    </row>
    <row r="823" spans="4:124" ht="14.25" customHeight="1" x14ac:dyDescent="0.35"/>
    <row r="824" spans="4:124" ht="14.25" customHeight="1" x14ac:dyDescent="0.35"/>
    <row r="825" spans="4:124" ht="14.25" customHeight="1" x14ac:dyDescent="0.35"/>
    <row r="826" spans="4:124" ht="14.25" customHeight="1" x14ac:dyDescent="0.35"/>
    <row r="827" spans="4:124" ht="14.25" customHeight="1" x14ac:dyDescent="0.35"/>
    <row r="828" spans="4:124" ht="14.25" customHeight="1" x14ac:dyDescent="0.35"/>
    <row r="829" spans="4:124" ht="14.25" customHeight="1" x14ac:dyDescent="0.35"/>
    <row r="830" spans="4:124" ht="14.25" customHeight="1" x14ac:dyDescent="0.35"/>
    <row r="831" spans="4:124" ht="14.25" customHeight="1" x14ac:dyDescent="0.35"/>
    <row r="832" spans="4:124" ht="14.25" customHeight="1" x14ac:dyDescent="0.35"/>
    <row r="833" spans="1:93" ht="14.25" customHeight="1" x14ac:dyDescent="0.35"/>
    <row r="834" spans="1:93" ht="14.25" customHeight="1" x14ac:dyDescent="0.35"/>
    <row r="835" spans="1:93" ht="14.25" customHeight="1" x14ac:dyDescent="0.35"/>
    <row r="836" spans="1:93" ht="14.25" customHeight="1" x14ac:dyDescent="0.35"/>
    <row r="837" spans="1:93" ht="14.25" customHeight="1" x14ac:dyDescent="0.35"/>
    <row r="838" spans="1:93" ht="14.25" customHeight="1" x14ac:dyDescent="0.35"/>
    <row r="839" spans="1:93" ht="14.25" customHeight="1" x14ac:dyDescent="0.35"/>
    <row r="840" spans="1:93" ht="14.25" customHeight="1" x14ac:dyDescent="0.35">
      <c r="D840" s="470" t="s">
        <v>1147</v>
      </c>
      <c r="E840" s="470"/>
      <c r="F840" s="470"/>
      <c r="G840" s="470"/>
      <c r="H840" s="470"/>
      <c r="I840" s="470"/>
      <c r="J840" s="470"/>
      <c r="K840" s="470"/>
      <c r="L840" s="470"/>
      <c r="M840" s="470"/>
      <c r="N840" s="470"/>
      <c r="O840" s="470"/>
      <c r="P840" s="470"/>
      <c r="Q840" s="470"/>
      <c r="R840" s="470"/>
      <c r="S840" s="470"/>
      <c r="T840" s="470"/>
      <c r="U840" s="470"/>
      <c r="V840" s="470"/>
      <c r="W840" s="470"/>
      <c r="X840" s="470"/>
      <c r="Y840" s="470"/>
      <c r="Z840" s="470"/>
      <c r="AA840" s="470"/>
      <c r="AB840" s="470"/>
      <c r="AC840" s="470"/>
      <c r="AD840" s="470"/>
      <c r="AE840" s="70"/>
      <c r="AF840" s="70"/>
      <c r="AG840" s="70"/>
      <c r="AH840" s="70"/>
      <c r="AI840" s="70"/>
      <c r="AJ840" s="70"/>
      <c r="AK840" s="70"/>
      <c r="AL840" s="70"/>
      <c r="AM840" s="70"/>
      <c r="AN840" s="70"/>
      <c r="AO840" s="70"/>
      <c r="AP840" s="70"/>
      <c r="AQ840" s="70"/>
      <c r="AR840" s="70"/>
      <c r="AS840" s="70"/>
      <c r="AT840" s="70"/>
      <c r="AW840" s="470" t="s">
        <v>1146</v>
      </c>
      <c r="AX840" s="470"/>
      <c r="AY840" s="470"/>
      <c r="AZ840" s="470"/>
      <c r="BA840" s="470"/>
      <c r="BB840" s="470"/>
      <c r="BC840" s="470"/>
      <c r="BD840" s="470"/>
      <c r="BE840" s="470"/>
      <c r="BF840" s="470"/>
      <c r="BG840" s="470"/>
      <c r="BH840" s="470"/>
      <c r="BI840" s="470"/>
      <c r="BJ840" s="470"/>
      <c r="BK840" s="470"/>
      <c r="BL840" s="470"/>
      <c r="BM840" s="470"/>
      <c r="BN840" s="470"/>
      <c r="BO840" s="470"/>
      <c r="BP840" s="470"/>
      <c r="BQ840" s="470"/>
      <c r="BR840" s="470"/>
      <c r="BS840" s="470"/>
      <c r="BT840" s="470"/>
      <c r="BU840" s="470"/>
      <c r="BV840" s="470"/>
      <c r="BW840" s="470"/>
      <c r="BX840" s="470"/>
      <c r="BY840" s="470"/>
      <c r="BZ840" s="470"/>
      <c r="CA840" s="470"/>
      <c r="CB840" s="470"/>
      <c r="CC840" s="470"/>
      <c r="CD840" s="470"/>
      <c r="CE840" s="470"/>
      <c r="CF840" s="470"/>
      <c r="CG840" s="470"/>
      <c r="CH840" s="470"/>
      <c r="CI840" s="470"/>
      <c r="CJ840" s="470"/>
      <c r="CK840" s="470"/>
      <c r="CL840" s="470"/>
      <c r="CM840" s="470"/>
    </row>
    <row r="841" spans="1:93" ht="14.25" customHeight="1" x14ac:dyDescent="0.35"/>
    <row r="842" spans="1:93" ht="14.25" customHeight="1" x14ac:dyDescent="0.35">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7"/>
      <c r="AR842" s="67"/>
      <c r="AS842" s="67"/>
      <c r="AT842" s="67"/>
      <c r="AU842" s="67"/>
      <c r="AV842" s="67"/>
      <c r="AW842" s="67"/>
      <c r="AX842" s="67"/>
      <c r="AY842" s="67"/>
      <c r="AZ842" s="67"/>
      <c r="BA842" s="67"/>
      <c r="BB842" s="67"/>
      <c r="BC842" s="67"/>
      <c r="BD842" s="67"/>
      <c r="BE842" s="67"/>
      <c r="BF842" s="67"/>
      <c r="BG842" s="67"/>
      <c r="BH842" s="67"/>
      <c r="BI842" s="67"/>
      <c r="BJ842" s="67"/>
      <c r="BK842" s="67"/>
      <c r="BL842" s="67"/>
      <c r="BM842" s="67"/>
      <c r="BN842" s="67"/>
      <c r="BO842" s="67"/>
      <c r="BP842" s="67"/>
      <c r="BQ842" s="67"/>
      <c r="BR842" s="67"/>
      <c r="BS842" s="67"/>
      <c r="BT842" s="67"/>
      <c r="BU842" s="67"/>
      <c r="BV842" s="67"/>
      <c r="BW842" s="67"/>
      <c r="BX842" s="67"/>
      <c r="BY842" s="67"/>
      <c r="BZ842" s="67"/>
      <c r="CA842" s="67"/>
      <c r="CB842" s="67"/>
      <c r="CC842" s="67"/>
      <c r="CD842" s="67"/>
      <c r="CE842" s="67"/>
      <c r="CF842" s="67"/>
      <c r="CG842" s="67"/>
      <c r="CH842" s="67"/>
      <c r="CI842" s="67"/>
      <c r="CJ842" s="67"/>
      <c r="CK842" s="67"/>
      <c r="CL842" s="67"/>
      <c r="CM842" s="67"/>
      <c r="CN842" s="67"/>
    </row>
    <row r="843" spans="1:93" ht="14.25" customHeight="1" x14ac:dyDescent="0.35">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7"/>
      <c r="AR843" s="67"/>
      <c r="AS843" s="67"/>
      <c r="AT843" s="67"/>
      <c r="AU843" s="67"/>
      <c r="AV843" s="67"/>
      <c r="AW843" s="67"/>
      <c r="AX843" s="67"/>
      <c r="AY843" s="67"/>
      <c r="AZ843" s="67"/>
      <c r="BA843" s="67"/>
      <c r="BB843" s="67"/>
      <c r="BC843" s="67"/>
      <c r="BD843" s="67"/>
      <c r="BE843" s="67"/>
      <c r="BF843" s="67"/>
      <c r="BG843" s="67"/>
      <c r="BH843" s="67"/>
      <c r="BI843" s="67"/>
      <c r="BJ843" s="67"/>
      <c r="BK843" s="67"/>
      <c r="BL843" s="67"/>
      <c r="BM843" s="67"/>
      <c r="BN843" s="67"/>
      <c r="BO843" s="67"/>
      <c r="BP843" s="67"/>
      <c r="BQ843" s="67"/>
      <c r="BR843" s="67"/>
      <c r="BS843" s="67"/>
      <c r="BT843" s="67"/>
      <c r="BU843" s="67"/>
      <c r="BV843" s="67"/>
      <c r="BW843" s="67"/>
      <c r="BX843" s="67"/>
      <c r="BY843" s="67"/>
      <c r="BZ843" s="67"/>
      <c r="CA843" s="67"/>
      <c r="CB843" s="67"/>
      <c r="CC843" s="67"/>
      <c r="CD843" s="67"/>
      <c r="CE843" s="67"/>
      <c r="CF843" s="67"/>
      <c r="CG843" s="67"/>
      <c r="CH843" s="67"/>
      <c r="CI843" s="67"/>
      <c r="CJ843" s="67"/>
      <c r="CK843" s="67"/>
      <c r="CL843" s="67"/>
      <c r="CM843" s="67"/>
      <c r="CN843" s="67"/>
    </row>
    <row r="844" spans="1:93" ht="14.25" customHeight="1" x14ac:dyDescent="0.35"/>
    <row r="845" spans="1:93" ht="14.25" customHeight="1" x14ac:dyDescent="0.35">
      <c r="D845" s="284" t="s">
        <v>704</v>
      </c>
      <c r="E845" s="284"/>
      <c r="F845" s="284"/>
      <c r="G845" s="284"/>
      <c r="H845" s="284"/>
      <c r="I845" s="284"/>
      <c r="J845" s="284"/>
      <c r="K845" s="284"/>
      <c r="L845" s="284"/>
      <c r="M845" s="284"/>
      <c r="N845" s="284"/>
      <c r="O845" s="284"/>
      <c r="P845" s="284"/>
      <c r="Q845" s="284"/>
      <c r="R845" s="284"/>
      <c r="S845" s="284"/>
      <c r="T845" s="284"/>
      <c r="U845" s="284"/>
      <c r="V845" s="284"/>
      <c r="W845" s="284"/>
      <c r="X845" s="284"/>
      <c r="Y845" s="284"/>
      <c r="Z845" s="284"/>
      <c r="AA845" s="284"/>
      <c r="AB845" s="284"/>
      <c r="AC845" s="284"/>
      <c r="AD845" s="284"/>
      <c r="AE845" s="284"/>
      <c r="AF845" s="284"/>
      <c r="AG845" s="284"/>
      <c r="AH845" s="284"/>
      <c r="AI845" s="284"/>
      <c r="AJ845" s="284"/>
      <c r="AK845" s="284"/>
      <c r="AL845" s="284"/>
      <c r="AM845" s="284"/>
      <c r="AN845" s="284"/>
      <c r="AO845" s="284"/>
      <c r="AP845" s="284"/>
      <c r="AQ845" s="284"/>
      <c r="AR845" s="284"/>
      <c r="AS845" s="284"/>
      <c r="AT845" s="284"/>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c r="CB845" s="6"/>
      <c r="CC845" s="6"/>
      <c r="CD845" s="6"/>
      <c r="CE845" s="6"/>
      <c r="CF845" s="6"/>
      <c r="CG845" s="6"/>
      <c r="CH845" s="6"/>
      <c r="CI845" s="6"/>
      <c r="CJ845" s="6"/>
      <c r="CK845" s="6"/>
      <c r="CL845" s="6"/>
      <c r="CM845" s="6"/>
      <c r="CN845" s="6"/>
      <c r="CO845" s="6"/>
    </row>
    <row r="846" spans="1:93" ht="14.25" customHeight="1" x14ac:dyDescent="0.35">
      <c r="D846" s="284"/>
      <c r="E846" s="284"/>
      <c r="F846" s="284"/>
      <c r="G846" s="284"/>
      <c r="H846" s="284"/>
      <c r="I846" s="284"/>
      <c r="J846" s="284"/>
      <c r="K846" s="284"/>
      <c r="L846" s="284"/>
      <c r="M846" s="284"/>
      <c r="N846" s="284"/>
      <c r="O846" s="284"/>
      <c r="P846" s="284"/>
      <c r="Q846" s="284"/>
      <c r="R846" s="284"/>
      <c r="S846" s="284"/>
      <c r="T846" s="284"/>
      <c r="U846" s="284"/>
      <c r="V846" s="284"/>
      <c r="W846" s="284"/>
      <c r="X846" s="284"/>
      <c r="Y846" s="284"/>
      <c r="Z846" s="284"/>
      <c r="AA846" s="284"/>
      <c r="AB846" s="284"/>
      <c r="AC846" s="284"/>
      <c r="AD846" s="284"/>
      <c r="AE846" s="284"/>
      <c r="AF846" s="284"/>
      <c r="AG846" s="284"/>
      <c r="AH846" s="284"/>
      <c r="AI846" s="284"/>
      <c r="AJ846" s="284"/>
      <c r="AK846" s="284"/>
      <c r="AL846" s="284"/>
      <c r="AM846" s="284"/>
      <c r="AN846" s="284"/>
      <c r="AO846" s="284"/>
      <c r="AP846" s="284"/>
      <c r="AQ846" s="284"/>
      <c r="AR846" s="284"/>
      <c r="AS846" s="284"/>
      <c r="AT846" s="284"/>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c r="CB846" s="6"/>
      <c r="CC846" s="6"/>
      <c r="CD846" s="6"/>
      <c r="CE846" s="6"/>
      <c r="CF846" s="6"/>
      <c r="CG846" s="6"/>
      <c r="CH846" s="6"/>
      <c r="CI846" s="6"/>
      <c r="CJ846" s="6"/>
      <c r="CK846" s="6"/>
      <c r="CL846" s="6"/>
      <c r="CM846" s="6"/>
      <c r="CN846" s="6"/>
      <c r="CO846" s="6"/>
    </row>
    <row r="847" spans="1:93" ht="14.25" customHeight="1" x14ac:dyDescent="0.35">
      <c r="D847" s="284"/>
      <c r="E847" s="284"/>
      <c r="F847" s="284"/>
      <c r="G847" s="284"/>
      <c r="H847" s="284"/>
      <c r="I847" s="284"/>
      <c r="J847" s="284"/>
      <c r="K847" s="284"/>
      <c r="L847" s="284"/>
      <c r="M847" s="284"/>
      <c r="N847" s="284"/>
      <c r="O847" s="284"/>
      <c r="P847" s="284"/>
      <c r="Q847" s="284"/>
      <c r="R847" s="284"/>
      <c r="S847" s="284"/>
      <c r="T847" s="284"/>
      <c r="U847" s="284"/>
      <c r="V847" s="284"/>
      <c r="W847" s="284"/>
      <c r="X847" s="284"/>
      <c r="Y847" s="284"/>
      <c r="Z847" s="284"/>
      <c r="AA847" s="284"/>
      <c r="AB847" s="284"/>
      <c r="AC847" s="284"/>
      <c r="AD847" s="284"/>
      <c r="AE847" s="284"/>
      <c r="AF847" s="284"/>
      <c r="AG847" s="284"/>
      <c r="AH847" s="284"/>
      <c r="AI847" s="284"/>
      <c r="AJ847" s="284"/>
      <c r="AK847" s="284"/>
      <c r="AL847" s="284"/>
      <c r="AM847" s="284"/>
      <c r="AN847" s="284"/>
      <c r="AO847" s="284"/>
      <c r="AP847" s="284"/>
      <c r="AQ847" s="284"/>
      <c r="AR847" s="284"/>
      <c r="AS847" s="284"/>
      <c r="AT847" s="284"/>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c r="CB847" s="6"/>
      <c r="CC847" s="6"/>
      <c r="CD847" s="6"/>
      <c r="CE847" s="6"/>
      <c r="CF847" s="6"/>
      <c r="CG847" s="6"/>
      <c r="CH847" s="6"/>
      <c r="CI847" s="6"/>
      <c r="CJ847" s="6"/>
      <c r="CK847" s="6"/>
      <c r="CL847" s="6"/>
      <c r="CM847" s="6"/>
      <c r="CN847" s="6"/>
    </row>
    <row r="848" spans="1:93" ht="14.25" customHeight="1" x14ac:dyDescent="0.35">
      <c r="D848" s="286" t="s">
        <v>701</v>
      </c>
      <c r="E848" s="287"/>
      <c r="F848" s="287"/>
      <c r="G848" s="287"/>
      <c r="H848" s="287"/>
      <c r="I848" s="287"/>
      <c r="J848" s="287"/>
      <c r="K848" s="287"/>
      <c r="L848" s="287"/>
      <c r="M848" s="287"/>
      <c r="N848" s="287"/>
      <c r="O848" s="287"/>
      <c r="P848" s="287"/>
      <c r="Q848" s="287"/>
      <c r="R848" s="287"/>
      <c r="S848" s="287"/>
      <c r="T848" s="287"/>
      <c r="U848" s="287"/>
      <c r="V848" s="287"/>
      <c r="W848" s="287"/>
      <c r="X848" s="287"/>
      <c r="Y848" s="287"/>
      <c r="Z848" s="287"/>
      <c r="AA848" s="287"/>
      <c r="AB848" s="288"/>
      <c r="AC848" s="375" t="s">
        <v>702</v>
      </c>
      <c r="AD848" s="376"/>
      <c r="AE848" s="376"/>
      <c r="AF848" s="376"/>
      <c r="AG848" s="376"/>
      <c r="AH848" s="376"/>
      <c r="AI848" s="376"/>
      <c r="AJ848" s="376"/>
      <c r="AK848" s="376"/>
      <c r="AL848" s="376"/>
      <c r="AM848" s="376"/>
      <c r="AN848" s="376"/>
      <c r="AO848" s="376"/>
      <c r="AP848" s="376"/>
      <c r="AQ848" s="376"/>
      <c r="AR848" s="376"/>
      <c r="AS848" s="376"/>
      <c r="AT848" s="377"/>
      <c r="AU848" s="375" t="s">
        <v>431</v>
      </c>
      <c r="AV848" s="376"/>
      <c r="AW848" s="376"/>
      <c r="AX848" s="376"/>
      <c r="AY848" s="376"/>
      <c r="AZ848" s="376"/>
      <c r="BA848" s="376"/>
      <c r="BB848" s="376"/>
      <c r="BC848" s="376"/>
      <c r="BD848" s="376"/>
      <c r="BE848" s="376"/>
      <c r="BF848" s="376"/>
      <c r="BG848" s="376"/>
      <c r="BH848" s="376"/>
      <c r="BI848" s="376"/>
      <c r="BJ848" s="376"/>
      <c r="BK848" s="376"/>
      <c r="BL848" s="377"/>
      <c r="BM848" s="469" t="s">
        <v>388</v>
      </c>
      <c r="BN848" s="469"/>
      <c r="BO848" s="469"/>
      <c r="BP848" s="469"/>
      <c r="BQ848" s="469"/>
      <c r="BR848" s="469"/>
      <c r="BS848" s="469"/>
      <c r="BT848" s="469"/>
      <c r="BU848" s="469"/>
      <c r="BV848" s="469"/>
      <c r="BW848" s="469"/>
      <c r="BX848" s="469"/>
      <c r="BY848" s="469"/>
      <c r="BZ848" s="469"/>
      <c r="CA848" s="469"/>
      <c r="CB848" s="469"/>
      <c r="CC848" s="469"/>
      <c r="CD848" s="469"/>
      <c r="CE848" s="469"/>
      <c r="CF848" s="469"/>
      <c r="CG848" s="469"/>
      <c r="CH848" s="469"/>
      <c r="CI848" s="469"/>
      <c r="CJ848" s="469"/>
      <c r="CK848" s="469"/>
      <c r="CL848" s="469"/>
      <c r="CM848" s="469"/>
      <c r="CN848" s="4"/>
    </row>
    <row r="849" spans="4:92" ht="14.25" customHeight="1" x14ac:dyDescent="0.35">
      <c r="D849" s="292"/>
      <c r="E849" s="293"/>
      <c r="F849" s="293"/>
      <c r="G849" s="293"/>
      <c r="H849" s="293"/>
      <c r="I849" s="293"/>
      <c r="J849" s="293"/>
      <c r="K849" s="293"/>
      <c r="L849" s="293"/>
      <c r="M849" s="293"/>
      <c r="N849" s="293"/>
      <c r="O849" s="293"/>
      <c r="P849" s="293"/>
      <c r="Q849" s="293"/>
      <c r="R849" s="293"/>
      <c r="S849" s="293"/>
      <c r="T849" s="293"/>
      <c r="U849" s="293"/>
      <c r="V849" s="293"/>
      <c r="W849" s="293"/>
      <c r="X849" s="293"/>
      <c r="Y849" s="293"/>
      <c r="Z849" s="293"/>
      <c r="AA849" s="293"/>
      <c r="AB849" s="294"/>
      <c r="AC849" s="378"/>
      <c r="AD849" s="379"/>
      <c r="AE849" s="379"/>
      <c r="AF849" s="379"/>
      <c r="AG849" s="379"/>
      <c r="AH849" s="379"/>
      <c r="AI849" s="379"/>
      <c r="AJ849" s="379"/>
      <c r="AK849" s="379"/>
      <c r="AL849" s="379"/>
      <c r="AM849" s="379"/>
      <c r="AN849" s="379"/>
      <c r="AO849" s="379"/>
      <c r="AP849" s="379"/>
      <c r="AQ849" s="379"/>
      <c r="AR849" s="379"/>
      <c r="AS849" s="379"/>
      <c r="AT849" s="380"/>
      <c r="AU849" s="378"/>
      <c r="AV849" s="379"/>
      <c r="AW849" s="379"/>
      <c r="AX849" s="379"/>
      <c r="AY849" s="379"/>
      <c r="AZ849" s="379"/>
      <c r="BA849" s="379"/>
      <c r="BB849" s="379"/>
      <c r="BC849" s="379"/>
      <c r="BD849" s="379"/>
      <c r="BE849" s="379"/>
      <c r="BF849" s="379"/>
      <c r="BG849" s="379"/>
      <c r="BH849" s="379"/>
      <c r="BI849" s="379"/>
      <c r="BJ849" s="379"/>
      <c r="BK849" s="379"/>
      <c r="BL849" s="380"/>
      <c r="BM849" s="469" t="s">
        <v>637</v>
      </c>
      <c r="BN849" s="469"/>
      <c r="BO849" s="469"/>
      <c r="BP849" s="469"/>
      <c r="BQ849" s="469"/>
      <c r="BR849" s="469"/>
      <c r="BS849" s="469"/>
      <c r="BT849" s="469"/>
      <c r="BU849" s="469"/>
      <c r="BV849" s="469" t="s">
        <v>703</v>
      </c>
      <c r="BW849" s="469"/>
      <c r="BX849" s="469"/>
      <c r="BY849" s="469"/>
      <c r="BZ849" s="469"/>
      <c r="CA849" s="469"/>
      <c r="CB849" s="469"/>
      <c r="CC849" s="469"/>
      <c r="CD849" s="469"/>
      <c r="CE849" s="469" t="s">
        <v>387</v>
      </c>
      <c r="CF849" s="469"/>
      <c r="CG849" s="469"/>
      <c r="CH849" s="469"/>
      <c r="CI849" s="469"/>
      <c r="CJ849" s="469"/>
      <c r="CK849" s="469"/>
      <c r="CL849" s="469"/>
      <c r="CM849" s="469"/>
      <c r="CN849" s="4"/>
    </row>
    <row r="850" spans="4:92" ht="14.25" customHeight="1" x14ac:dyDescent="0.35">
      <c r="D850" s="333" t="s">
        <v>592</v>
      </c>
      <c r="E850" s="334"/>
      <c r="F850" s="334"/>
      <c r="G850" s="334"/>
      <c r="H850" s="334"/>
      <c r="I850" s="334"/>
      <c r="J850" s="334"/>
      <c r="K850" s="334"/>
      <c r="L850" s="334"/>
      <c r="M850" s="334"/>
      <c r="N850" s="334"/>
      <c r="O850" s="334"/>
      <c r="P850" s="334"/>
      <c r="Q850" s="334"/>
      <c r="R850" s="334"/>
      <c r="S850" s="334"/>
      <c r="T850" s="334"/>
      <c r="U850" s="334"/>
      <c r="V850" s="334"/>
      <c r="W850" s="334"/>
      <c r="X850" s="334"/>
      <c r="Y850" s="334"/>
      <c r="Z850" s="334"/>
      <c r="AA850" s="334"/>
      <c r="AB850" s="335"/>
      <c r="AC850" s="347">
        <v>1.6</v>
      </c>
      <c r="AD850" s="348"/>
      <c r="AE850" s="348"/>
      <c r="AF850" s="348"/>
      <c r="AG850" s="348"/>
      <c r="AH850" s="348"/>
      <c r="AI850" s="348"/>
      <c r="AJ850" s="348"/>
      <c r="AK850" s="348"/>
      <c r="AL850" s="348"/>
      <c r="AM850" s="348"/>
      <c r="AN850" s="348"/>
      <c r="AO850" s="348"/>
      <c r="AP850" s="348"/>
      <c r="AQ850" s="348"/>
      <c r="AR850" s="348"/>
      <c r="AS850" s="348"/>
      <c r="AT850" s="349"/>
      <c r="AU850" s="276">
        <v>3</v>
      </c>
      <c r="AV850" s="276"/>
      <c r="AW850" s="276"/>
      <c r="AX850" s="276"/>
      <c r="AY850" s="276"/>
      <c r="AZ850" s="276"/>
      <c r="BA850" s="276"/>
      <c r="BB850" s="276"/>
      <c r="BC850" s="276"/>
      <c r="BD850" s="276"/>
      <c r="BE850" s="276"/>
      <c r="BF850" s="276"/>
      <c r="BG850" s="276"/>
      <c r="BH850" s="276"/>
      <c r="BI850" s="276"/>
      <c r="BJ850" s="276"/>
      <c r="BK850" s="276"/>
      <c r="BL850" s="276"/>
      <c r="BM850" s="276">
        <v>10</v>
      </c>
      <c r="BN850" s="276"/>
      <c r="BO850" s="276"/>
      <c r="BP850" s="276"/>
      <c r="BQ850" s="276"/>
      <c r="BR850" s="276"/>
      <c r="BS850" s="276"/>
      <c r="BT850" s="276"/>
      <c r="BU850" s="276"/>
      <c r="BV850" s="276">
        <v>50</v>
      </c>
      <c r="BW850" s="276"/>
      <c r="BX850" s="276"/>
      <c r="BY850" s="276"/>
      <c r="BZ850" s="276"/>
      <c r="CA850" s="276"/>
      <c r="CB850" s="276"/>
      <c r="CC850" s="276"/>
      <c r="CD850" s="276"/>
      <c r="CE850" s="276">
        <v>40</v>
      </c>
      <c r="CF850" s="276"/>
      <c r="CG850" s="276"/>
      <c r="CH850" s="276"/>
      <c r="CI850" s="276"/>
      <c r="CJ850" s="276"/>
      <c r="CK850" s="276"/>
      <c r="CL850" s="276"/>
      <c r="CM850" s="276"/>
      <c r="CN850" s="5"/>
    </row>
    <row r="851" spans="4:92" ht="14.25" customHeight="1" x14ac:dyDescent="0.35">
      <c r="D851" s="333" t="s">
        <v>591</v>
      </c>
      <c r="E851" s="334"/>
      <c r="F851" s="334"/>
      <c r="G851" s="334"/>
      <c r="H851" s="334"/>
      <c r="I851" s="334"/>
      <c r="J851" s="334"/>
      <c r="K851" s="334"/>
      <c r="L851" s="334"/>
      <c r="M851" s="334"/>
      <c r="N851" s="334"/>
      <c r="O851" s="334"/>
      <c r="P851" s="334"/>
      <c r="Q851" s="334"/>
      <c r="R851" s="334"/>
      <c r="S851" s="334"/>
      <c r="T851" s="334"/>
      <c r="U851" s="334"/>
      <c r="V851" s="334"/>
      <c r="W851" s="334"/>
      <c r="X851" s="334"/>
      <c r="Y851" s="334"/>
      <c r="Z851" s="334"/>
      <c r="AA851" s="334"/>
      <c r="AB851" s="335"/>
      <c r="AC851" s="347">
        <v>5.7</v>
      </c>
      <c r="AD851" s="348"/>
      <c r="AE851" s="348"/>
      <c r="AF851" s="348"/>
      <c r="AG851" s="348"/>
      <c r="AH851" s="348"/>
      <c r="AI851" s="348"/>
      <c r="AJ851" s="348"/>
      <c r="AK851" s="348"/>
      <c r="AL851" s="348"/>
      <c r="AM851" s="348"/>
      <c r="AN851" s="348"/>
      <c r="AO851" s="348"/>
      <c r="AP851" s="348"/>
      <c r="AQ851" s="348"/>
      <c r="AR851" s="348"/>
      <c r="AS851" s="348"/>
      <c r="AT851" s="349"/>
      <c r="AU851" s="276">
        <v>3</v>
      </c>
      <c r="AV851" s="276"/>
      <c r="AW851" s="276"/>
      <c r="AX851" s="276"/>
      <c r="AY851" s="276"/>
      <c r="AZ851" s="276"/>
      <c r="BA851" s="276"/>
      <c r="BB851" s="276"/>
      <c r="BC851" s="276"/>
      <c r="BD851" s="276"/>
      <c r="BE851" s="276"/>
      <c r="BF851" s="276"/>
      <c r="BG851" s="276"/>
      <c r="BH851" s="276"/>
      <c r="BI851" s="276"/>
      <c r="BJ851" s="276"/>
      <c r="BK851" s="276"/>
      <c r="BL851" s="276"/>
      <c r="BM851" s="276">
        <v>10</v>
      </c>
      <c r="BN851" s="276"/>
      <c r="BO851" s="276"/>
      <c r="BP851" s="276"/>
      <c r="BQ851" s="276"/>
      <c r="BR851" s="276"/>
      <c r="BS851" s="276"/>
      <c r="BT851" s="276"/>
      <c r="BU851" s="276"/>
      <c r="BV851" s="276">
        <v>50</v>
      </c>
      <c r="BW851" s="276"/>
      <c r="BX851" s="276"/>
      <c r="BY851" s="276"/>
      <c r="BZ851" s="276"/>
      <c r="CA851" s="276"/>
      <c r="CB851" s="276"/>
      <c r="CC851" s="276"/>
      <c r="CD851" s="276"/>
      <c r="CE851" s="276">
        <v>40</v>
      </c>
      <c r="CF851" s="276"/>
      <c r="CG851" s="276"/>
      <c r="CH851" s="276"/>
      <c r="CI851" s="276"/>
      <c r="CJ851" s="276"/>
      <c r="CK851" s="276"/>
      <c r="CL851" s="276"/>
      <c r="CM851" s="276"/>
      <c r="CN851" s="5"/>
    </row>
    <row r="852" spans="4:92" ht="14.25" customHeight="1" x14ac:dyDescent="0.35">
      <c r="D852" s="333" t="s">
        <v>579</v>
      </c>
      <c r="E852" s="334"/>
      <c r="F852" s="334"/>
      <c r="G852" s="334"/>
      <c r="H852" s="334"/>
      <c r="I852" s="334"/>
      <c r="J852" s="334"/>
      <c r="K852" s="334"/>
      <c r="L852" s="334"/>
      <c r="M852" s="334"/>
      <c r="N852" s="334"/>
      <c r="O852" s="334"/>
      <c r="P852" s="334"/>
      <c r="Q852" s="334"/>
      <c r="R852" s="334"/>
      <c r="S852" s="334"/>
      <c r="T852" s="334"/>
      <c r="U852" s="334"/>
      <c r="V852" s="334"/>
      <c r="W852" s="334"/>
      <c r="X852" s="334"/>
      <c r="Y852" s="334"/>
      <c r="Z852" s="334"/>
      <c r="AA852" s="334"/>
      <c r="AB852" s="335"/>
      <c r="AC852" s="347">
        <v>3.6</v>
      </c>
      <c r="AD852" s="348"/>
      <c r="AE852" s="348"/>
      <c r="AF852" s="348"/>
      <c r="AG852" s="348"/>
      <c r="AH852" s="348"/>
      <c r="AI852" s="348"/>
      <c r="AJ852" s="348"/>
      <c r="AK852" s="348"/>
      <c r="AL852" s="348"/>
      <c r="AM852" s="348"/>
      <c r="AN852" s="348"/>
      <c r="AO852" s="348"/>
      <c r="AP852" s="348"/>
      <c r="AQ852" s="348"/>
      <c r="AR852" s="348"/>
      <c r="AS852" s="348"/>
      <c r="AT852" s="349"/>
      <c r="AU852" s="276">
        <v>3</v>
      </c>
      <c r="AV852" s="276"/>
      <c r="AW852" s="276"/>
      <c r="AX852" s="276"/>
      <c r="AY852" s="276"/>
      <c r="AZ852" s="276"/>
      <c r="BA852" s="276"/>
      <c r="BB852" s="276"/>
      <c r="BC852" s="276"/>
      <c r="BD852" s="276"/>
      <c r="BE852" s="276"/>
      <c r="BF852" s="276"/>
      <c r="BG852" s="276"/>
      <c r="BH852" s="276"/>
      <c r="BI852" s="276"/>
      <c r="BJ852" s="276"/>
      <c r="BK852" s="276"/>
      <c r="BL852" s="276"/>
      <c r="BM852" s="276">
        <v>80</v>
      </c>
      <c r="BN852" s="276"/>
      <c r="BO852" s="276"/>
      <c r="BP852" s="276"/>
      <c r="BQ852" s="276"/>
      <c r="BR852" s="276"/>
      <c r="BS852" s="276"/>
      <c r="BT852" s="276"/>
      <c r="BU852" s="276"/>
      <c r="BV852" s="276">
        <v>20</v>
      </c>
      <c r="BW852" s="276"/>
      <c r="BX852" s="276"/>
      <c r="BY852" s="276"/>
      <c r="BZ852" s="276"/>
      <c r="CA852" s="276"/>
      <c r="CB852" s="276"/>
      <c r="CC852" s="276"/>
      <c r="CD852" s="276"/>
      <c r="CE852" s="276">
        <v>0</v>
      </c>
      <c r="CF852" s="276"/>
      <c r="CG852" s="276"/>
      <c r="CH852" s="276"/>
      <c r="CI852" s="276"/>
      <c r="CJ852" s="276"/>
      <c r="CK852" s="276"/>
      <c r="CL852" s="276"/>
      <c r="CM852" s="276"/>
      <c r="CN852" s="5"/>
    </row>
    <row r="853" spans="4:92" ht="14.25" customHeight="1" x14ac:dyDescent="0.35">
      <c r="D853" s="333" t="s">
        <v>580</v>
      </c>
      <c r="E853" s="334"/>
      <c r="F853" s="334"/>
      <c r="G853" s="334"/>
      <c r="H853" s="334"/>
      <c r="I853" s="334"/>
      <c r="J853" s="334"/>
      <c r="K853" s="334"/>
      <c r="L853" s="334"/>
      <c r="M853" s="334"/>
      <c r="N853" s="334"/>
      <c r="O853" s="334"/>
      <c r="P853" s="334"/>
      <c r="Q853" s="334"/>
      <c r="R853" s="334"/>
      <c r="S853" s="334"/>
      <c r="T853" s="334"/>
      <c r="U853" s="334"/>
      <c r="V853" s="334"/>
      <c r="W853" s="334"/>
      <c r="X853" s="334"/>
      <c r="Y853" s="334"/>
      <c r="Z853" s="334"/>
      <c r="AA853" s="334"/>
      <c r="AB853" s="335"/>
      <c r="AC853" s="347">
        <v>4</v>
      </c>
      <c r="AD853" s="348"/>
      <c r="AE853" s="348"/>
      <c r="AF853" s="348"/>
      <c r="AG853" s="348"/>
      <c r="AH853" s="348"/>
      <c r="AI853" s="348"/>
      <c r="AJ853" s="348"/>
      <c r="AK853" s="348"/>
      <c r="AL853" s="348"/>
      <c r="AM853" s="348"/>
      <c r="AN853" s="348"/>
      <c r="AO853" s="348"/>
      <c r="AP853" s="348"/>
      <c r="AQ853" s="348"/>
      <c r="AR853" s="348"/>
      <c r="AS853" s="348"/>
      <c r="AT853" s="349"/>
      <c r="AU853" s="276">
        <v>3</v>
      </c>
      <c r="AV853" s="276"/>
      <c r="AW853" s="276"/>
      <c r="AX853" s="276"/>
      <c r="AY853" s="276"/>
      <c r="AZ853" s="276"/>
      <c r="BA853" s="276"/>
      <c r="BB853" s="276"/>
      <c r="BC853" s="276"/>
      <c r="BD853" s="276"/>
      <c r="BE853" s="276"/>
      <c r="BF853" s="276"/>
      <c r="BG853" s="276"/>
      <c r="BH853" s="276"/>
      <c r="BI853" s="276"/>
      <c r="BJ853" s="276"/>
      <c r="BK853" s="276"/>
      <c r="BL853" s="276"/>
      <c r="BM853" s="276">
        <v>80</v>
      </c>
      <c r="BN853" s="276"/>
      <c r="BO853" s="276"/>
      <c r="BP853" s="276"/>
      <c r="BQ853" s="276"/>
      <c r="BR853" s="276"/>
      <c r="BS853" s="276"/>
      <c r="BT853" s="276"/>
      <c r="BU853" s="276"/>
      <c r="BV853" s="276">
        <v>20</v>
      </c>
      <c r="BW853" s="276"/>
      <c r="BX853" s="276"/>
      <c r="BY853" s="276"/>
      <c r="BZ853" s="276"/>
      <c r="CA853" s="276"/>
      <c r="CB853" s="276"/>
      <c r="CC853" s="276"/>
      <c r="CD853" s="276"/>
      <c r="CE853" s="276">
        <v>0</v>
      </c>
      <c r="CF853" s="276"/>
      <c r="CG853" s="276"/>
      <c r="CH853" s="276"/>
      <c r="CI853" s="276"/>
      <c r="CJ853" s="276"/>
      <c r="CK853" s="276"/>
      <c r="CL853" s="276"/>
      <c r="CM853" s="276"/>
      <c r="CN853" s="5"/>
    </row>
    <row r="854" spans="4:92" ht="14.25" customHeight="1" x14ac:dyDescent="0.35">
      <c r="D854" s="333" t="s">
        <v>575</v>
      </c>
      <c r="E854" s="334"/>
      <c r="F854" s="334"/>
      <c r="G854" s="334"/>
      <c r="H854" s="334"/>
      <c r="I854" s="334"/>
      <c r="J854" s="334"/>
      <c r="K854" s="334"/>
      <c r="L854" s="334"/>
      <c r="M854" s="334"/>
      <c r="N854" s="334"/>
      <c r="O854" s="334"/>
      <c r="P854" s="334"/>
      <c r="Q854" s="334"/>
      <c r="R854" s="334"/>
      <c r="S854" s="334"/>
      <c r="T854" s="334"/>
      <c r="U854" s="334"/>
      <c r="V854" s="334"/>
      <c r="W854" s="334"/>
      <c r="X854" s="334"/>
      <c r="Y854" s="334"/>
      <c r="Z854" s="334"/>
      <c r="AA854" s="334"/>
      <c r="AB854" s="335"/>
      <c r="AC854" s="347">
        <v>5</v>
      </c>
      <c r="AD854" s="348"/>
      <c r="AE854" s="348"/>
      <c r="AF854" s="348"/>
      <c r="AG854" s="348"/>
      <c r="AH854" s="348"/>
      <c r="AI854" s="348"/>
      <c r="AJ854" s="348"/>
      <c r="AK854" s="348"/>
      <c r="AL854" s="348"/>
      <c r="AM854" s="348"/>
      <c r="AN854" s="348"/>
      <c r="AO854" s="348"/>
      <c r="AP854" s="348"/>
      <c r="AQ854" s="348"/>
      <c r="AR854" s="348"/>
      <c r="AS854" s="348"/>
      <c r="AT854" s="349"/>
      <c r="AU854" s="276">
        <v>3</v>
      </c>
      <c r="AV854" s="276"/>
      <c r="AW854" s="276"/>
      <c r="AX854" s="276"/>
      <c r="AY854" s="276"/>
      <c r="AZ854" s="276"/>
      <c r="BA854" s="276"/>
      <c r="BB854" s="276"/>
      <c r="BC854" s="276"/>
      <c r="BD854" s="276"/>
      <c r="BE854" s="276"/>
      <c r="BF854" s="276"/>
      <c r="BG854" s="276"/>
      <c r="BH854" s="276"/>
      <c r="BI854" s="276"/>
      <c r="BJ854" s="276"/>
      <c r="BK854" s="276"/>
      <c r="BL854" s="276"/>
      <c r="BM854" s="276">
        <v>80</v>
      </c>
      <c r="BN854" s="276"/>
      <c r="BO854" s="276"/>
      <c r="BP854" s="276"/>
      <c r="BQ854" s="276"/>
      <c r="BR854" s="276"/>
      <c r="BS854" s="276"/>
      <c r="BT854" s="276"/>
      <c r="BU854" s="276"/>
      <c r="BV854" s="276">
        <v>20</v>
      </c>
      <c r="BW854" s="276"/>
      <c r="BX854" s="276"/>
      <c r="BY854" s="276"/>
      <c r="BZ854" s="276"/>
      <c r="CA854" s="276"/>
      <c r="CB854" s="276"/>
      <c r="CC854" s="276"/>
      <c r="CD854" s="276"/>
      <c r="CE854" s="276">
        <v>0</v>
      </c>
      <c r="CF854" s="276"/>
      <c r="CG854" s="276"/>
      <c r="CH854" s="276"/>
      <c r="CI854" s="276"/>
      <c r="CJ854" s="276"/>
      <c r="CK854" s="276"/>
      <c r="CL854" s="276"/>
      <c r="CM854" s="276"/>
      <c r="CN854" s="5"/>
    </row>
    <row r="855" spans="4:92" ht="14.25" customHeight="1" x14ac:dyDescent="0.35">
      <c r="D855" s="333" t="s">
        <v>928</v>
      </c>
      <c r="E855" s="334"/>
      <c r="F855" s="334"/>
      <c r="G855" s="334"/>
      <c r="H855" s="334"/>
      <c r="I855" s="334"/>
      <c r="J855" s="334"/>
      <c r="K855" s="334"/>
      <c r="L855" s="334"/>
      <c r="M855" s="334"/>
      <c r="N855" s="334"/>
      <c r="O855" s="334"/>
      <c r="P855" s="334"/>
      <c r="Q855" s="334"/>
      <c r="R855" s="334"/>
      <c r="S855" s="334"/>
      <c r="T855" s="334"/>
      <c r="U855" s="334"/>
      <c r="V855" s="334"/>
      <c r="W855" s="334"/>
      <c r="X855" s="334"/>
      <c r="Y855" s="334"/>
      <c r="Z855" s="334"/>
      <c r="AA855" s="334"/>
      <c r="AB855" s="335"/>
      <c r="AC855" s="347">
        <v>3.2</v>
      </c>
      <c r="AD855" s="348"/>
      <c r="AE855" s="348"/>
      <c r="AF855" s="348"/>
      <c r="AG855" s="348"/>
      <c r="AH855" s="348"/>
      <c r="AI855" s="348"/>
      <c r="AJ855" s="348"/>
      <c r="AK855" s="348"/>
      <c r="AL855" s="348"/>
      <c r="AM855" s="348"/>
      <c r="AN855" s="348"/>
      <c r="AO855" s="348"/>
      <c r="AP855" s="348"/>
      <c r="AQ855" s="348"/>
      <c r="AR855" s="348"/>
      <c r="AS855" s="348"/>
      <c r="AT855" s="349"/>
      <c r="AU855" s="276">
        <v>3</v>
      </c>
      <c r="AV855" s="276"/>
      <c r="AW855" s="276"/>
      <c r="AX855" s="276"/>
      <c r="AY855" s="276"/>
      <c r="AZ855" s="276"/>
      <c r="BA855" s="276"/>
      <c r="BB855" s="276"/>
      <c r="BC855" s="276"/>
      <c r="BD855" s="276"/>
      <c r="BE855" s="276"/>
      <c r="BF855" s="276"/>
      <c r="BG855" s="276"/>
      <c r="BH855" s="276"/>
      <c r="BI855" s="276"/>
      <c r="BJ855" s="276"/>
      <c r="BK855" s="276"/>
      <c r="BL855" s="276"/>
      <c r="BM855" s="276">
        <v>80</v>
      </c>
      <c r="BN855" s="276"/>
      <c r="BO855" s="276"/>
      <c r="BP855" s="276"/>
      <c r="BQ855" s="276"/>
      <c r="BR855" s="276"/>
      <c r="BS855" s="276"/>
      <c r="BT855" s="276"/>
      <c r="BU855" s="276"/>
      <c r="BV855" s="276">
        <v>20</v>
      </c>
      <c r="BW855" s="276"/>
      <c r="BX855" s="276"/>
      <c r="BY855" s="276"/>
      <c r="BZ855" s="276"/>
      <c r="CA855" s="276"/>
      <c r="CB855" s="276"/>
      <c r="CC855" s="276"/>
      <c r="CD855" s="276"/>
      <c r="CE855" s="276">
        <v>0</v>
      </c>
      <c r="CF855" s="276"/>
      <c r="CG855" s="276"/>
      <c r="CH855" s="276"/>
      <c r="CI855" s="276"/>
      <c r="CJ855" s="276"/>
      <c r="CK855" s="276"/>
      <c r="CL855" s="276"/>
      <c r="CM855" s="276"/>
      <c r="CN855" s="5"/>
    </row>
    <row r="856" spans="4:92" ht="14.25" customHeight="1" x14ac:dyDescent="0.35">
      <c r="D856" s="333" t="s">
        <v>589</v>
      </c>
      <c r="E856" s="334"/>
      <c r="F856" s="334"/>
      <c r="G856" s="334"/>
      <c r="H856" s="334"/>
      <c r="I856" s="334"/>
      <c r="J856" s="334"/>
      <c r="K856" s="334"/>
      <c r="L856" s="334"/>
      <c r="M856" s="334"/>
      <c r="N856" s="334"/>
      <c r="O856" s="334"/>
      <c r="P856" s="334"/>
      <c r="Q856" s="334"/>
      <c r="R856" s="334"/>
      <c r="S856" s="334"/>
      <c r="T856" s="334"/>
      <c r="U856" s="334"/>
      <c r="V856" s="334"/>
      <c r="W856" s="334"/>
      <c r="X856" s="334"/>
      <c r="Y856" s="334"/>
      <c r="Z856" s="334"/>
      <c r="AA856" s="334"/>
      <c r="AB856" s="335"/>
      <c r="AC856" s="347">
        <v>4</v>
      </c>
      <c r="AD856" s="348"/>
      <c r="AE856" s="348"/>
      <c r="AF856" s="348"/>
      <c r="AG856" s="348"/>
      <c r="AH856" s="348"/>
      <c r="AI856" s="348"/>
      <c r="AJ856" s="348"/>
      <c r="AK856" s="348"/>
      <c r="AL856" s="348"/>
      <c r="AM856" s="348"/>
      <c r="AN856" s="348"/>
      <c r="AO856" s="348"/>
      <c r="AP856" s="348"/>
      <c r="AQ856" s="348"/>
      <c r="AR856" s="348"/>
      <c r="AS856" s="348"/>
      <c r="AT856" s="349"/>
      <c r="AU856" s="276">
        <v>3</v>
      </c>
      <c r="AV856" s="276"/>
      <c r="AW856" s="276"/>
      <c r="AX856" s="276"/>
      <c r="AY856" s="276"/>
      <c r="AZ856" s="276"/>
      <c r="BA856" s="276"/>
      <c r="BB856" s="276"/>
      <c r="BC856" s="276"/>
      <c r="BD856" s="276"/>
      <c r="BE856" s="276"/>
      <c r="BF856" s="276"/>
      <c r="BG856" s="276"/>
      <c r="BH856" s="276"/>
      <c r="BI856" s="276"/>
      <c r="BJ856" s="276"/>
      <c r="BK856" s="276"/>
      <c r="BL856" s="276"/>
      <c r="BM856" s="276">
        <v>80</v>
      </c>
      <c r="BN856" s="276"/>
      <c r="BO856" s="276"/>
      <c r="BP856" s="276"/>
      <c r="BQ856" s="276"/>
      <c r="BR856" s="276"/>
      <c r="BS856" s="276"/>
      <c r="BT856" s="276"/>
      <c r="BU856" s="276"/>
      <c r="BV856" s="276">
        <v>20</v>
      </c>
      <c r="BW856" s="276"/>
      <c r="BX856" s="276"/>
      <c r="BY856" s="276"/>
      <c r="BZ856" s="276"/>
      <c r="CA856" s="276"/>
      <c r="CB856" s="276"/>
      <c r="CC856" s="276"/>
      <c r="CD856" s="276"/>
      <c r="CE856" s="276">
        <v>0</v>
      </c>
      <c r="CF856" s="276"/>
      <c r="CG856" s="276"/>
      <c r="CH856" s="276"/>
      <c r="CI856" s="276"/>
      <c r="CJ856" s="276"/>
      <c r="CK856" s="276"/>
      <c r="CL856" s="276"/>
      <c r="CM856" s="276"/>
      <c r="CN856" s="5"/>
    </row>
    <row r="857" spans="4:92" ht="14.25" customHeight="1" x14ac:dyDescent="0.35">
      <c r="D857" s="333" t="s">
        <v>586</v>
      </c>
      <c r="E857" s="334"/>
      <c r="F857" s="334"/>
      <c r="G857" s="334"/>
      <c r="H857" s="334"/>
      <c r="I857" s="334"/>
      <c r="J857" s="334"/>
      <c r="K857" s="334"/>
      <c r="L857" s="334"/>
      <c r="M857" s="334"/>
      <c r="N857" s="334"/>
      <c r="O857" s="334"/>
      <c r="P857" s="334"/>
      <c r="Q857" s="334"/>
      <c r="R857" s="334"/>
      <c r="S857" s="334"/>
      <c r="T857" s="334"/>
      <c r="U857" s="334"/>
      <c r="V857" s="334"/>
      <c r="W857" s="334"/>
      <c r="X857" s="334"/>
      <c r="Y857" s="334"/>
      <c r="Z857" s="334"/>
      <c r="AA857" s="334"/>
      <c r="AB857" s="335"/>
      <c r="AC857" s="347">
        <v>1.9</v>
      </c>
      <c r="AD857" s="348"/>
      <c r="AE857" s="348"/>
      <c r="AF857" s="348"/>
      <c r="AG857" s="348"/>
      <c r="AH857" s="348"/>
      <c r="AI857" s="348"/>
      <c r="AJ857" s="348"/>
      <c r="AK857" s="348"/>
      <c r="AL857" s="348"/>
      <c r="AM857" s="348"/>
      <c r="AN857" s="348"/>
      <c r="AO857" s="348"/>
      <c r="AP857" s="348"/>
      <c r="AQ857" s="348"/>
      <c r="AR857" s="348"/>
      <c r="AS857" s="348"/>
      <c r="AT857" s="349"/>
      <c r="AU857" s="276">
        <v>3</v>
      </c>
      <c r="AV857" s="276"/>
      <c r="AW857" s="276"/>
      <c r="AX857" s="276"/>
      <c r="AY857" s="276"/>
      <c r="AZ857" s="276"/>
      <c r="BA857" s="276"/>
      <c r="BB857" s="276"/>
      <c r="BC857" s="276"/>
      <c r="BD857" s="276"/>
      <c r="BE857" s="276"/>
      <c r="BF857" s="276"/>
      <c r="BG857" s="276"/>
      <c r="BH857" s="276"/>
      <c r="BI857" s="276"/>
      <c r="BJ857" s="276"/>
      <c r="BK857" s="276"/>
      <c r="BL857" s="276"/>
      <c r="BM857" s="276">
        <v>10</v>
      </c>
      <c r="BN857" s="276"/>
      <c r="BO857" s="276"/>
      <c r="BP857" s="276"/>
      <c r="BQ857" s="276"/>
      <c r="BR857" s="276"/>
      <c r="BS857" s="276"/>
      <c r="BT857" s="276"/>
      <c r="BU857" s="276"/>
      <c r="BV857" s="276">
        <v>50</v>
      </c>
      <c r="BW857" s="276"/>
      <c r="BX857" s="276"/>
      <c r="BY857" s="276"/>
      <c r="BZ857" s="276"/>
      <c r="CA857" s="276"/>
      <c r="CB857" s="276"/>
      <c r="CC857" s="276"/>
      <c r="CD857" s="276"/>
      <c r="CE857" s="276">
        <v>40</v>
      </c>
      <c r="CF857" s="276"/>
      <c r="CG857" s="276"/>
      <c r="CH857" s="276"/>
      <c r="CI857" s="276"/>
      <c r="CJ857" s="276"/>
      <c r="CK857" s="276"/>
      <c r="CL857" s="276"/>
      <c r="CM857" s="276"/>
      <c r="CN857" s="5"/>
    </row>
    <row r="858" spans="4:92" ht="14.25" customHeight="1" x14ac:dyDescent="0.35">
      <c r="D858" s="333" t="s">
        <v>577</v>
      </c>
      <c r="E858" s="334"/>
      <c r="F858" s="334"/>
      <c r="G858" s="334"/>
      <c r="H858" s="334"/>
      <c r="I858" s="334"/>
      <c r="J858" s="334"/>
      <c r="K858" s="334"/>
      <c r="L858" s="334"/>
      <c r="M858" s="334"/>
      <c r="N858" s="334"/>
      <c r="O858" s="334"/>
      <c r="P858" s="334"/>
      <c r="Q858" s="334"/>
      <c r="R858" s="334"/>
      <c r="S858" s="334"/>
      <c r="T858" s="334"/>
      <c r="U858" s="334"/>
      <c r="V858" s="334"/>
      <c r="W858" s="334"/>
      <c r="X858" s="334"/>
      <c r="Y858" s="334"/>
      <c r="Z858" s="334"/>
      <c r="AA858" s="334"/>
      <c r="AB858" s="335"/>
      <c r="AC858" s="347">
        <v>6.2</v>
      </c>
      <c r="AD858" s="348"/>
      <c r="AE858" s="348"/>
      <c r="AF858" s="348"/>
      <c r="AG858" s="348"/>
      <c r="AH858" s="348"/>
      <c r="AI858" s="348"/>
      <c r="AJ858" s="348"/>
      <c r="AK858" s="348"/>
      <c r="AL858" s="348"/>
      <c r="AM858" s="348"/>
      <c r="AN858" s="348"/>
      <c r="AO858" s="348"/>
      <c r="AP858" s="348"/>
      <c r="AQ858" s="348"/>
      <c r="AR858" s="348"/>
      <c r="AS858" s="348"/>
      <c r="AT858" s="349"/>
      <c r="AU858" s="276">
        <v>3</v>
      </c>
      <c r="AV858" s="276"/>
      <c r="AW858" s="276"/>
      <c r="AX858" s="276"/>
      <c r="AY858" s="276"/>
      <c r="AZ858" s="276"/>
      <c r="BA858" s="276"/>
      <c r="BB858" s="276"/>
      <c r="BC858" s="276"/>
      <c r="BD858" s="276"/>
      <c r="BE858" s="276"/>
      <c r="BF858" s="276"/>
      <c r="BG858" s="276"/>
      <c r="BH858" s="276"/>
      <c r="BI858" s="276"/>
      <c r="BJ858" s="276"/>
      <c r="BK858" s="276"/>
      <c r="BL858" s="276"/>
      <c r="BM858" s="276">
        <v>10</v>
      </c>
      <c r="BN858" s="276"/>
      <c r="BO858" s="276"/>
      <c r="BP858" s="276"/>
      <c r="BQ858" s="276"/>
      <c r="BR858" s="276"/>
      <c r="BS858" s="276"/>
      <c r="BT858" s="276"/>
      <c r="BU858" s="276"/>
      <c r="BV858" s="276">
        <v>40</v>
      </c>
      <c r="BW858" s="276"/>
      <c r="BX858" s="276"/>
      <c r="BY858" s="276"/>
      <c r="BZ858" s="276"/>
      <c r="CA858" s="276"/>
      <c r="CB858" s="276"/>
      <c r="CC858" s="276"/>
      <c r="CD858" s="276"/>
      <c r="CE858" s="276">
        <v>50</v>
      </c>
      <c r="CF858" s="276"/>
      <c r="CG858" s="276"/>
      <c r="CH858" s="276"/>
      <c r="CI858" s="276"/>
      <c r="CJ858" s="276"/>
      <c r="CK858" s="276"/>
      <c r="CL858" s="276"/>
      <c r="CM858" s="276"/>
      <c r="CN858" s="5"/>
    </row>
    <row r="859" spans="4:92" ht="14.25" customHeight="1" x14ac:dyDescent="0.35">
      <c r="D859" s="333" t="s">
        <v>929</v>
      </c>
      <c r="E859" s="334"/>
      <c r="F859" s="334"/>
      <c r="G859" s="334"/>
      <c r="H859" s="334"/>
      <c r="I859" s="334"/>
      <c r="J859" s="334"/>
      <c r="K859" s="334"/>
      <c r="L859" s="334"/>
      <c r="M859" s="334"/>
      <c r="N859" s="334"/>
      <c r="O859" s="334"/>
      <c r="P859" s="334"/>
      <c r="Q859" s="334"/>
      <c r="R859" s="334"/>
      <c r="S859" s="334"/>
      <c r="T859" s="334"/>
      <c r="U859" s="334"/>
      <c r="V859" s="334"/>
      <c r="W859" s="334"/>
      <c r="X859" s="334"/>
      <c r="Y859" s="334"/>
      <c r="Z859" s="334"/>
      <c r="AA859" s="334"/>
      <c r="AB859" s="335"/>
      <c r="AC859" s="347">
        <v>3.7</v>
      </c>
      <c r="AD859" s="348"/>
      <c r="AE859" s="348"/>
      <c r="AF859" s="348"/>
      <c r="AG859" s="348"/>
      <c r="AH859" s="348"/>
      <c r="AI859" s="348"/>
      <c r="AJ859" s="348"/>
      <c r="AK859" s="348"/>
      <c r="AL859" s="348"/>
      <c r="AM859" s="348"/>
      <c r="AN859" s="348"/>
      <c r="AO859" s="348"/>
      <c r="AP859" s="348"/>
      <c r="AQ859" s="348"/>
      <c r="AR859" s="348"/>
      <c r="AS859" s="348"/>
      <c r="AT859" s="349"/>
      <c r="AU859" s="276">
        <v>3</v>
      </c>
      <c r="AV859" s="276"/>
      <c r="AW859" s="276"/>
      <c r="AX859" s="276"/>
      <c r="AY859" s="276"/>
      <c r="AZ859" s="276"/>
      <c r="BA859" s="276"/>
      <c r="BB859" s="276"/>
      <c r="BC859" s="276"/>
      <c r="BD859" s="276"/>
      <c r="BE859" s="276"/>
      <c r="BF859" s="276"/>
      <c r="BG859" s="276"/>
      <c r="BH859" s="276"/>
      <c r="BI859" s="276"/>
      <c r="BJ859" s="276"/>
      <c r="BK859" s="276"/>
      <c r="BL859" s="276"/>
      <c r="BM859" s="276">
        <v>80</v>
      </c>
      <c r="BN859" s="276"/>
      <c r="BO859" s="276"/>
      <c r="BP859" s="276"/>
      <c r="BQ859" s="276"/>
      <c r="BR859" s="276"/>
      <c r="BS859" s="276"/>
      <c r="BT859" s="276"/>
      <c r="BU859" s="276"/>
      <c r="BV859" s="276">
        <v>20</v>
      </c>
      <c r="BW859" s="276"/>
      <c r="BX859" s="276"/>
      <c r="BY859" s="276"/>
      <c r="BZ859" s="276"/>
      <c r="CA859" s="276"/>
      <c r="CB859" s="276"/>
      <c r="CC859" s="276"/>
      <c r="CD859" s="276"/>
      <c r="CE859" s="276">
        <v>0</v>
      </c>
      <c r="CF859" s="276"/>
      <c r="CG859" s="276"/>
      <c r="CH859" s="276"/>
      <c r="CI859" s="276"/>
      <c r="CJ859" s="276"/>
      <c r="CK859" s="276"/>
      <c r="CL859" s="276"/>
      <c r="CM859" s="276"/>
      <c r="CN859" s="5"/>
    </row>
    <row r="860" spans="4:92" ht="14.25" customHeight="1" x14ac:dyDescent="0.35">
      <c r="D860" s="333" t="s">
        <v>582</v>
      </c>
      <c r="E860" s="334"/>
      <c r="F860" s="334"/>
      <c r="G860" s="334"/>
      <c r="H860" s="334"/>
      <c r="I860" s="334"/>
      <c r="J860" s="334"/>
      <c r="K860" s="334"/>
      <c r="L860" s="334"/>
      <c r="M860" s="334"/>
      <c r="N860" s="334"/>
      <c r="O860" s="334"/>
      <c r="P860" s="334"/>
      <c r="Q860" s="334"/>
      <c r="R860" s="334"/>
      <c r="S860" s="334"/>
      <c r="T860" s="334"/>
      <c r="U860" s="334"/>
      <c r="V860" s="334"/>
      <c r="W860" s="334"/>
      <c r="X860" s="334"/>
      <c r="Y860" s="334"/>
      <c r="Z860" s="334"/>
      <c r="AA860" s="334"/>
      <c r="AB860" s="335"/>
      <c r="AC860" s="347">
        <v>3.3</v>
      </c>
      <c r="AD860" s="348"/>
      <c r="AE860" s="348"/>
      <c r="AF860" s="348"/>
      <c r="AG860" s="348"/>
      <c r="AH860" s="348"/>
      <c r="AI860" s="348"/>
      <c r="AJ860" s="348"/>
      <c r="AK860" s="348"/>
      <c r="AL860" s="348"/>
      <c r="AM860" s="348"/>
      <c r="AN860" s="348"/>
      <c r="AO860" s="348"/>
      <c r="AP860" s="348"/>
      <c r="AQ860" s="348"/>
      <c r="AR860" s="348"/>
      <c r="AS860" s="348"/>
      <c r="AT860" s="349"/>
      <c r="AU860" s="276">
        <v>3</v>
      </c>
      <c r="AV860" s="276"/>
      <c r="AW860" s="276"/>
      <c r="AX860" s="276"/>
      <c r="AY860" s="276"/>
      <c r="AZ860" s="276"/>
      <c r="BA860" s="276"/>
      <c r="BB860" s="276"/>
      <c r="BC860" s="276"/>
      <c r="BD860" s="276"/>
      <c r="BE860" s="276"/>
      <c r="BF860" s="276"/>
      <c r="BG860" s="276"/>
      <c r="BH860" s="276"/>
      <c r="BI860" s="276"/>
      <c r="BJ860" s="276"/>
      <c r="BK860" s="276"/>
      <c r="BL860" s="276"/>
      <c r="BM860" s="276">
        <v>60</v>
      </c>
      <c r="BN860" s="276"/>
      <c r="BO860" s="276"/>
      <c r="BP860" s="276"/>
      <c r="BQ860" s="276"/>
      <c r="BR860" s="276"/>
      <c r="BS860" s="276"/>
      <c r="BT860" s="276"/>
      <c r="BU860" s="276"/>
      <c r="BV860" s="276">
        <v>30</v>
      </c>
      <c r="BW860" s="276"/>
      <c r="BX860" s="276"/>
      <c r="BY860" s="276"/>
      <c r="BZ860" s="276"/>
      <c r="CA860" s="276"/>
      <c r="CB860" s="276"/>
      <c r="CC860" s="276"/>
      <c r="CD860" s="276"/>
      <c r="CE860" s="276">
        <v>10</v>
      </c>
      <c r="CF860" s="276"/>
      <c r="CG860" s="276"/>
      <c r="CH860" s="276"/>
      <c r="CI860" s="276"/>
      <c r="CJ860" s="276"/>
      <c r="CK860" s="276"/>
      <c r="CL860" s="276"/>
      <c r="CM860" s="276"/>
      <c r="CN860" s="5"/>
    </row>
    <row r="861" spans="4:92" ht="14.25" customHeight="1" x14ac:dyDescent="0.35">
      <c r="D861" s="333" t="s">
        <v>578</v>
      </c>
      <c r="E861" s="334"/>
      <c r="F861" s="334"/>
      <c r="G861" s="334"/>
      <c r="H861" s="334"/>
      <c r="I861" s="334"/>
      <c r="J861" s="334"/>
      <c r="K861" s="334"/>
      <c r="L861" s="334"/>
      <c r="M861" s="334"/>
      <c r="N861" s="334"/>
      <c r="O861" s="334"/>
      <c r="P861" s="334"/>
      <c r="Q861" s="334"/>
      <c r="R861" s="334"/>
      <c r="S861" s="334"/>
      <c r="T861" s="334"/>
      <c r="U861" s="334"/>
      <c r="V861" s="334"/>
      <c r="W861" s="334"/>
      <c r="X861" s="334"/>
      <c r="Y861" s="334"/>
      <c r="Z861" s="334"/>
      <c r="AA861" s="334"/>
      <c r="AB861" s="335"/>
      <c r="AC861" s="347">
        <v>2.2999999999999998</v>
      </c>
      <c r="AD861" s="348"/>
      <c r="AE861" s="348"/>
      <c r="AF861" s="348"/>
      <c r="AG861" s="348"/>
      <c r="AH861" s="348"/>
      <c r="AI861" s="348"/>
      <c r="AJ861" s="348"/>
      <c r="AK861" s="348"/>
      <c r="AL861" s="348"/>
      <c r="AM861" s="348"/>
      <c r="AN861" s="348"/>
      <c r="AO861" s="348"/>
      <c r="AP861" s="348"/>
      <c r="AQ861" s="348"/>
      <c r="AR861" s="348"/>
      <c r="AS861" s="348"/>
      <c r="AT861" s="349"/>
      <c r="AU861" s="276">
        <v>3</v>
      </c>
      <c r="AV861" s="276"/>
      <c r="AW861" s="276"/>
      <c r="AX861" s="276"/>
      <c r="AY861" s="276"/>
      <c r="AZ861" s="276"/>
      <c r="BA861" s="276"/>
      <c r="BB861" s="276"/>
      <c r="BC861" s="276"/>
      <c r="BD861" s="276"/>
      <c r="BE861" s="276"/>
      <c r="BF861" s="276"/>
      <c r="BG861" s="276"/>
      <c r="BH861" s="276"/>
      <c r="BI861" s="276"/>
      <c r="BJ861" s="276"/>
      <c r="BK861" s="276"/>
      <c r="BL861" s="276"/>
      <c r="BM861" s="276">
        <v>80</v>
      </c>
      <c r="BN861" s="276"/>
      <c r="BO861" s="276"/>
      <c r="BP861" s="276"/>
      <c r="BQ861" s="276"/>
      <c r="BR861" s="276"/>
      <c r="BS861" s="276"/>
      <c r="BT861" s="276"/>
      <c r="BU861" s="276"/>
      <c r="BV861" s="276">
        <v>20</v>
      </c>
      <c r="BW861" s="276"/>
      <c r="BX861" s="276"/>
      <c r="BY861" s="276"/>
      <c r="BZ861" s="276"/>
      <c r="CA861" s="276"/>
      <c r="CB861" s="276"/>
      <c r="CC861" s="276"/>
      <c r="CD861" s="276"/>
      <c r="CE861" s="276">
        <v>0</v>
      </c>
      <c r="CF861" s="276"/>
      <c r="CG861" s="276"/>
      <c r="CH861" s="276"/>
      <c r="CI861" s="276"/>
      <c r="CJ861" s="276"/>
      <c r="CK861" s="276"/>
      <c r="CL861" s="276"/>
      <c r="CM861" s="276"/>
      <c r="CN861" s="5"/>
    </row>
    <row r="862" spans="4:92" ht="14.25" customHeight="1" x14ac:dyDescent="0.35">
      <c r="D862" s="333" t="s">
        <v>585</v>
      </c>
      <c r="E862" s="334"/>
      <c r="F862" s="334"/>
      <c r="G862" s="334"/>
      <c r="H862" s="334"/>
      <c r="I862" s="334"/>
      <c r="J862" s="334"/>
      <c r="K862" s="334"/>
      <c r="L862" s="334"/>
      <c r="M862" s="334"/>
      <c r="N862" s="334"/>
      <c r="O862" s="334"/>
      <c r="P862" s="334"/>
      <c r="Q862" s="334"/>
      <c r="R862" s="334"/>
      <c r="S862" s="334"/>
      <c r="T862" s="334"/>
      <c r="U862" s="334"/>
      <c r="V862" s="334"/>
      <c r="W862" s="334"/>
      <c r="X862" s="334"/>
      <c r="Y862" s="334"/>
      <c r="Z862" s="334"/>
      <c r="AA862" s="334"/>
      <c r="AB862" s="335"/>
      <c r="AC862" s="347">
        <v>3.6</v>
      </c>
      <c r="AD862" s="348"/>
      <c r="AE862" s="348"/>
      <c r="AF862" s="348"/>
      <c r="AG862" s="348"/>
      <c r="AH862" s="348"/>
      <c r="AI862" s="348"/>
      <c r="AJ862" s="348"/>
      <c r="AK862" s="348"/>
      <c r="AL862" s="348"/>
      <c r="AM862" s="348"/>
      <c r="AN862" s="348"/>
      <c r="AO862" s="348"/>
      <c r="AP862" s="348"/>
      <c r="AQ862" s="348"/>
      <c r="AR862" s="348"/>
      <c r="AS862" s="348"/>
      <c r="AT862" s="349"/>
      <c r="AU862" s="276">
        <v>3</v>
      </c>
      <c r="AV862" s="276"/>
      <c r="AW862" s="276"/>
      <c r="AX862" s="276"/>
      <c r="AY862" s="276"/>
      <c r="AZ862" s="276"/>
      <c r="BA862" s="276"/>
      <c r="BB862" s="276"/>
      <c r="BC862" s="276"/>
      <c r="BD862" s="276"/>
      <c r="BE862" s="276"/>
      <c r="BF862" s="276"/>
      <c r="BG862" s="276"/>
      <c r="BH862" s="276"/>
      <c r="BI862" s="276"/>
      <c r="BJ862" s="276"/>
      <c r="BK862" s="276"/>
      <c r="BL862" s="276"/>
      <c r="BM862" s="276">
        <v>70</v>
      </c>
      <c r="BN862" s="276"/>
      <c r="BO862" s="276"/>
      <c r="BP862" s="276"/>
      <c r="BQ862" s="276"/>
      <c r="BR862" s="276"/>
      <c r="BS862" s="276"/>
      <c r="BT862" s="276"/>
      <c r="BU862" s="276"/>
      <c r="BV862" s="276">
        <v>20</v>
      </c>
      <c r="BW862" s="276"/>
      <c r="BX862" s="276"/>
      <c r="BY862" s="276"/>
      <c r="BZ862" s="276"/>
      <c r="CA862" s="276"/>
      <c r="CB862" s="276"/>
      <c r="CC862" s="276"/>
      <c r="CD862" s="276"/>
      <c r="CE862" s="276">
        <v>10</v>
      </c>
      <c r="CF862" s="276"/>
      <c r="CG862" s="276"/>
      <c r="CH862" s="276"/>
      <c r="CI862" s="276"/>
      <c r="CJ862" s="276"/>
      <c r="CK862" s="276"/>
      <c r="CL862" s="276"/>
      <c r="CM862" s="276"/>
      <c r="CN862" s="5"/>
    </row>
    <row r="863" spans="4:92" ht="14.25" customHeight="1" x14ac:dyDescent="0.35">
      <c r="D863" s="333" t="s">
        <v>587</v>
      </c>
      <c r="E863" s="334"/>
      <c r="F863" s="334"/>
      <c r="G863" s="334"/>
      <c r="H863" s="334"/>
      <c r="I863" s="334"/>
      <c r="J863" s="334"/>
      <c r="K863" s="334"/>
      <c r="L863" s="334"/>
      <c r="M863" s="334"/>
      <c r="N863" s="334"/>
      <c r="O863" s="334"/>
      <c r="P863" s="334"/>
      <c r="Q863" s="334"/>
      <c r="R863" s="334"/>
      <c r="S863" s="334"/>
      <c r="T863" s="334"/>
      <c r="U863" s="334"/>
      <c r="V863" s="334"/>
      <c r="W863" s="334"/>
      <c r="X863" s="334"/>
      <c r="Y863" s="334"/>
      <c r="Z863" s="334"/>
      <c r="AA863" s="334"/>
      <c r="AB863" s="335"/>
      <c r="AC863" s="347">
        <v>3</v>
      </c>
      <c r="AD863" s="348"/>
      <c r="AE863" s="348"/>
      <c r="AF863" s="348"/>
      <c r="AG863" s="348"/>
      <c r="AH863" s="348"/>
      <c r="AI863" s="348"/>
      <c r="AJ863" s="348"/>
      <c r="AK863" s="348"/>
      <c r="AL863" s="348"/>
      <c r="AM863" s="348"/>
      <c r="AN863" s="348"/>
      <c r="AO863" s="348"/>
      <c r="AP863" s="348"/>
      <c r="AQ863" s="348"/>
      <c r="AR863" s="348"/>
      <c r="AS863" s="348"/>
      <c r="AT863" s="349"/>
      <c r="AU863" s="276">
        <v>3</v>
      </c>
      <c r="AV863" s="276"/>
      <c r="AW863" s="276"/>
      <c r="AX863" s="276"/>
      <c r="AY863" s="276"/>
      <c r="AZ863" s="276"/>
      <c r="BA863" s="276"/>
      <c r="BB863" s="276"/>
      <c r="BC863" s="276"/>
      <c r="BD863" s="276"/>
      <c r="BE863" s="276"/>
      <c r="BF863" s="276"/>
      <c r="BG863" s="276"/>
      <c r="BH863" s="276"/>
      <c r="BI863" s="276"/>
      <c r="BJ863" s="276"/>
      <c r="BK863" s="276"/>
      <c r="BL863" s="276"/>
      <c r="BM863" s="276">
        <v>10</v>
      </c>
      <c r="BN863" s="276"/>
      <c r="BO863" s="276"/>
      <c r="BP863" s="276"/>
      <c r="BQ863" s="276"/>
      <c r="BR863" s="276"/>
      <c r="BS863" s="276"/>
      <c r="BT863" s="276"/>
      <c r="BU863" s="276"/>
      <c r="BV863" s="276">
        <v>60</v>
      </c>
      <c r="BW863" s="276"/>
      <c r="BX863" s="276"/>
      <c r="BY863" s="276"/>
      <c r="BZ863" s="276"/>
      <c r="CA863" s="276"/>
      <c r="CB863" s="276"/>
      <c r="CC863" s="276"/>
      <c r="CD863" s="276"/>
      <c r="CE863" s="276">
        <v>30</v>
      </c>
      <c r="CF863" s="276"/>
      <c r="CG863" s="276"/>
      <c r="CH863" s="276"/>
      <c r="CI863" s="276"/>
      <c r="CJ863" s="276"/>
      <c r="CK863" s="276"/>
      <c r="CL863" s="276"/>
      <c r="CM863" s="276"/>
      <c r="CN863" s="5"/>
    </row>
    <row r="864" spans="4:92" ht="14.25" customHeight="1" x14ac:dyDescent="0.35">
      <c r="D864" s="333" t="s">
        <v>588</v>
      </c>
      <c r="E864" s="334"/>
      <c r="F864" s="334"/>
      <c r="G864" s="334"/>
      <c r="H864" s="334"/>
      <c r="I864" s="334"/>
      <c r="J864" s="334"/>
      <c r="K864" s="334"/>
      <c r="L864" s="334"/>
      <c r="M864" s="334"/>
      <c r="N864" s="334"/>
      <c r="O864" s="334"/>
      <c r="P864" s="334"/>
      <c r="Q864" s="334"/>
      <c r="R864" s="334"/>
      <c r="S864" s="334"/>
      <c r="T864" s="334"/>
      <c r="U864" s="334"/>
      <c r="V864" s="334"/>
      <c r="W864" s="334"/>
      <c r="X864" s="334"/>
      <c r="Y864" s="334"/>
      <c r="Z864" s="334"/>
      <c r="AA864" s="334"/>
      <c r="AB864" s="335"/>
      <c r="AC864" s="347">
        <v>4.7</v>
      </c>
      <c r="AD864" s="348"/>
      <c r="AE864" s="348"/>
      <c r="AF864" s="348"/>
      <c r="AG864" s="348"/>
      <c r="AH864" s="348"/>
      <c r="AI864" s="348"/>
      <c r="AJ864" s="348"/>
      <c r="AK864" s="348"/>
      <c r="AL864" s="348"/>
      <c r="AM864" s="348"/>
      <c r="AN864" s="348"/>
      <c r="AO864" s="348"/>
      <c r="AP864" s="348"/>
      <c r="AQ864" s="348"/>
      <c r="AR864" s="348"/>
      <c r="AS864" s="348"/>
      <c r="AT864" s="349"/>
      <c r="AU864" s="276">
        <v>3</v>
      </c>
      <c r="AV864" s="276"/>
      <c r="AW864" s="276"/>
      <c r="AX864" s="276"/>
      <c r="AY864" s="276"/>
      <c r="AZ864" s="276"/>
      <c r="BA864" s="276"/>
      <c r="BB864" s="276"/>
      <c r="BC864" s="276"/>
      <c r="BD864" s="276"/>
      <c r="BE864" s="276"/>
      <c r="BF864" s="276"/>
      <c r="BG864" s="276"/>
      <c r="BH864" s="276"/>
      <c r="BI864" s="276"/>
      <c r="BJ864" s="276"/>
      <c r="BK864" s="276"/>
      <c r="BL864" s="276"/>
      <c r="BM864" s="276">
        <v>80</v>
      </c>
      <c r="BN864" s="276"/>
      <c r="BO864" s="276"/>
      <c r="BP864" s="276"/>
      <c r="BQ864" s="276"/>
      <c r="BR864" s="276"/>
      <c r="BS864" s="276"/>
      <c r="BT864" s="276"/>
      <c r="BU864" s="276"/>
      <c r="BV864" s="276">
        <v>20</v>
      </c>
      <c r="BW864" s="276"/>
      <c r="BX864" s="276"/>
      <c r="BY864" s="276"/>
      <c r="BZ864" s="276"/>
      <c r="CA864" s="276"/>
      <c r="CB864" s="276"/>
      <c r="CC864" s="276"/>
      <c r="CD864" s="276"/>
      <c r="CE864" s="276">
        <v>0</v>
      </c>
      <c r="CF864" s="276"/>
      <c r="CG864" s="276"/>
      <c r="CH864" s="276"/>
      <c r="CI864" s="276"/>
      <c r="CJ864" s="276"/>
      <c r="CK864" s="276"/>
      <c r="CL864" s="276"/>
      <c r="CM864" s="276"/>
      <c r="CN864" s="5"/>
    </row>
    <row r="865" spans="4:97" ht="14.25" customHeight="1" x14ac:dyDescent="0.35">
      <c r="D865" s="333" t="s">
        <v>593</v>
      </c>
      <c r="E865" s="334"/>
      <c r="F865" s="334"/>
      <c r="G865" s="334"/>
      <c r="H865" s="334"/>
      <c r="I865" s="334"/>
      <c r="J865" s="334"/>
      <c r="K865" s="334"/>
      <c r="L865" s="334"/>
      <c r="M865" s="334"/>
      <c r="N865" s="334"/>
      <c r="O865" s="334"/>
      <c r="P865" s="334"/>
      <c r="Q865" s="334"/>
      <c r="R865" s="334"/>
      <c r="S865" s="334"/>
      <c r="T865" s="334"/>
      <c r="U865" s="334"/>
      <c r="V865" s="334"/>
      <c r="W865" s="334"/>
      <c r="X865" s="334"/>
      <c r="Y865" s="334"/>
      <c r="Z865" s="334"/>
      <c r="AA865" s="334"/>
      <c r="AB865" s="335"/>
      <c r="AC865" s="347">
        <v>6.5</v>
      </c>
      <c r="AD865" s="348"/>
      <c r="AE865" s="348"/>
      <c r="AF865" s="348"/>
      <c r="AG865" s="348"/>
      <c r="AH865" s="348"/>
      <c r="AI865" s="348"/>
      <c r="AJ865" s="348"/>
      <c r="AK865" s="348"/>
      <c r="AL865" s="348"/>
      <c r="AM865" s="348"/>
      <c r="AN865" s="348"/>
      <c r="AO865" s="348"/>
      <c r="AP865" s="348"/>
      <c r="AQ865" s="348"/>
      <c r="AR865" s="348"/>
      <c r="AS865" s="348"/>
      <c r="AT865" s="349"/>
      <c r="AU865" s="276">
        <v>3</v>
      </c>
      <c r="AV865" s="276"/>
      <c r="AW865" s="276"/>
      <c r="AX865" s="276"/>
      <c r="AY865" s="276"/>
      <c r="AZ865" s="276"/>
      <c r="BA865" s="276"/>
      <c r="BB865" s="276"/>
      <c r="BC865" s="276"/>
      <c r="BD865" s="276"/>
      <c r="BE865" s="276"/>
      <c r="BF865" s="276"/>
      <c r="BG865" s="276"/>
      <c r="BH865" s="276"/>
      <c r="BI865" s="276"/>
      <c r="BJ865" s="276"/>
      <c r="BK865" s="276"/>
      <c r="BL865" s="276"/>
      <c r="BM865" s="276">
        <v>70</v>
      </c>
      <c r="BN865" s="276"/>
      <c r="BO865" s="276"/>
      <c r="BP865" s="276"/>
      <c r="BQ865" s="276"/>
      <c r="BR865" s="276"/>
      <c r="BS865" s="276"/>
      <c r="BT865" s="276"/>
      <c r="BU865" s="276"/>
      <c r="BV865" s="276">
        <v>20</v>
      </c>
      <c r="BW865" s="276"/>
      <c r="BX865" s="276"/>
      <c r="BY865" s="276"/>
      <c r="BZ865" s="276"/>
      <c r="CA865" s="276"/>
      <c r="CB865" s="276"/>
      <c r="CC865" s="276"/>
      <c r="CD865" s="276"/>
      <c r="CE865" s="276">
        <v>10</v>
      </c>
      <c r="CF865" s="276"/>
      <c r="CG865" s="276"/>
      <c r="CH865" s="276"/>
      <c r="CI865" s="276"/>
      <c r="CJ865" s="276"/>
      <c r="CK865" s="276"/>
      <c r="CL865" s="276"/>
      <c r="CM865" s="276"/>
      <c r="CN865" s="5"/>
    </row>
    <row r="866" spans="4:97" ht="14.25" customHeight="1" x14ac:dyDescent="0.35">
      <c r="D866" s="333" t="s">
        <v>573</v>
      </c>
      <c r="E866" s="334"/>
      <c r="F866" s="334"/>
      <c r="G866" s="334"/>
      <c r="H866" s="334"/>
      <c r="I866" s="334"/>
      <c r="J866" s="334"/>
      <c r="K866" s="334"/>
      <c r="L866" s="334"/>
      <c r="M866" s="334"/>
      <c r="N866" s="334"/>
      <c r="O866" s="334"/>
      <c r="P866" s="334"/>
      <c r="Q866" s="334"/>
      <c r="R866" s="334"/>
      <c r="S866" s="334"/>
      <c r="T866" s="334"/>
      <c r="U866" s="334"/>
      <c r="V866" s="334"/>
      <c r="W866" s="334"/>
      <c r="X866" s="334"/>
      <c r="Y866" s="334"/>
      <c r="Z866" s="334"/>
      <c r="AA866" s="334"/>
      <c r="AB866" s="335"/>
      <c r="AC866" s="347">
        <v>6.3</v>
      </c>
      <c r="AD866" s="348"/>
      <c r="AE866" s="348"/>
      <c r="AF866" s="348"/>
      <c r="AG866" s="348"/>
      <c r="AH866" s="348"/>
      <c r="AI866" s="348"/>
      <c r="AJ866" s="348"/>
      <c r="AK866" s="348"/>
      <c r="AL866" s="348"/>
      <c r="AM866" s="348"/>
      <c r="AN866" s="348"/>
      <c r="AO866" s="348"/>
      <c r="AP866" s="348"/>
      <c r="AQ866" s="348"/>
      <c r="AR866" s="348"/>
      <c r="AS866" s="348"/>
      <c r="AT866" s="349"/>
      <c r="AU866" s="276">
        <v>3</v>
      </c>
      <c r="AV866" s="276"/>
      <c r="AW866" s="276"/>
      <c r="AX866" s="276"/>
      <c r="AY866" s="276"/>
      <c r="AZ866" s="276"/>
      <c r="BA866" s="276"/>
      <c r="BB866" s="276"/>
      <c r="BC866" s="276"/>
      <c r="BD866" s="276"/>
      <c r="BE866" s="276"/>
      <c r="BF866" s="276"/>
      <c r="BG866" s="276"/>
      <c r="BH866" s="276"/>
      <c r="BI866" s="276"/>
      <c r="BJ866" s="276"/>
      <c r="BK866" s="276"/>
      <c r="BL866" s="276"/>
      <c r="BM866" s="276">
        <v>80</v>
      </c>
      <c r="BN866" s="276"/>
      <c r="BO866" s="276"/>
      <c r="BP866" s="276"/>
      <c r="BQ866" s="276"/>
      <c r="BR866" s="276"/>
      <c r="BS866" s="276"/>
      <c r="BT866" s="276"/>
      <c r="BU866" s="276"/>
      <c r="BV866" s="276">
        <v>20</v>
      </c>
      <c r="BW866" s="276"/>
      <c r="BX866" s="276"/>
      <c r="BY866" s="276"/>
      <c r="BZ866" s="276"/>
      <c r="CA866" s="276"/>
      <c r="CB866" s="276"/>
      <c r="CC866" s="276"/>
      <c r="CD866" s="276"/>
      <c r="CE866" s="276">
        <v>0</v>
      </c>
      <c r="CF866" s="276"/>
      <c r="CG866" s="276"/>
      <c r="CH866" s="276"/>
      <c r="CI866" s="276"/>
      <c r="CJ866" s="276"/>
      <c r="CK866" s="276"/>
      <c r="CL866" s="276"/>
      <c r="CM866" s="276"/>
      <c r="CN866" s="5"/>
    </row>
    <row r="867" spans="4:97" ht="14.25" customHeight="1" x14ac:dyDescent="0.35">
      <c r="D867" s="333" t="s">
        <v>594</v>
      </c>
      <c r="E867" s="334"/>
      <c r="F867" s="334"/>
      <c r="G867" s="334"/>
      <c r="H867" s="334"/>
      <c r="I867" s="334"/>
      <c r="J867" s="334"/>
      <c r="K867" s="334"/>
      <c r="L867" s="334"/>
      <c r="M867" s="334"/>
      <c r="N867" s="334"/>
      <c r="O867" s="334"/>
      <c r="P867" s="334"/>
      <c r="Q867" s="334"/>
      <c r="R867" s="334"/>
      <c r="S867" s="334"/>
      <c r="T867" s="334"/>
      <c r="U867" s="334"/>
      <c r="V867" s="334"/>
      <c r="W867" s="334"/>
      <c r="X867" s="334"/>
      <c r="Y867" s="334"/>
      <c r="Z867" s="334"/>
      <c r="AA867" s="334"/>
      <c r="AB867" s="335"/>
      <c r="AC867" s="347">
        <v>3.5</v>
      </c>
      <c r="AD867" s="348"/>
      <c r="AE867" s="348"/>
      <c r="AF867" s="348"/>
      <c r="AG867" s="348"/>
      <c r="AH867" s="348"/>
      <c r="AI867" s="348"/>
      <c r="AJ867" s="348"/>
      <c r="AK867" s="348"/>
      <c r="AL867" s="348"/>
      <c r="AM867" s="348"/>
      <c r="AN867" s="348"/>
      <c r="AO867" s="348"/>
      <c r="AP867" s="348"/>
      <c r="AQ867" s="348"/>
      <c r="AR867" s="348"/>
      <c r="AS867" s="348"/>
      <c r="AT867" s="349"/>
      <c r="AU867" s="276">
        <v>3</v>
      </c>
      <c r="AV867" s="276"/>
      <c r="AW867" s="276"/>
      <c r="AX867" s="276"/>
      <c r="AY867" s="276"/>
      <c r="AZ867" s="276"/>
      <c r="BA867" s="276"/>
      <c r="BB867" s="276"/>
      <c r="BC867" s="276"/>
      <c r="BD867" s="276"/>
      <c r="BE867" s="276"/>
      <c r="BF867" s="276"/>
      <c r="BG867" s="276"/>
      <c r="BH867" s="276"/>
      <c r="BI867" s="276"/>
      <c r="BJ867" s="276"/>
      <c r="BK867" s="276"/>
      <c r="BL867" s="276"/>
      <c r="BM867" s="276">
        <v>10</v>
      </c>
      <c r="BN867" s="276"/>
      <c r="BO867" s="276"/>
      <c r="BP867" s="276"/>
      <c r="BQ867" s="276"/>
      <c r="BR867" s="276"/>
      <c r="BS867" s="276"/>
      <c r="BT867" s="276"/>
      <c r="BU867" s="276"/>
      <c r="BV867" s="276">
        <v>60</v>
      </c>
      <c r="BW867" s="276"/>
      <c r="BX867" s="276"/>
      <c r="BY867" s="276"/>
      <c r="BZ867" s="276"/>
      <c r="CA867" s="276"/>
      <c r="CB867" s="276"/>
      <c r="CC867" s="276"/>
      <c r="CD867" s="276"/>
      <c r="CE867" s="276">
        <v>30</v>
      </c>
      <c r="CF867" s="276"/>
      <c r="CG867" s="276"/>
      <c r="CH867" s="276"/>
      <c r="CI867" s="276"/>
      <c r="CJ867" s="276"/>
      <c r="CK867" s="276"/>
      <c r="CL867" s="276"/>
      <c r="CM867" s="276"/>
      <c r="CN867" s="5"/>
    </row>
    <row r="868" spans="4:97" ht="14.25" customHeight="1" x14ac:dyDescent="0.35">
      <c r="D868" s="333" t="s">
        <v>595</v>
      </c>
      <c r="E868" s="334"/>
      <c r="F868" s="334"/>
      <c r="G868" s="334"/>
      <c r="H868" s="334"/>
      <c r="I868" s="334"/>
      <c r="J868" s="334"/>
      <c r="K868" s="334"/>
      <c r="L868" s="334"/>
      <c r="M868" s="334"/>
      <c r="N868" s="334"/>
      <c r="O868" s="334"/>
      <c r="P868" s="334"/>
      <c r="Q868" s="334"/>
      <c r="R868" s="334"/>
      <c r="S868" s="334"/>
      <c r="T868" s="334"/>
      <c r="U868" s="334"/>
      <c r="V868" s="334"/>
      <c r="W868" s="334"/>
      <c r="X868" s="334"/>
      <c r="Y868" s="334"/>
      <c r="Z868" s="334"/>
      <c r="AA868" s="334"/>
      <c r="AB868" s="335"/>
      <c r="AC868" s="347">
        <v>3.7</v>
      </c>
      <c r="AD868" s="348"/>
      <c r="AE868" s="348"/>
      <c r="AF868" s="348"/>
      <c r="AG868" s="348"/>
      <c r="AH868" s="348"/>
      <c r="AI868" s="348"/>
      <c r="AJ868" s="348"/>
      <c r="AK868" s="348"/>
      <c r="AL868" s="348"/>
      <c r="AM868" s="348"/>
      <c r="AN868" s="348"/>
      <c r="AO868" s="348"/>
      <c r="AP868" s="348"/>
      <c r="AQ868" s="348"/>
      <c r="AR868" s="348"/>
      <c r="AS868" s="348"/>
      <c r="AT868" s="349"/>
      <c r="AU868" s="276">
        <v>3</v>
      </c>
      <c r="AV868" s="276"/>
      <c r="AW868" s="276"/>
      <c r="AX868" s="276"/>
      <c r="AY868" s="276"/>
      <c r="AZ868" s="276"/>
      <c r="BA868" s="276"/>
      <c r="BB868" s="276"/>
      <c r="BC868" s="276"/>
      <c r="BD868" s="276"/>
      <c r="BE868" s="276"/>
      <c r="BF868" s="276"/>
      <c r="BG868" s="276"/>
      <c r="BH868" s="276"/>
      <c r="BI868" s="276"/>
      <c r="BJ868" s="276"/>
      <c r="BK868" s="276"/>
      <c r="BL868" s="276"/>
      <c r="BM868" s="276">
        <v>10</v>
      </c>
      <c r="BN868" s="276"/>
      <c r="BO868" s="276"/>
      <c r="BP868" s="276"/>
      <c r="BQ868" s="276"/>
      <c r="BR868" s="276"/>
      <c r="BS868" s="276"/>
      <c r="BT868" s="276"/>
      <c r="BU868" s="276"/>
      <c r="BV868" s="276">
        <v>60</v>
      </c>
      <c r="BW868" s="276"/>
      <c r="BX868" s="276"/>
      <c r="BY868" s="276"/>
      <c r="BZ868" s="276"/>
      <c r="CA868" s="276"/>
      <c r="CB868" s="276"/>
      <c r="CC868" s="276"/>
      <c r="CD868" s="276"/>
      <c r="CE868" s="276">
        <v>30</v>
      </c>
      <c r="CF868" s="276"/>
      <c r="CG868" s="276"/>
      <c r="CH868" s="276"/>
      <c r="CI868" s="276"/>
      <c r="CJ868" s="276"/>
      <c r="CK868" s="276"/>
      <c r="CL868" s="276"/>
      <c r="CM868" s="276"/>
      <c r="CN868" s="5"/>
    </row>
    <row r="869" spans="4:97" ht="14.25" customHeight="1" x14ac:dyDescent="0.35">
      <c r="D869" s="333" t="s">
        <v>590</v>
      </c>
      <c r="E869" s="334"/>
      <c r="F869" s="334"/>
      <c r="G869" s="334"/>
      <c r="H869" s="334"/>
      <c r="I869" s="334"/>
      <c r="J869" s="334"/>
      <c r="K869" s="334"/>
      <c r="L869" s="334"/>
      <c r="M869" s="334"/>
      <c r="N869" s="334"/>
      <c r="O869" s="334"/>
      <c r="P869" s="334"/>
      <c r="Q869" s="334"/>
      <c r="R869" s="334"/>
      <c r="S869" s="334"/>
      <c r="T869" s="334"/>
      <c r="U869" s="334"/>
      <c r="V869" s="334"/>
      <c r="W869" s="334"/>
      <c r="X869" s="334"/>
      <c r="Y869" s="334"/>
      <c r="Z869" s="334"/>
      <c r="AA869" s="334"/>
      <c r="AB869" s="335"/>
      <c r="AC869" s="347">
        <v>3.7</v>
      </c>
      <c r="AD869" s="348"/>
      <c r="AE869" s="348"/>
      <c r="AF869" s="348"/>
      <c r="AG869" s="348"/>
      <c r="AH869" s="348"/>
      <c r="AI869" s="348"/>
      <c r="AJ869" s="348"/>
      <c r="AK869" s="348"/>
      <c r="AL869" s="348"/>
      <c r="AM869" s="348"/>
      <c r="AN869" s="348"/>
      <c r="AO869" s="348"/>
      <c r="AP869" s="348"/>
      <c r="AQ869" s="348"/>
      <c r="AR869" s="348"/>
      <c r="AS869" s="348"/>
      <c r="AT869" s="349"/>
      <c r="AU869" s="276">
        <v>3</v>
      </c>
      <c r="AV869" s="276"/>
      <c r="AW869" s="276"/>
      <c r="AX869" s="276"/>
      <c r="AY869" s="276"/>
      <c r="AZ869" s="276"/>
      <c r="BA869" s="276"/>
      <c r="BB869" s="276"/>
      <c r="BC869" s="276"/>
      <c r="BD869" s="276"/>
      <c r="BE869" s="276"/>
      <c r="BF869" s="276"/>
      <c r="BG869" s="276"/>
      <c r="BH869" s="276"/>
      <c r="BI869" s="276"/>
      <c r="BJ869" s="276"/>
      <c r="BK869" s="276"/>
      <c r="BL869" s="276"/>
      <c r="BM869" s="276">
        <v>10</v>
      </c>
      <c r="BN869" s="276"/>
      <c r="BO869" s="276"/>
      <c r="BP869" s="276"/>
      <c r="BQ869" s="276"/>
      <c r="BR869" s="276"/>
      <c r="BS869" s="276"/>
      <c r="BT869" s="276"/>
      <c r="BU869" s="276"/>
      <c r="BV869" s="276">
        <v>60</v>
      </c>
      <c r="BW869" s="276"/>
      <c r="BX869" s="276"/>
      <c r="BY869" s="276"/>
      <c r="BZ869" s="276"/>
      <c r="CA869" s="276"/>
      <c r="CB869" s="276"/>
      <c r="CC869" s="276"/>
      <c r="CD869" s="276"/>
      <c r="CE869" s="276">
        <v>30</v>
      </c>
      <c r="CF869" s="276"/>
      <c r="CG869" s="276"/>
      <c r="CH869" s="276"/>
      <c r="CI869" s="276"/>
      <c r="CJ869" s="276"/>
      <c r="CK869" s="276"/>
      <c r="CL869" s="276"/>
      <c r="CM869" s="276"/>
      <c r="CN869" s="5"/>
    </row>
    <row r="870" spans="4:97" ht="14.25" customHeight="1" x14ac:dyDescent="0.35">
      <c r="D870" s="333" t="s">
        <v>930</v>
      </c>
      <c r="E870" s="334"/>
      <c r="F870" s="334"/>
      <c r="G870" s="334"/>
      <c r="H870" s="334"/>
      <c r="I870" s="334"/>
      <c r="J870" s="334"/>
      <c r="K870" s="334"/>
      <c r="L870" s="334"/>
      <c r="M870" s="334"/>
      <c r="N870" s="334"/>
      <c r="O870" s="334"/>
      <c r="P870" s="334"/>
      <c r="Q870" s="334"/>
      <c r="R870" s="334"/>
      <c r="S870" s="334"/>
      <c r="T870" s="334"/>
      <c r="U870" s="334"/>
      <c r="V870" s="334"/>
      <c r="W870" s="334"/>
      <c r="X870" s="334"/>
      <c r="Y870" s="334"/>
      <c r="Z870" s="334"/>
      <c r="AA870" s="334"/>
      <c r="AB870" s="335"/>
      <c r="AC870" s="347">
        <v>2.8</v>
      </c>
      <c r="AD870" s="348"/>
      <c r="AE870" s="348"/>
      <c r="AF870" s="348"/>
      <c r="AG870" s="348"/>
      <c r="AH870" s="348"/>
      <c r="AI870" s="348"/>
      <c r="AJ870" s="348"/>
      <c r="AK870" s="348"/>
      <c r="AL870" s="348"/>
      <c r="AM870" s="348"/>
      <c r="AN870" s="348"/>
      <c r="AO870" s="348"/>
      <c r="AP870" s="348"/>
      <c r="AQ870" s="348"/>
      <c r="AR870" s="348"/>
      <c r="AS870" s="348"/>
      <c r="AT870" s="349"/>
      <c r="AU870" s="276">
        <v>3</v>
      </c>
      <c r="AV870" s="276"/>
      <c r="AW870" s="276"/>
      <c r="AX870" s="276"/>
      <c r="AY870" s="276"/>
      <c r="AZ870" s="276"/>
      <c r="BA870" s="276"/>
      <c r="BB870" s="276"/>
      <c r="BC870" s="276"/>
      <c r="BD870" s="276"/>
      <c r="BE870" s="276"/>
      <c r="BF870" s="276"/>
      <c r="BG870" s="276"/>
      <c r="BH870" s="276"/>
      <c r="BI870" s="276"/>
      <c r="BJ870" s="276"/>
      <c r="BK870" s="276"/>
      <c r="BL870" s="276"/>
      <c r="BM870" s="276">
        <v>10</v>
      </c>
      <c r="BN870" s="276"/>
      <c r="BO870" s="276"/>
      <c r="BP870" s="276"/>
      <c r="BQ870" s="276"/>
      <c r="BR870" s="276"/>
      <c r="BS870" s="276"/>
      <c r="BT870" s="276"/>
      <c r="BU870" s="276"/>
      <c r="BV870" s="276">
        <v>60</v>
      </c>
      <c r="BW870" s="276"/>
      <c r="BX870" s="276"/>
      <c r="BY870" s="276"/>
      <c r="BZ870" s="276"/>
      <c r="CA870" s="276"/>
      <c r="CB870" s="276"/>
      <c r="CC870" s="276"/>
      <c r="CD870" s="276"/>
      <c r="CE870" s="276">
        <v>30</v>
      </c>
      <c r="CF870" s="276"/>
      <c r="CG870" s="276"/>
      <c r="CH870" s="276"/>
      <c r="CI870" s="276"/>
      <c r="CJ870" s="276"/>
      <c r="CK870" s="276"/>
      <c r="CL870" s="276"/>
      <c r="CM870" s="276"/>
      <c r="CN870" s="5"/>
    </row>
    <row r="871" spans="4:97" ht="14.25" customHeight="1" x14ac:dyDescent="0.35">
      <c r="D871" s="564" t="s">
        <v>987</v>
      </c>
      <c r="E871" s="564"/>
      <c r="F871" s="564"/>
      <c r="G871" s="564"/>
      <c r="H871" s="564"/>
      <c r="I871" s="564"/>
      <c r="J871" s="564"/>
      <c r="K871" s="564"/>
      <c r="L871" s="564"/>
      <c r="M871" s="564"/>
      <c r="N871" s="564"/>
      <c r="O871" s="564"/>
      <c r="P871" s="564"/>
      <c r="Q871" s="564"/>
      <c r="R871" s="564"/>
      <c r="S871" s="564"/>
      <c r="T871" s="564"/>
      <c r="U871" s="564"/>
      <c r="V871" s="564"/>
      <c r="W871" s="564"/>
      <c r="X871" s="564"/>
      <c r="Y871" s="564"/>
      <c r="Z871" s="564"/>
      <c r="AA871" s="564"/>
      <c r="AB871" s="564"/>
      <c r="AC871" s="564"/>
      <c r="AD871" s="564"/>
      <c r="AE871" s="564"/>
      <c r="AF871" s="564"/>
      <c r="AG871" s="564"/>
      <c r="AH871" s="564"/>
      <c r="AI871" s="564"/>
      <c r="AJ871" s="564"/>
      <c r="AK871" s="564"/>
      <c r="AL871" s="564"/>
      <c r="AM871" s="564"/>
      <c r="AN871" s="564"/>
      <c r="AO871" s="564"/>
      <c r="AP871" s="564"/>
      <c r="AQ871" s="564"/>
      <c r="AR871" s="564"/>
      <c r="AS871" s="564"/>
      <c r="AT871" s="564"/>
      <c r="AV871" s="116"/>
      <c r="AW871" s="116"/>
      <c r="AX871" s="116"/>
      <c r="AY871" s="116"/>
      <c r="AZ871" s="116"/>
      <c r="BA871" s="116"/>
      <c r="BB871" s="116"/>
      <c r="BC871" s="116"/>
      <c r="BD871" s="116"/>
      <c r="BE871" s="116"/>
      <c r="BF871" s="116"/>
      <c r="BG871" s="116"/>
      <c r="BH871" s="116"/>
      <c r="BI871" s="116"/>
      <c r="BJ871" s="116"/>
      <c r="BK871" s="116"/>
      <c r="BL871" s="116"/>
      <c r="BM871" s="116"/>
      <c r="BN871" s="116"/>
      <c r="BO871" s="116"/>
      <c r="BP871" s="116"/>
      <c r="BQ871" s="116"/>
      <c r="BR871" s="116"/>
      <c r="BS871" s="116"/>
      <c r="BT871" s="116"/>
      <c r="BU871" s="116"/>
      <c r="BV871" s="116"/>
      <c r="BW871" s="116"/>
      <c r="BX871" s="116"/>
      <c r="BY871" s="116"/>
      <c r="BZ871" s="116"/>
      <c r="CA871" s="116"/>
      <c r="CB871" s="116"/>
      <c r="CC871" s="116"/>
      <c r="CD871" s="116"/>
      <c r="CE871" s="116"/>
      <c r="CF871" s="116"/>
      <c r="CG871" s="116"/>
      <c r="CH871" s="116"/>
      <c r="CI871" s="116"/>
      <c r="CJ871" s="116"/>
      <c r="CK871" s="116"/>
      <c r="CL871" s="116"/>
    </row>
    <row r="872" spans="4:97" ht="14.25" customHeight="1" x14ac:dyDescent="0.35"/>
    <row r="873" spans="4:97" ht="14.25" customHeight="1" x14ac:dyDescent="0.35">
      <c r="D873" s="420" t="s">
        <v>705</v>
      </c>
      <c r="E873" s="420"/>
      <c r="F873" s="420"/>
      <c r="G873" s="420"/>
      <c r="H873" s="420"/>
      <c r="I873" s="420"/>
      <c r="J873" s="420"/>
      <c r="K873" s="420"/>
      <c r="L873" s="420"/>
      <c r="M873" s="420"/>
      <c r="N873" s="420"/>
      <c r="O873" s="420"/>
      <c r="P873" s="420"/>
      <c r="Q873" s="420"/>
      <c r="R873" s="420"/>
      <c r="S873" s="420"/>
      <c r="T873" s="420"/>
      <c r="U873" s="420"/>
      <c r="V873" s="420"/>
      <c r="W873" s="420"/>
      <c r="X873" s="420"/>
      <c r="Y873" s="420"/>
      <c r="Z873" s="420"/>
      <c r="AA873" s="420"/>
      <c r="AB873" s="420"/>
      <c r="AC873" s="420"/>
      <c r="AD873" s="420"/>
      <c r="AE873" s="420"/>
      <c r="AF873" s="420"/>
      <c r="AG873" s="420"/>
      <c r="AH873" s="420"/>
      <c r="AI873" s="420"/>
      <c r="AJ873" s="420"/>
      <c r="AK873" s="420"/>
      <c r="AL873" s="420"/>
      <c r="AM873" s="420"/>
      <c r="AN873" s="420"/>
      <c r="AO873" s="420"/>
      <c r="AP873" s="420"/>
      <c r="AQ873" s="420"/>
      <c r="AR873" s="420"/>
      <c r="AS873" s="420"/>
      <c r="AT873" s="420"/>
      <c r="AU873" s="420"/>
      <c r="AV873" s="420"/>
      <c r="AW873" s="420"/>
      <c r="AX873" s="420"/>
      <c r="AY873" s="420"/>
      <c r="AZ873" s="420"/>
      <c r="BA873" s="420"/>
      <c r="BB873" s="420"/>
      <c r="BC873" s="420"/>
      <c r="BD873" s="420"/>
      <c r="BE873" s="420"/>
      <c r="BF873" s="420"/>
      <c r="BG873" s="420"/>
      <c r="BH873" s="420"/>
      <c r="BI873" s="420"/>
      <c r="BJ873" s="420"/>
      <c r="BK873" s="420"/>
      <c r="BL873" s="420"/>
      <c r="BM873" s="420"/>
      <c r="BN873" s="420"/>
      <c r="BO873" s="420"/>
      <c r="BP873" s="420"/>
      <c r="BQ873" s="420"/>
      <c r="BR873" s="420"/>
      <c r="BS873" s="420"/>
      <c r="BT873" s="420"/>
      <c r="BU873" s="420"/>
      <c r="BV873" s="420"/>
      <c r="BW873" s="420"/>
      <c r="BX873" s="420"/>
      <c r="BY873" s="420"/>
      <c r="BZ873" s="420"/>
      <c r="CA873" s="420"/>
      <c r="CB873" s="420"/>
      <c r="CC873" s="420"/>
      <c r="CD873" s="420"/>
      <c r="CE873" s="420"/>
      <c r="CF873" s="420"/>
      <c r="CG873" s="420"/>
      <c r="CH873" s="420"/>
      <c r="CI873" s="420"/>
      <c r="CJ873" s="420"/>
      <c r="CK873" s="420"/>
      <c r="CL873" s="420"/>
      <c r="CM873" s="420"/>
      <c r="CN873" s="420"/>
    </row>
    <row r="874" spans="4:97" ht="14.25" customHeight="1" x14ac:dyDescent="0.35">
      <c r="D874" s="421"/>
      <c r="E874" s="421"/>
      <c r="F874" s="421"/>
      <c r="G874" s="421"/>
      <c r="H874" s="421"/>
      <c r="I874" s="421"/>
      <c r="J874" s="421"/>
      <c r="K874" s="421"/>
      <c r="L874" s="421"/>
      <c r="M874" s="421"/>
      <c r="N874" s="421"/>
      <c r="O874" s="421"/>
      <c r="P874" s="421"/>
      <c r="Q874" s="421"/>
      <c r="R874" s="421"/>
      <c r="S874" s="421"/>
      <c r="T874" s="421"/>
      <c r="U874" s="421"/>
      <c r="V874" s="421"/>
      <c r="W874" s="421"/>
      <c r="X874" s="421"/>
      <c r="Y874" s="421"/>
      <c r="Z874" s="421"/>
      <c r="AA874" s="421"/>
      <c r="AB874" s="421"/>
      <c r="AC874" s="421"/>
      <c r="AD874" s="421"/>
      <c r="AE874" s="421"/>
      <c r="AF874" s="421"/>
      <c r="AG874" s="421"/>
      <c r="AH874" s="421"/>
      <c r="AI874" s="421"/>
      <c r="AJ874" s="421"/>
      <c r="AK874" s="421"/>
      <c r="AL874" s="421"/>
      <c r="AM874" s="421"/>
      <c r="AN874" s="421"/>
      <c r="AO874" s="421"/>
      <c r="AP874" s="421"/>
      <c r="AQ874" s="421"/>
      <c r="AR874" s="421"/>
      <c r="AS874" s="421"/>
      <c r="AT874" s="421"/>
      <c r="AU874" s="421"/>
      <c r="AV874" s="421"/>
      <c r="AW874" s="421"/>
      <c r="AX874" s="421"/>
      <c r="AY874" s="421"/>
      <c r="AZ874" s="421"/>
      <c r="BA874" s="421"/>
      <c r="BB874" s="421"/>
      <c r="BC874" s="421"/>
      <c r="BD874" s="421"/>
      <c r="BE874" s="421"/>
      <c r="BF874" s="421"/>
      <c r="BG874" s="421"/>
      <c r="BH874" s="421"/>
      <c r="BI874" s="421"/>
      <c r="BJ874" s="421"/>
      <c r="BK874" s="421"/>
      <c r="BL874" s="421"/>
      <c r="BM874" s="421"/>
      <c r="BN874" s="421"/>
      <c r="BO874" s="421"/>
      <c r="BP874" s="421"/>
      <c r="BQ874" s="421"/>
      <c r="BR874" s="421"/>
      <c r="BS874" s="421"/>
      <c r="BT874" s="421"/>
      <c r="BU874" s="421"/>
      <c r="BV874" s="421"/>
      <c r="BW874" s="421"/>
      <c r="BX874" s="421"/>
      <c r="BY874" s="421"/>
      <c r="BZ874" s="421"/>
      <c r="CA874" s="421"/>
      <c r="CB874" s="421"/>
      <c r="CC874" s="421"/>
      <c r="CD874" s="421"/>
      <c r="CE874" s="421"/>
      <c r="CF874" s="421"/>
      <c r="CG874" s="421"/>
      <c r="CH874" s="421"/>
      <c r="CI874" s="421"/>
      <c r="CJ874" s="421"/>
      <c r="CK874" s="421"/>
      <c r="CL874" s="421"/>
      <c r="CM874" s="421"/>
      <c r="CN874" s="421"/>
    </row>
    <row r="875" spans="4:97" ht="14.25" customHeight="1" x14ac:dyDescent="0.35">
      <c r="D875" s="286" t="s">
        <v>389</v>
      </c>
      <c r="E875" s="287"/>
      <c r="F875" s="287"/>
      <c r="G875" s="287"/>
      <c r="H875" s="287"/>
      <c r="I875" s="287"/>
      <c r="J875" s="287"/>
      <c r="K875" s="287"/>
      <c r="L875" s="287"/>
      <c r="M875" s="287"/>
      <c r="N875" s="287"/>
      <c r="O875" s="287"/>
      <c r="P875" s="287"/>
      <c r="Q875" s="287"/>
      <c r="R875" s="287"/>
      <c r="S875" s="287"/>
      <c r="T875" s="287"/>
      <c r="U875" s="287"/>
      <c r="V875" s="287"/>
      <c r="W875" s="287"/>
      <c r="X875" s="287"/>
      <c r="Y875" s="287"/>
      <c r="Z875" s="287"/>
      <c r="AA875" s="287"/>
      <c r="AB875" s="287"/>
      <c r="AC875" s="287"/>
      <c r="AD875" s="287"/>
      <c r="AE875" s="287"/>
      <c r="AF875" s="287"/>
      <c r="AG875" s="287"/>
      <c r="AH875" s="287"/>
      <c r="AI875" s="287"/>
      <c r="AJ875" s="287"/>
      <c r="AK875" s="287"/>
      <c r="AL875" s="287"/>
      <c r="AM875" s="287"/>
      <c r="AN875" s="288"/>
      <c r="AO875" s="286" t="s">
        <v>390</v>
      </c>
      <c r="AP875" s="287"/>
      <c r="AQ875" s="287"/>
      <c r="AR875" s="287"/>
      <c r="AS875" s="287"/>
      <c r="AT875" s="287"/>
      <c r="AU875" s="287"/>
      <c r="AV875" s="287"/>
      <c r="AW875" s="287"/>
      <c r="AX875" s="287"/>
      <c r="AY875" s="287"/>
      <c r="AZ875" s="287"/>
      <c r="BA875" s="287"/>
      <c r="BB875" s="287"/>
      <c r="BC875" s="287"/>
      <c r="BD875" s="287"/>
      <c r="BE875" s="287"/>
      <c r="BF875" s="287"/>
      <c r="BG875" s="287"/>
      <c r="BH875" s="287"/>
      <c r="BI875" s="287"/>
      <c r="BJ875" s="287"/>
      <c r="BK875" s="287"/>
      <c r="BL875" s="287"/>
      <c r="BM875" s="287"/>
      <c r="BN875" s="287"/>
      <c r="BO875" s="288"/>
      <c r="BP875" s="357" t="s">
        <v>391</v>
      </c>
      <c r="BQ875" s="358"/>
      <c r="BR875" s="358"/>
      <c r="BS875" s="358"/>
      <c r="BT875" s="358"/>
      <c r="BU875" s="358"/>
      <c r="BV875" s="358"/>
      <c r="BW875" s="358"/>
      <c r="BX875" s="358"/>
      <c r="BY875" s="358"/>
      <c r="BZ875" s="358"/>
      <c r="CA875" s="358"/>
      <c r="CB875" s="358"/>
      <c r="CC875" s="358"/>
      <c r="CD875" s="358"/>
      <c r="CE875" s="358"/>
      <c r="CF875" s="358"/>
      <c r="CG875" s="358"/>
      <c r="CH875" s="358"/>
      <c r="CI875" s="358"/>
      <c r="CJ875" s="358"/>
      <c r="CK875" s="358"/>
      <c r="CL875" s="358"/>
      <c r="CM875" s="358"/>
      <c r="CN875" s="359"/>
    </row>
    <row r="876" spans="4:97" ht="14.25" customHeight="1" x14ac:dyDescent="0.35">
      <c r="D876" s="292"/>
      <c r="E876" s="293"/>
      <c r="F876" s="293"/>
      <c r="G876" s="293"/>
      <c r="H876" s="293"/>
      <c r="I876" s="293"/>
      <c r="J876" s="293"/>
      <c r="K876" s="293"/>
      <c r="L876" s="293"/>
      <c r="M876" s="293"/>
      <c r="N876" s="293"/>
      <c r="O876" s="293"/>
      <c r="P876" s="293"/>
      <c r="Q876" s="293"/>
      <c r="R876" s="293"/>
      <c r="S876" s="293"/>
      <c r="T876" s="293"/>
      <c r="U876" s="293"/>
      <c r="V876" s="293"/>
      <c r="W876" s="293"/>
      <c r="X876" s="293"/>
      <c r="Y876" s="293"/>
      <c r="Z876" s="293"/>
      <c r="AA876" s="293"/>
      <c r="AB876" s="293"/>
      <c r="AC876" s="293"/>
      <c r="AD876" s="293"/>
      <c r="AE876" s="293"/>
      <c r="AF876" s="293"/>
      <c r="AG876" s="293"/>
      <c r="AH876" s="293"/>
      <c r="AI876" s="293"/>
      <c r="AJ876" s="293"/>
      <c r="AK876" s="293"/>
      <c r="AL876" s="293"/>
      <c r="AM876" s="293"/>
      <c r="AN876" s="294"/>
      <c r="AO876" s="292"/>
      <c r="AP876" s="293"/>
      <c r="AQ876" s="293"/>
      <c r="AR876" s="293"/>
      <c r="AS876" s="293"/>
      <c r="AT876" s="293"/>
      <c r="AU876" s="293"/>
      <c r="AV876" s="293"/>
      <c r="AW876" s="293"/>
      <c r="AX876" s="293"/>
      <c r="AY876" s="293"/>
      <c r="AZ876" s="293"/>
      <c r="BA876" s="293"/>
      <c r="BB876" s="293"/>
      <c r="BC876" s="293"/>
      <c r="BD876" s="293"/>
      <c r="BE876" s="293"/>
      <c r="BF876" s="293"/>
      <c r="BG876" s="293"/>
      <c r="BH876" s="293"/>
      <c r="BI876" s="293"/>
      <c r="BJ876" s="293"/>
      <c r="BK876" s="293"/>
      <c r="BL876" s="293"/>
      <c r="BM876" s="293"/>
      <c r="BN876" s="293"/>
      <c r="BO876" s="294"/>
      <c r="BP876" s="357" t="s">
        <v>392</v>
      </c>
      <c r="BQ876" s="358"/>
      <c r="BR876" s="358"/>
      <c r="BS876" s="358"/>
      <c r="BT876" s="358"/>
      <c r="BU876" s="358"/>
      <c r="BV876" s="358"/>
      <c r="BW876" s="358"/>
      <c r="BX876" s="358"/>
      <c r="BY876" s="358"/>
      <c r="BZ876" s="358"/>
      <c r="CA876" s="358"/>
      <c r="CB876" s="358"/>
      <c r="CC876" s="358"/>
      <c r="CD876" s="359"/>
      <c r="CE876" s="357" t="s">
        <v>393</v>
      </c>
      <c r="CF876" s="358"/>
      <c r="CG876" s="358"/>
      <c r="CH876" s="358"/>
      <c r="CI876" s="358"/>
      <c r="CJ876" s="358"/>
      <c r="CK876" s="358"/>
      <c r="CL876" s="358"/>
      <c r="CM876" s="358"/>
      <c r="CN876" s="359"/>
    </row>
    <row r="877" spans="4:97" ht="14.25" customHeight="1" x14ac:dyDescent="0.35">
      <c r="D877" s="347" t="s">
        <v>779</v>
      </c>
      <c r="E877" s="348"/>
      <c r="F877" s="348"/>
      <c r="G877" s="348"/>
      <c r="H877" s="348"/>
      <c r="I877" s="348"/>
      <c r="J877" s="348"/>
      <c r="K877" s="348"/>
      <c r="L877" s="348"/>
      <c r="M877" s="348"/>
      <c r="N877" s="348"/>
      <c r="O877" s="348"/>
      <c r="P877" s="348"/>
      <c r="Q877" s="348"/>
      <c r="R877" s="348"/>
      <c r="S877" s="348"/>
      <c r="T877" s="348"/>
      <c r="U877" s="348"/>
      <c r="V877" s="348"/>
      <c r="W877" s="348"/>
      <c r="X877" s="348"/>
      <c r="Y877" s="348"/>
      <c r="Z877" s="348"/>
      <c r="AA877" s="348"/>
      <c r="AB877" s="348"/>
      <c r="AC877" s="348"/>
      <c r="AD877" s="348"/>
      <c r="AE877" s="348"/>
      <c r="AF877" s="348"/>
      <c r="AG877" s="348"/>
      <c r="AH877" s="348"/>
      <c r="AI877" s="348"/>
      <c r="AJ877" s="348"/>
      <c r="AK877" s="348"/>
      <c r="AL877" s="348"/>
      <c r="AM877" s="348"/>
      <c r="AN877" s="349"/>
      <c r="AO877" s="337" t="s">
        <v>780</v>
      </c>
      <c r="AP877" s="338"/>
      <c r="AQ877" s="338"/>
      <c r="AR877" s="338"/>
      <c r="AS877" s="338"/>
      <c r="AT877" s="338"/>
      <c r="AU877" s="338"/>
      <c r="AV877" s="338"/>
      <c r="AW877" s="338"/>
      <c r="AX877" s="338"/>
      <c r="AY877" s="338"/>
      <c r="AZ877" s="338"/>
      <c r="BA877" s="338"/>
      <c r="BB877" s="338"/>
      <c r="BC877" s="338"/>
      <c r="BD877" s="338"/>
      <c r="BE877" s="338"/>
      <c r="BF877" s="338"/>
      <c r="BG877" s="338"/>
      <c r="BH877" s="338"/>
      <c r="BI877" s="338"/>
      <c r="BJ877" s="338"/>
      <c r="BK877" s="338"/>
      <c r="BL877" s="338"/>
      <c r="BM877" s="338"/>
      <c r="BN877" s="338"/>
      <c r="BO877" s="339"/>
      <c r="BP877" s="336">
        <v>14</v>
      </c>
      <c r="BQ877" s="336"/>
      <c r="BR877" s="336"/>
      <c r="BS877" s="336"/>
      <c r="BT877" s="336"/>
      <c r="BU877" s="336"/>
      <c r="BV877" s="336"/>
      <c r="BW877" s="336"/>
      <c r="BX877" s="336"/>
      <c r="BY877" s="336"/>
      <c r="BZ877" s="336"/>
      <c r="CA877" s="336"/>
      <c r="CB877" s="336"/>
      <c r="CC877" s="336"/>
      <c r="CD877" s="336"/>
      <c r="CE877" s="354">
        <v>16</v>
      </c>
      <c r="CF877" s="355"/>
      <c r="CG877" s="355"/>
      <c r="CH877" s="355"/>
      <c r="CI877" s="355"/>
      <c r="CJ877" s="355"/>
      <c r="CK877" s="355"/>
      <c r="CL877" s="355"/>
      <c r="CM877" s="355"/>
      <c r="CN877" s="356"/>
      <c r="CO877" s="201"/>
      <c r="CP877" s="203"/>
      <c r="CQ877" s="2"/>
      <c r="CR877" s="367"/>
      <c r="CS877" s="367"/>
    </row>
    <row r="878" spans="4:97" ht="14.25" customHeight="1" x14ac:dyDescent="0.35">
      <c r="D878" s="347" t="s">
        <v>779</v>
      </c>
      <c r="E878" s="348"/>
      <c r="F878" s="348"/>
      <c r="G878" s="348"/>
      <c r="H878" s="348"/>
      <c r="I878" s="348"/>
      <c r="J878" s="348"/>
      <c r="K878" s="348"/>
      <c r="L878" s="348"/>
      <c r="M878" s="348"/>
      <c r="N878" s="348"/>
      <c r="O878" s="348"/>
      <c r="P878" s="348"/>
      <c r="Q878" s="348"/>
      <c r="R878" s="348"/>
      <c r="S878" s="348"/>
      <c r="T878" s="348"/>
      <c r="U878" s="348"/>
      <c r="V878" s="348"/>
      <c r="W878" s="348"/>
      <c r="X878" s="348"/>
      <c r="Y878" s="348"/>
      <c r="Z878" s="348"/>
      <c r="AA878" s="348"/>
      <c r="AB878" s="348"/>
      <c r="AC878" s="348"/>
      <c r="AD878" s="348"/>
      <c r="AE878" s="348"/>
      <c r="AF878" s="348"/>
      <c r="AG878" s="348"/>
      <c r="AH878" s="348"/>
      <c r="AI878" s="348"/>
      <c r="AJ878" s="348"/>
      <c r="AK878" s="348"/>
      <c r="AL878" s="348"/>
      <c r="AM878" s="348"/>
      <c r="AN878" s="349"/>
      <c r="AO878" s="337" t="s">
        <v>781</v>
      </c>
      <c r="AP878" s="338"/>
      <c r="AQ878" s="338"/>
      <c r="AR878" s="338"/>
      <c r="AS878" s="338"/>
      <c r="AT878" s="338"/>
      <c r="AU878" s="338"/>
      <c r="AV878" s="338"/>
      <c r="AW878" s="338"/>
      <c r="AX878" s="338"/>
      <c r="AY878" s="338"/>
      <c r="AZ878" s="338"/>
      <c r="BA878" s="338"/>
      <c r="BB878" s="338"/>
      <c r="BC878" s="338"/>
      <c r="BD878" s="338"/>
      <c r="BE878" s="338"/>
      <c r="BF878" s="338"/>
      <c r="BG878" s="338"/>
      <c r="BH878" s="338"/>
      <c r="BI878" s="338"/>
      <c r="BJ878" s="338"/>
      <c r="BK878" s="338"/>
      <c r="BL878" s="338"/>
      <c r="BM878" s="338"/>
      <c r="BN878" s="338"/>
      <c r="BO878" s="339"/>
      <c r="BP878" s="336">
        <v>14</v>
      </c>
      <c r="BQ878" s="336"/>
      <c r="BR878" s="336"/>
      <c r="BS878" s="336"/>
      <c r="BT878" s="336"/>
      <c r="BU878" s="336"/>
      <c r="BV878" s="336"/>
      <c r="BW878" s="336"/>
      <c r="BX878" s="336"/>
      <c r="BY878" s="336"/>
      <c r="BZ878" s="336"/>
      <c r="CA878" s="336"/>
      <c r="CB878" s="336"/>
      <c r="CC878" s="336"/>
      <c r="CD878" s="336"/>
      <c r="CE878" s="354">
        <v>15</v>
      </c>
      <c r="CF878" s="355"/>
      <c r="CG878" s="355"/>
      <c r="CH878" s="355"/>
      <c r="CI878" s="355"/>
      <c r="CJ878" s="355"/>
      <c r="CK878" s="355"/>
      <c r="CL878" s="355"/>
      <c r="CM878" s="355"/>
      <c r="CN878" s="356"/>
      <c r="CO878" s="201"/>
      <c r="CP878" s="203"/>
      <c r="CQ878" s="2"/>
      <c r="CR878" s="367"/>
      <c r="CS878" s="367"/>
    </row>
    <row r="879" spans="4:97" ht="14.25" customHeight="1" x14ac:dyDescent="0.35">
      <c r="D879" s="347" t="s">
        <v>782</v>
      </c>
      <c r="E879" s="348"/>
      <c r="F879" s="348"/>
      <c r="G879" s="348"/>
      <c r="H879" s="348"/>
      <c r="I879" s="348"/>
      <c r="J879" s="348"/>
      <c r="K879" s="348"/>
      <c r="L879" s="348"/>
      <c r="M879" s="348"/>
      <c r="N879" s="348"/>
      <c r="O879" s="348"/>
      <c r="P879" s="348"/>
      <c r="Q879" s="348"/>
      <c r="R879" s="348"/>
      <c r="S879" s="348"/>
      <c r="T879" s="348"/>
      <c r="U879" s="348"/>
      <c r="V879" s="348"/>
      <c r="W879" s="348"/>
      <c r="X879" s="348"/>
      <c r="Y879" s="348"/>
      <c r="Z879" s="348"/>
      <c r="AA879" s="348"/>
      <c r="AB879" s="348"/>
      <c r="AC879" s="348"/>
      <c r="AD879" s="348"/>
      <c r="AE879" s="348"/>
      <c r="AF879" s="348"/>
      <c r="AG879" s="348"/>
      <c r="AH879" s="348"/>
      <c r="AI879" s="348"/>
      <c r="AJ879" s="348"/>
      <c r="AK879" s="348"/>
      <c r="AL879" s="348"/>
      <c r="AM879" s="348"/>
      <c r="AN879" s="349"/>
      <c r="AO879" s="337" t="s">
        <v>783</v>
      </c>
      <c r="AP879" s="338"/>
      <c r="AQ879" s="338"/>
      <c r="AR879" s="338"/>
      <c r="AS879" s="338"/>
      <c r="AT879" s="338"/>
      <c r="AU879" s="338"/>
      <c r="AV879" s="338"/>
      <c r="AW879" s="338"/>
      <c r="AX879" s="338"/>
      <c r="AY879" s="338"/>
      <c r="AZ879" s="338"/>
      <c r="BA879" s="338"/>
      <c r="BB879" s="338"/>
      <c r="BC879" s="338"/>
      <c r="BD879" s="338"/>
      <c r="BE879" s="338"/>
      <c r="BF879" s="338"/>
      <c r="BG879" s="338"/>
      <c r="BH879" s="338"/>
      <c r="BI879" s="338"/>
      <c r="BJ879" s="338"/>
      <c r="BK879" s="338"/>
      <c r="BL879" s="338"/>
      <c r="BM879" s="338"/>
      <c r="BN879" s="338"/>
      <c r="BO879" s="339"/>
      <c r="BP879" s="336">
        <v>55</v>
      </c>
      <c r="BQ879" s="336"/>
      <c r="BR879" s="336"/>
      <c r="BS879" s="336"/>
      <c r="BT879" s="336"/>
      <c r="BU879" s="336"/>
      <c r="BV879" s="336"/>
      <c r="BW879" s="336"/>
      <c r="BX879" s="336"/>
      <c r="BY879" s="336"/>
      <c r="BZ879" s="336"/>
      <c r="CA879" s="336"/>
      <c r="CB879" s="336"/>
      <c r="CC879" s="336"/>
      <c r="CD879" s="336"/>
      <c r="CE879" s="354">
        <v>50</v>
      </c>
      <c r="CF879" s="355"/>
      <c r="CG879" s="355"/>
      <c r="CH879" s="355"/>
      <c r="CI879" s="355"/>
      <c r="CJ879" s="355"/>
      <c r="CK879" s="355"/>
      <c r="CL879" s="355"/>
      <c r="CM879" s="355"/>
      <c r="CN879" s="356"/>
      <c r="CO879" s="201"/>
      <c r="CP879" s="203"/>
      <c r="CQ879" s="2"/>
      <c r="CR879" s="367"/>
      <c r="CS879" s="367"/>
    </row>
    <row r="880" spans="4:97" ht="14.25" customHeight="1" x14ac:dyDescent="0.35">
      <c r="D880" s="347" t="s">
        <v>784</v>
      </c>
      <c r="E880" s="348"/>
      <c r="F880" s="348"/>
      <c r="G880" s="348"/>
      <c r="H880" s="348"/>
      <c r="I880" s="348"/>
      <c r="J880" s="348"/>
      <c r="K880" s="348"/>
      <c r="L880" s="348"/>
      <c r="M880" s="348"/>
      <c r="N880" s="348"/>
      <c r="O880" s="348"/>
      <c r="P880" s="348"/>
      <c r="Q880" s="348"/>
      <c r="R880" s="348"/>
      <c r="S880" s="348"/>
      <c r="T880" s="348"/>
      <c r="U880" s="348"/>
      <c r="V880" s="348"/>
      <c r="W880" s="348"/>
      <c r="X880" s="348"/>
      <c r="Y880" s="348"/>
      <c r="Z880" s="348"/>
      <c r="AA880" s="348"/>
      <c r="AB880" s="348"/>
      <c r="AC880" s="348"/>
      <c r="AD880" s="348"/>
      <c r="AE880" s="348"/>
      <c r="AF880" s="348"/>
      <c r="AG880" s="348"/>
      <c r="AH880" s="348"/>
      <c r="AI880" s="348"/>
      <c r="AJ880" s="348"/>
      <c r="AK880" s="348"/>
      <c r="AL880" s="348"/>
      <c r="AM880" s="348"/>
      <c r="AN880" s="349"/>
      <c r="AO880" s="337" t="s">
        <v>785</v>
      </c>
      <c r="AP880" s="338"/>
      <c r="AQ880" s="338"/>
      <c r="AR880" s="338"/>
      <c r="AS880" s="338"/>
      <c r="AT880" s="338"/>
      <c r="AU880" s="338"/>
      <c r="AV880" s="338"/>
      <c r="AW880" s="338"/>
      <c r="AX880" s="338"/>
      <c r="AY880" s="338"/>
      <c r="AZ880" s="338"/>
      <c r="BA880" s="338"/>
      <c r="BB880" s="338"/>
      <c r="BC880" s="338"/>
      <c r="BD880" s="338"/>
      <c r="BE880" s="338"/>
      <c r="BF880" s="338"/>
      <c r="BG880" s="338"/>
      <c r="BH880" s="338"/>
      <c r="BI880" s="338"/>
      <c r="BJ880" s="338"/>
      <c r="BK880" s="338"/>
      <c r="BL880" s="338"/>
      <c r="BM880" s="338"/>
      <c r="BN880" s="338"/>
      <c r="BO880" s="339"/>
      <c r="BP880" s="336">
        <v>8</v>
      </c>
      <c r="BQ880" s="336"/>
      <c r="BR880" s="336"/>
      <c r="BS880" s="336"/>
      <c r="BT880" s="336"/>
      <c r="BU880" s="336"/>
      <c r="BV880" s="336"/>
      <c r="BW880" s="336"/>
      <c r="BX880" s="336"/>
      <c r="BY880" s="336"/>
      <c r="BZ880" s="336"/>
      <c r="CA880" s="336"/>
      <c r="CB880" s="336"/>
      <c r="CC880" s="336"/>
      <c r="CD880" s="336"/>
      <c r="CE880" s="354">
        <v>10</v>
      </c>
      <c r="CF880" s="355"/>
      <c r="CG880" s="355"/>
      <c r="CH880" s="355"/>
      <c r="CI880" s="355"/>
      <c r="CJ880" s="355"/>
      <c r="CK880" s="355"/>
      <c r="CL880" s="355"/>
      <c r="CM880" s="355"/>
      <c r="CN880" s="356"/>
      <c r="CO880" s="201"/>
      <c r="CP880" s="203"/>
      <c r="CQ880" s="2"/>
      <c r="CR880" s="367"/>
      <c r="CS880" s="367"/>
    </row>
    <row r="881" spans="4:97" ht="14.25" customHeight="1" x14ac:dyDescent="0.35">
      <c r="D881" s="347" t="s">
        <v>784</v>
      </c>
      <c r="E881" s="348"/>
      <c r="F881" s="348"/>
      <c r="G881" s="348"/>
      <c r="H881" s="348"/>
      <c r="I881" s="348"/>
      <c r="J881" s="348"/>
      <c r="K881" s="348"/>
      <c r="L881" s="348"/>
      <c r="M881" s="348"/>
      <c r="N881" s="348"/>
      <c r="O881" s="348"/>
      <c r="P881" s="348"/>
      <c r="Q881" s="348"/>
      <c r="R881" s="348"/>
      <c r="S881" s="348"/>
      <c r="T881" s="348"/>
      <c r="U881" s="348"/>
      <c r="V881" s="348"/>
      <c r="W881" s="348"/>
      <c r="X881" s="348"/>
      <c r="Y881" s="348"/>
      <c r="Z881" s="348"/>
      <c r="AA881" s="348"/>
      <c r="AB881" s="348"/>
      <c r="AC881" s="348"/>
      <c r="AD881" s="348"/>
      <c r="AE881" s="348"/>
      <c r="AF881" s="348"/>
      <c r="AG881" s="348"/>
      <c r="AH881" s="348"/>
      <c r="AI881" s="348"/>
      <c r="AJ881" s="348"/>
      <c r="AK881" s="348"/>
      <c r="AL881" s="348"/>
      <c r="AM881" s="348"/>
      <c r="AN881" s="349"/>
      <c r="AO881" s="337" t="s">
        <v>786</v>
      </c>
      <c r="AP881" s="338"/>
      <c r="AQ881" s="338"/>
      <c r="AR881" s="338"/>
      <c r="AS881" s="338"/>
      <c r="AT881" s="338"/>
      <c r="AU881" s="338"/>
      <c r="AV881" s="338"/>
      <c r="AW881" s="338"/>
      <c r="AX881" s="338"/>
      <c r="AY881" s="338"/>
      <c r="AZ881" s="338"/>
      <c r="BA881" s="338"/>
      <c r="BB881" s="338"/>
      <c r="BC881" s="338"/>
      <c r="BD881" s="338"/>
      <c r="BE881" s="338"/>
      <c r="BF881" s="338"/>
      <c r="BG881" s="338"/>
      <c r="BH881" s="338"/>
      <c r="BI881" s="338"/>
      <c r="BJ881" s="338"/>
      <c r="BK881" s="338"/>
      <c r="BL881" s="338"/>
      <c r="BM881" s="338"/>
      <c r="BN881" s="338"/>
      <c r="BO881" s="339"/>
      <c r="BP881" s="336">
        <v>8</v>
      </c>
      <c r="BQ881" s="336"/>
      <c r="BR881" s="336"/>
      <c r="BS881" s="336"/>
      <c r="BT881" s="336"/>
      <c r="BU881" s="336"/>
      <c r="BV881" s="336"/>
      <c r="BW881" s="336"/>
      <c r="BX881" s="336"/>
      <c r="BY881" s="336"/>
      <c r="BZ881" s="336"/>
      <c r="CA881" s="336"/>
      <c r="CB881" s="336"/>
      <c r="CC881" s="336"/>
      <c r="CD881" s="336"/>
      <c r="CE881" s="354">
        <v>8</v>
      </c>
      <c r="CF881" s="355"/>
      <c r="CG881" s="355"/>
      <c r="CH881" s="355"/>
      <c r="CI881" s="355"/>
      <c r="CJ881" s="355"/>
      <c r="CK881" s="355"/>
      <c r="CL881" s="355"/>
      <c r="CM881" s="355"/>
      <c r="CN881" s="356"/>
      <c r="CO881" s="201"/>
      <c r="CP881" s="203"/>
      <c r="CQ881" s="2"/>
      <c r="CR881" s="367"/>
      <c r="CS881" s="367"/>
    </row>
    <row r="882" spans="4:97" ht="14.25" customHeight="1" x14ac:dyDescent="0.35">
      <c r="D882" s="347" t="s">
        <v>784</v>
      </c>
      <c r="E882" s="348"/>
      <c r="F882" s="348"/>
      <c r="G882" s="348"/>
      <c r="H882" s="348"/>
      <c r="I882" s="348"/>
      <c r="J882" s="348"/>
      <c r="K882" s="348"/>
      <c r="L882" s="348"/>
      <c r="M882" s="348"/>
      <c r="N882" s="348"/>
      <c r="O882" s="348"/>
      <c r="P882" s="348"/>
      <c r="Q882" s="348"/>
      <c r="R882" s="348"/>
      <c r="S882" s="348"/>
      <c r="T882" s="348"/>
      <c r="U882" s="348"/>
      <c r="V882" s="348"/>
      <c r="W882" s="348"/>
      <c r="X882" s="348"/>
      <c r="Y882" s="348"/>
      <c r="Z882" s="348"/>
      <c r="AA882" s="348"/>
      <c r="AB882" s="348"/>
      <c r="AC882" s="348"/>
      <c r="AD882" s="348"/>
      <c r="AE882" s="348"/>
      <c r="AF882" s="348"/>
      <c r="AG882" s="348"/>
      <c r="AH882" s="348"/>
      <c r="AI882" s="348"/>
      <c r="AJ882" s="348"/>
      <c r="AK882" s="348"/>
      <c r="AL882" s="348"/>
      <c r="AM882" s="348"/>
      <c r="AN882" s="349"/>
      <c r="AO882" s="337" t="s">
        <v>787</v>
      </c>
      <c r="AP882" s="338"/>
      <c r="AQ882" s="338"/>
      <c r="AR882" s="338"/>
      <c r="AS882" s="338"/>
      <c r="AT882" s="338"/>
      <c r="AU882" s="338"/>
      <c r="AV882" s="338"/>
      <c r="AW882" s="338"/>
      <c r="AX882" s="338"/>
      <c r="AY882" s="338"/>
      <c r="AZ882" s="338"/>
      <c r="BA882" s="338"/>
      <c r="BB882" s="338"/>
      <c r="BC882" s="338"/>
      <c r="BD882" s="338"/>
      <c r="BE882" s="338"/>
      <c r="BF882" s="338"/>
      <c r="BG882" s="338"/>
      <c r="BH882" s="338"/>
      <c r="BI882" s="338"/>
      <c r="BJ882" s="338"/>
      <c r="BK882" s="338"/>
      <c r="BL882" s="338"/>
      <c r="BM882" s="338"/>
      <c r="BN882" s="338"/>
      <c r="BO882" s="339"/>
      <c r="BP882" s="336">
        <v>4</v>
      </c>
      <c r="BQ882" s="336"/>
      <c r="BR882" s="336"/>
      <c r="BS882" s="336"/>
      <c r="BT882" s="336"/>
      <c r="BU882" s="336"/>
      <c r="BV882" s="336"/>
      <c r="BW882" s="336"/>
      <c r="BX882" s="336"/>
      <c r="BY882" s="336"/>
      <c r="BZ882" s="336"/>
      <c r="CA882" s="336"/>
      <c r="CB882" s="336"/>
      <c r="CC882" s="336"/>
      <c r="CD882" s="336"/>
      <c r="CE882" s="354">
        <v>6</v>
      </c>
      <c r="CF882" s="355"/>
      <c r="CG882" s="355"/>
      <c r="CH882" s="355"/>
      <c r="CI882" s="355"/>
      <c r="CJ882" s="355"/>
      <c r="CK882" s="355"/>
      <c r="CL882" s="355"/>
      <c r="CM882" s="355"/>
      <c r="CN882" s="356"/>
      <c r="CO882" s="201"/>
      <c r="CP882" s="203"/>
      <c r="CQ882" s="2"/>
      <c r="CR882" s="367"/>
      <c r="CS882" s="367"/>
    </row>
    <row r="883" spans="4:97" ht="14.25" customHeight="1" x14ac:dyDescent="0.35">
      <c r="D883" s="347" t="s">
        <v>788</v>
      </c>
      <c r="E883" s="348"/>
      <c r="F883" s="348"/>
      <c r="G883" s="348"/>
      <c r="H883" s="348"/>
      <c r="I883" s="348"/>
      <c r="J883" s="348"/>
      <c r="K883" s="348"/>
      <c r="L883" s="348"/>
      <c r="M883" s="348"/>
      <c r="N883" s="348"/>
      <c r="O883" s="348"/>
      <c r="P883" s="348"/>
      <c r="Q883" s="348"/>
      <c r="R883" s="348"/>
      <c r="S883" s="348"/>
      <c r="T883" s="348"/>
      <c r="U883" s="348"/>
      <c r="V883" s="348"/>
      <c r="W883" s="348"/>
      <c r="X883" s="348"/>
      <c r="Y883" s="348"/>
      <c r="Z883" s="348"/>
      <c r="AA883" s="348"/>
      <c r="AB883" s="348"/>
      <c r="AC883" s="348"/>
      <c r="AD883" s="348"/>
      <c r="AE883" s="348"/>
      <c r="AF883" s="348"/>
      <c r="AG883" s="348"/>
      <c r="AH883" s="348"/>
      <c r="AI883" s="348"/>
      <c r="AJ883" s="348"/>
      <c r="AK883" s="348"/>
      <c r="AL883" s="348"/>
      <c r="AM883" s="348"/>
      <c r="AN883" s="349"/>
      <c r="AO883" s="337" t="s">
        <v>789</v>
      </c>
      <c r="AP883" s="338"/>
      <c r="AQ883" s="338"/>
      <c r="AR883" s="338"/>
      <c r="AS883" s="338"/>
      <c r="AT883" s="338"/>
      <c r="AU883" s="338"/>
      <c r="AV883" s="338"/>
      <c r="AW883" s="338"/>
      <c r="AX883" s="338"/>
      <c r="AY883" s="338"/>
      <c r="AZ883" s="338"/>
      <c r="BA883" s="338"/>
      <c r="BB883" s="338"/>
      <c r="BC883" s="338"/>
      <c r="BD883" s="338"/>
      <c r="BE883" s="338"/>
      <c r="BF883" s="338"/>
      <c r="BG883" s="338"/>
      <c r="BH883" s="338"/>
      <c r="BI883" s="338"/>
      <c r="BJ883" s="338"/>
      <c r="BK883" s="338"/>
      <c r="BL883" s="338"/>
      <c r="BM883" s="338"/>
      <c r="BN883" s="338"/>
      <c r="BO883" s="339"/>
      <c r="BP883" s="336">
        <v>4</v>
      </c>
      <c r="BQ883" s="336"/>
      <c r="BR883" s="336"/>
      <c r="BS883" s="336"/>
      <c r="BT883" s="336"/>
      <c r="BU883" s="336"/>
      <c r="BV883" s="336"/>
      <c r="BW883" s="336"/>
      <c r="BX883" s="336"/>
      <c r="BY883" s="336"/>
      <c r="BZ883" s="336"/>
      <c r="CA883" s="336"/>
      <c r="CB883" s="336"/>
      <c r="CC883" s="336"/>
      <c r="CD883" s="336"/>
      <c r="CE883" s="354">
        <v>5</v>
      </c>
      <c r="CF883" s="355"/>
      <c r="CG883" s="355"/>
      <c r="CH883" s="355"/>
      <c r="CI883" s="355"/>
      <c r="CJ883" s="355"/>
      <c r="CK883" s="355"/>
      <c r="CL883" s="355"/>
      <c r="CM883" s="355"/>
      <c r="CN883" s="356"/>
      <c r="CO883" s="201"/>
      <c r="CP883" s="203"/>
      <c r="CQ883" s="2"/>
      <c r="CR883" s="367"/>
      <c r="CS883" s="367"/>
    </row>
    <row r="884" spans="4:97" ht="14.25" customHeight="1" x14ac:dyDescent="0.35">
      <c r="D884" s="347" t="s">
        <v>788</v>
      </c>
      <c r="E884" s="348"/>
      <c r="F884" s="348"/>
      <c r="G884" s="348"/>
      <c r="H884" s="348"/>
      <c r="I884" s="348"/>
      <c r="J884" s="348"/>
      <c r="K884" s="348"/>
      <c r="L884" s="348"/>
      <c r="M884" s="348"/>
      <c r="N884" s="348"/>
      <c r="O884" s="348"/>
      <c r="P884" s="348"/>
      <c r="Q884" s="348"/>
      <c r="R884" s="348"/>
      <c r="S884" s="348"/>
      <c r="T884" s="348"/>
      <c r="U884" s="348"/>
      <c r="V884" s="348"/>
      <c r="W884" s="348"/>
      <c r="X884" s="348"/>
      <c r="Y884" s="348"/>
      <c r="Z884" s="348"/>
      <c r="AA884" s="348"/>
      <c r="AB884" s="348"/>
      <c r="AC884" s="348"/>
      <c r="AD884" s="348"/>
      <c r="AE884" s="348"/>
      <c r="AF884" s="348"/>
      <c r="AG884" s="348"/>
      <c r="AH884" s="348"/>
      <c r="AI884" s="348"/>
      <c r="AJ884" s="348"/>
      <c r="AK884" s="348"/>
      <c r="AL884" s="348"/>
      <c r="AM884" s="348"/>
      <c r="AN884" s="349"/>
      <c r="AO884" s="337" t="s">
        <v>790</v>
      </c>
      <c r="AP884" s="338"/>
      <c r="AQ884" s="338"/>
      <c r="AR884" s="338"/>
      <c r="AS884" s="338"/>
      <c r="AT884" s="338"/>
      <c r="AU884" s="338"/>
      <c r="AV884" s="338"/>
      <c r="AW884" s="338"/>
      <c r="AX884" s="338"/>
      <c r="AY884" s="338"/>
      <c r="AZ884" s="338"/>
      <c r="BA884" s="338"/>
      <c r="BB884" s="338"/>
      <c r="BC884" s="338"/>
      <c r="BD884" s="338"/>
      <c r="BE884" s="338"/>
      <c r="BF884" s="338"/>
      <c r="BG884" s="338"/>
      <c r="BH884" s="338"/>
      <c r="BI884" s="338"/>
      <c r="BJ884" s="338"/>
      <c r="BK884" s="338"/>
      <c r="BL884" s="338"/>
      <c r="BM884" s="338"/>
      <c r="BN884" s="338"/>
      <c r="BO884" s="339"/>
      <c r="BP884" s="336">
        <v>4</v>
      </c>
      <c r="BQ884" s="336"/>
      <c r="BR884" s="336"/>
      <c r="BS884" s="336"/>
      <c r="BT884" s="336"/>
      <c r="BU884" s="336"/>
      <c r="BV884" s="336"/>
      <c r="BW884" s="336"/>
      <c r="BX884" s="336"/>
      <c r="BY884" s="336"/>
      <c r="BZ884" s="336"/>
      <c r="CA884" s="336"/>
      <c r="CB884" s="336"/>
      <c r="CC884" s="336"/>
      <c r="CD884" s="336"/>
      <c r="CE884" s="354">
        <v>5</v>
      </c>
      <c r="CF884" s="355"/>
      <c r="CG884" s="355"/>
      <c r="CH884" s="355"/>
      <c r="CI884" s="355"/>
      <c r="CJ884" s="355"/>
      <c r="CK884" s="355"/>
      <c r="CL884" s="355"/>
      <c r="CM884" s="355"/>
      <c r="CN884" s="356"/>
      <c r="CO884" s="201"/>
      <c r="CP884" s="203"/>
      <c r="CQ884" s="2"/>
      <c r="CR884" s="367"/>
      <c r="CS884" s="367"/>
    </row>
    <row r="885" spans="4:97" ht="14.25" customHeight="1" x14ac:dyDescent="0.35">
      <c r="D885" s="347" t="s">
        <v>788</v>
      </c>
      <c r="E885" s="348"/>
      <c r="F885" s="348"/>
      <c r="G885" s="348"/>
      <c r="H885" s="348"/>
      <c r="I885" s="348"/>
      <c r="J885" s="348"/>
      <c r="K885" s="348"/>
      <c r="L885" s="348"/>
      <c r="M885" s="348"/>
      <c r="N885" s="348"/>
      <c r="O885" s="348"/>
      <c r="P885" s="348"/>
      <c r="Q885" s="348"/>
      <c r="R885" s="348"/>
      <c r="S885" s="348"/>
      <c r="T885" s="348"/>
      <c r="U885" s="348"/>
      <c r="V885" s="348"/>
      <c r="W885" s="348"/>
      <c r="X885" s="348"/>
      <c r="Y885" s="348"/>
      <c r="Z885" s="348"/>
      <c r="AA885" s="348"/>
      <c r="AB885" s="348"/>
      <c r="AC885" s="348"/>
      <c r="AD885" s="348"/>
      <c r="AE885" s="348"/>
      <c r="AF885" s="348"/>
      <c r="AG885" s="348"/>
      <c r="AH885" s="348"/>
      <c r="AI885" s="348"/>
      <c r="AJ885" s="348"/>
      <c r="AK885" s="348"/>
      <c r="AL885" s="348"/>
      <c r="AM885" s="348"/>
      <c r="AN885" s="349"/>
      <c r="AO885" s="337" t="s">
        <v>791</v>
      </c>
      <c r="AP885" s="338"/>
      <c r="AQ885" s="338"/>
      <c r="AR885" s="338"/>
      <c r="AS885" s="338"/>
      <c r="AT885" s="338"/>
      <c r="AU885" s="338"/>
      <c r="AV885" s="338"/>
      <c r="AW885" s="338"/>
      <c r="AX885" s="338"/>
      <c r="AY885" s="338"/>
      <c r="AZ885" s="338"/>
      <c r="BA885" s="338"/>
      <c r="BB885" s="338"/>
      <c r="BC885" s="338"/>
      <c r="BD885" s="338"/>
      <c r="BE885" s="338"/>
      <c r="BF885" s="338"/>
      <c r="BG885" s="338"/>
      <c r="BH885" s="338"/>
      <c r="BI885" s="338"/>
      <c r="BJ885" s="338"/>
      <c r="BK885" s="338"/>
      <c r="BL885" s="338"/>
      <c r="BM885" s="338"/>
      <c r="BN885" s="338"/>
      <c r="BO885" s="339"/>
      <c r="BP885" s="336">
        <v>2</v>
      </c>
      <c r="BQ885" s="336"/>
      <c r="BR885" s="336"/>
      <c r="BS885" s="336"/>
      <c r="BT885" s="336"/>
      <c r="BU885" s="336"/>
      <c r="BV885" s="336"/>
      <c r="BW885" s="336"/>
      <c r="BX885" s="336"/>
      <c r="BY885" s="336"/>
      <c r="BZ885" s="336"/>
      <c r="CA885" s="336"/>
      <c r="CB885" s="336"/>
      <c r="CC885" s="336"/>
      <c r="CD885" s="336"/>
      <c r="CE885" s="354">
        <v>2</v>
      </c>
      <c r="CF885" s="355"/>
      <c r="CG885" s="355"/>
      <c r="CH885" s="355"/>
      <c r="CI885" s="355"/>
      <c r="CJ885" s="355"/>
      <c r="CK885" s="355"/>
      <c r="CL885" s="355"/>
      <c r="CM885" s="355"/>
      <c r="CN885" s="356"/>
      <c r="CO885" s="201"/>
      <c r="CP885" s="203"/>
      <c r="CQ885" s="2"/>
      <c r="CR885" s="367"/>
      <c r="CS885" s="367"/>
    </row>
    <row r="886" spans="4:97" ht="14.25" customHeight="1" x14ac:dyDescent="0.35">
      <c r="D886" s="347" t="s">
        <v>788</v>
      </c>
      <c r="E886" s="348"/>
      <c r="F886" s="348"/>
      <c r="G886" s="348"/>
      <c r="H886" s="348"/>
      <c r="I886" s="348"/>
      <c r="J886" s="348"/>
      <c r="K886" s="348"/>
      <c r="L886" s="348"/>
      <c r="M886" s="348"/>
      <c r="N886" s="348"/>
      <c r="O886" s="348"/>
      <c r="P886" s="348"/>
      <c r="Q886" s="348"/>
      <c r="R886" s="348"/>
      <c r="S886" s="348"/>
      <c r="T886" s="348"/>
      <c r="U886" s="348"/>
      <c r="V886" s="348"/>
      <c r="W886" s="348"/>
      <c r="X886" s="348"/>
      <c r="Y886" s="348"/>
      <c r="Z886" s="348"/>
      <c r="AA886" s="348"/>
      <c r="AB886" s="348"/>
      <c r="AC886" s="348"/>
      <c r="AD886" s="348"/>
      <c r="AE886" s="348"/>
      <c r="AF886" s="348"/>
      <c r="AG886" s="348"/>
      <c r="AH886" s="348"/>
      <c r="AI886" s="348"/>
      <c r="AJ886" s="348"/>
      <c r="AK886" s="348"/>
      <c r="AL886" s="348"/>
      <c r="AM886" s="348"/>
      <c r="AN886" s="349"/>
      <c r="AO886" s="337" t="s">
        <v>792</v>
      </c>
      <c r="AP886" s="338"/>
      <c r="AQ886" s="338"/>
      <c r="AR886" s="338"/>
      <c r="AS886" s="338"/>
      <c r="AT886" s="338"/>
      <c r="AU886" s="338"/>
      <c r="AV886" s="338"/>
      <c r="AW886" s="338"/>
      <c r="AX886" s="338"/>
      <c r="AY886" s="338"/>
      <c r="AZ886" s="338"/>
      <c r="BA886" s="338"/>
      <c r="BB886" s="338"/>
      <c r="BC886" s="338"/>
      <c r="BD886" s="338"/>
      <c r="BE886" s="338"/>
      <c r="BF886" s="338"/>
      <c r="BG886" s="338"/>
      <c r="BH886" s="338"/>
      <c r="BI886" s="338"/>
      <c r="BJ886" s="338"/>
      <c r="BK886" s="338"/>
      <c r="BL886" s="338"/>
      <c r="BM886" s="338"/>
      <c r="BN886" s="338"/>
      <c r="BO886" s="339"/>
      <c r="BP886" s="336">
        <v>5</v>
      </c>
      <c r="BQ886" s="336"/>
      <c r="BR886" s="336"/>
      <c r="BS886" s="336"/>
      <c r="BT886" s="336"/>
      <c r="BU886" s="336"/>
      <c r="BV886" s="336"/>
      <c r="BW886" s="336"/>
      <c r="BX886" s="336"/>
      <c r="BY886" s="336"/>
      <c r="BZ886" s="336"/>
      <c r="CA886" s="336"/>
      <c r="CB886" s="336"/>
      <c r="CC886" s="336"/>
      <c r="CD886" s="336"/>
      <c r="CE886" s="354">
        <v>5</v>
      </c>
      <c r="CF886" s="355"/>
      <c r="CG886" s="355"/>
      <c r="CH886" s="355"/>
      <c r="CI886" s="355"/>
      <c r="CJ886" s="355"/>
      <c r="CK886" s="355"/>
      <c r="CL886" s="355"/>
      <c r="CM886" s="355"/>
      <c r="CN886" s="356"/>
      <c r="CO886" s="201"/>
      <c r="CP886" s="203"/>
      <c r="CQ886" s="2"/>
      <c r="CR886" s="367"/>
      <c r="CS886" s="367"/>
    </row>
    <row r="887" spans="4:97" ht="14.25" customHeight="1" x14ac:dyDescent="0.35">
      <c r="D887" s="347" t="s">
        <v>788</v>
      </c>
      <c r="E887" s="348"/>
      <c r="F887" s="348"/>
      <c r="G887" s="348"/>
      <c r="H887" s="348"/>
      <c r="I887" s="348"/>
      <c r="J887" s="348"/>
      <c r="K887" s="348"/>
      <c r="L887" s="348"/>
      <c r="M887" s="348"/>
      <c r="N887" s="348"/>
      <c r="O887" s="348"/>
      <c r="P887" s="348"/>
      <c r="Q887" s="348"/>
      <c r="R887" s="348"/>
      <c r="S887" s="348"/>
      <c r="T887" s="348"/>
      <c r="U887" s="348"/>
      <c r="V887" s="348"/>
      <c r="W887" s="348"/>
      <c r="X887" s="348"/>
      <c r="Y887" s="348"/>
      <c r="Z887" s="348"/>
      <c r="AA887" s="348"/>
      <c r="AB887" s="348"/>
      <c r="AC887" s="348"/>
      <c r="AD887" s="348"/>
      <c r="AE887" s="348"/>
      <c r="AF887" s="348"/>
      <c r="AG887" s="348"/>
      <c r="AH887" s="348"/>
      <c r="AI887" s="348"/>
      <c r="AJ887" s="348"/>
      <c r="AK887" s="348"/>
      <c r="AL887" s="348"/>
      <c r="AM887" s="348"/>
      <c r="AN887" s="349"/>
      <c r="AO887" s="337" t="s">
        <v>793</v>
      </c>
      <c r="AP887" s="338"/>
      <c r="AQ887" s="338"/>
      <c r="AR887" s="338"/>
      <c r="AS887" s="338"/>
      <c r="AT887" s="338"/>
      <c r="AU887" s="338"/>
      <c r="AV887" s="338"/>
      <c r="AW887" s="338"/>
      <c r="AX887" s="338"/>
      <c r="AY887" s="338"/>
      <c r="AZ887" s="338"/>
      <c r="BA887" s="338"/>
      <c r="BB887" s="338"/>
      <c r="BC887" s="338"/>
      <c r="BD887" s="338"/>
      <c r="BE887" s="338"/>
      <c r="BF887" s="338"/>
      <c r="BG887" s="338"/>
      <c r="BH887" s="338"/>
      <c r="BI887" s="338"/>
      <c r="BJ887" s="338"/>
      <c r="BK887" s="338"/>
      <c r="BL887" s="338"/>
      <c r="BM887" s="338"/>
      <c r="BN887" s="338"/>
      <c r="BO887" s="339"/>
      <c r="BP887" s="336">
        <v>3</v>
      </c>
      <c r="BQ887" s="336"/>
      <c r="BR887" s="336"/>
      <c r="BS887" s="336"/>
      <c r="BT887" s="336"/>
      <c r="BU887" s="336"/>
      <c r="BV887" s="336"/>
      <c r="BW887" s="336"/>
      <c r="BX887" s="336"/>
      <c r="BY887" s="336"/>
      <c r="BZ887" s="336"/>
      <c r="CA887" s="336"/>
      <c r="CB887" s="336"/>
      <c r="CC887" s="336"/>
      <c r="CD887" s="336"/>
      <c r="CE887" s="354">
        <v>3</v>
      </c>
      <c r="CF887" s="355"/>
      <c r="CG887" s="355"/>
      <c r="CH887" s="355"/>
      <c r="CI887" s="355"/>
      <c r="CJ887" s="355"/>
      <c r="CK887" s="355"/>
      <c r="CL887" s="355"/>
      <c r="CM887" s="355"/>
      <c r="CN887" s="356"/>
      <c r="CO887" s="201"/>
      <c r="CP887" s="203"/>
      <c r="CQ887" s="2"/>
      <c r="CR887" s="367"/>
      <c r="CS887" s="367"/>
    </row>
    <row r="888" spans="4:97" ht="14.25" customHeight="1" x14ac:dyDescent="0.35">
      <c r="D888" s="347" t="s">
        <v>788</v>
      </c>
      <c r="E888" s="348"/>
      <c r="F888" s="348"/>
      <c r="G888" s="348"/>
      <c r="H888" s="348"/>
      <c r="I888" s="348"/>
      <c r="J888" s="348"/>
      <c r="K888" s="348"/>
      <c r="L888" s="348"/>
      <c r="M888" s="348"/>
      <c r="N888" s="348"/>
      <c r="O888" s="348"/>
      <c r="P888" s="348"/>
      <c r="Q888" s="348"/>
      <c r="R888" s="348"/>
      <c r="S888" s="348"/>
      <c r="T888" s="348"/>
      <c r="U888" s="348"/>
      <c r="V888" s="348"/>
      <c r="W888" s="348"/>
      <c r="X888" s="348"/>
      <c r="Y888" s="348"/>
      <c r="Z888" s="348"/>
      <c r="AA888" s="348"/>
      <c r="AB888" s="348"/>
      <c r="AC888" s="348"/>
      <c r="AD888" s="348"/>
      <c r="AE888" s="348"/>
      <c r="AF888" s="348"/>
      <c r="AG888" s="348"/>
      <c r="AH888" s="348"/>
      <c r="AI888" s="348"/>
      <c r="AJ888" s="348"/>
      <c r="AK888" s="348"/>
      <c r="AL888" s="348"/>
      <c r="AM888" s="348"/>
      <c r="AN888" s="349"/>
      <c r="AO888" s="337" t="s">
        <v>794</v>
      </c>
      <c r="AP888" s="338"/>
      <c r="AQ888" s="338"/>
      <c r="AR888" s="338"/>
      <c r="AS888" s="338"/>
      <c r="AT888" s="338"/>
      <c r="AU888" s="338"/>
      <c r="AV888" s="338"/>
      <c r="AW888" s="338"/>
      <c r="AX888" s="338"/>
      <c r="AY888" s="338"/>
      <c r="AZ888" s="338"/>
      <c r="BA888" s="338"/>
      <c r="BB888" s="338"/>
      <c r="BC888" s="338"/>
      <c r="BD888" s="338"/>
      <c r="BE888" s="338"/>
      <c r="BF888" s="338"/>
      <c r="BG888" s="338"/>
      <c r="BH888" s="338"/>
      <c r="BI888" s="338"/>
      <c r="BJ888" s="338"/>
      <c r="BK888" s="338"/>
      <c r="BL888" s="338"/>
      <c r="BM888" s="338"/>
      <c r="BN888" s="338"/>
      <c r="BO888" s="339"/>
      <c r="BP888" s="336">
        <v>2</v>
      </c>
      <c r="BQ888" s="336"/>
      <c r="BR888" s="336"/>
      <c r="BS888" s="336"/>
      <c r="BT888" s="336"/>
      <c r="BU888" s="336"/>
      <c r="BV888" s="336"/>
      <c r="BW888" s="336"/>
      <c r="BX888" s="336"/>
      <c r="BY888" s="336"/>
      <c r="BZ888" s="336"/>
      <c r="CA888" s="336"/>
      <c r="CB888" s="336"/>
      <c r="CC888" s="336"/>
      <c r="CD888" s="336"/>
      <c r="CE888" s="354">
        <v>2</v>
      </c>
      <c r="CF888" s="355"/>
      <c r="CG888" s="355"/>
      <c r="CH888" s="355"/>
      <c r="CI888" s="355"/>
      <c r="CJ888" s="355"/>
      <c r="CK888" s="355"/>
      <c r="CL888" s="355"/>
      <c r="CM888" s="355"/>
      <c r="CN888" s="356"/>
      <c r="CO888" s="201"/>
      <c r="CP888" s="203"/>
      <c r="CQ888" s="2"/>
      <c r="CR888" s="367"/>
      <c r="CS888" s="367"/>
    </row>
    <row r="889" spans="4:97" ht="14.25" customHeight="1" x14ac:dyDescent="0.35">
      <c r="D889" s="347" t="s">
        <v>788</v>
      </c>
      <c r="E889" s="348"/>
      <c r="F889" s="348"/>
      <c r="G889" s="348"/>
      <c r="H889" s="348"/>
      <c r="I889" s="348"/>
      <c r="J889" s="348"/>
      <c r="K889" s="348"/>
      <c r="L889" s="348"/>
      <c r="M889" s="348"/>
      <c r="N889" s="348"/>
      <c r="O889" s="348"/>
      <c r="P889" s="348"/>
      <c r="Q889" s="348"/>
      <c r="R889" s="348"/>
      <c r="S889" s="348"/>
      <c r="T889" s="348"/>
      <c r="U889" s="348"/>
      <c r="V889" s="348"/>
      <c r="W889" s="348"/>
      <c r="X889" s="348"/>
      <c r="Y889" s="348"/>
      <c r="Z889" s="348"/>
      <c r="AA889" s="348"/>
      <c r="AB889" s="348"/>
      <c r="AC889" s="348"/>
      <c r="AD889" s="348"/>
      <c r="AE889" s="348"/>
      <c r="AF889" s="348"/>
      <c r="AG889" s="348"/>
      <c r="AH889" s="348"/>
      <c r="AI889" s="348"/>
      <c r="AJ889" s="348"/>
      <c r="AK889" s="348"/>
      <c r="AL889" s="348"/>
      <c r="AM889" s="348"/>
      <c r="AN889" s="349"/>
      <c r="AO889" s="337" t="s">
        <v>795</v>
      </c>
      <c r="AP889" s="338"/>
      <c r="AQ889" s="338"/>
      <c r="AR889" s="338"/>
      <c r="AS889" s="338"/>
      <c r="AT889" s="338"/>
      <c r="AU889" s="338"/>
      <c r="AV889" s="338"/>
      <c r="AW889" s="338"/>
      <c r="AX889" s="338"/>
      <c r="AY889" s="338"/>
      <c r="AZ889" s="338"/>
      <c r="BA889" s="338"/>
      <c r="BB889" s="338"/>
      <c r="BC889" s="338"/>
      <c r="BD889" s="338"/>
      <c r="BE889" s="338"/>
      <c r="BF889" s="338"/>
      <c r="BG889" s="338"/>
      <c r="BH889" s="338"/>
      <c r="BI889" s="338"/>
      <c r="BJ889" s="338"/>
      <c r="BK889" s="338"/>
      <c r="BL889" s="338"/>
      <c r="BM889" s="338"/>
      <c r="BN889" s="338"/>
      <c r="BO889" s="339"/>
      <c r="BP889" s="336">
        <v>1</v>
      </c>
      <c r="BQ889" s="336"/>
      <c r="BR889" s="336"/>
      <c r="BS889" s="336"/>
      <c r="BT889" s="336"/>
      <c r="BU889" s="336"/>
      <c r="BV889" s="336"/>
      <c r="BW889" s="336"/>
      <c r="BX889" s="336"/>
      <c r="BY889" s="336"/>
      <c r="BZ889" s="336"/>
      <c r="CA889" s="336"/>
      <c r="CB889" s="336"/>
      <c r="CC889" s="336"/>
      <c r="CD889" s="336"/>
      <c r="CE889" s="354">
        <v>1</v>
      </c>
      <c r="CF889" s="355"/>
      <c r="CG889" s="355"/>
      <c r="CH889" s="355"/>
      <c r="CI889" s="355"/>
      <c r="CJ889" s="355"/>
      <c r="CK889" s="355"/>
      <c r="CL889" s="355"/>
      <c r="CM889" s="355"/>
      <c r="CN889" s="356"/>
      <c r="CO889" s="201"/>
      <c r="CP889" s="203"/>
      <c r="CQ889" s="2"/>
      <c r="CR889" s="367"/>
      <c r="CS889" s="367"/>
    </row>
    <row r="890" spans="4:97" ht="14.25" customHeight="1" x14ac:dyDescent="0.35">
      <c r="D890" s="347" t="s">
        <v>788</v>
      </c>
      <c r="E890" s="348"/>
      <c r="F890" s="348"/>
      <c r="G890" s="348"/>
      <c r="H890" s="348"/>
      <c r="I890" s="348"/>
      <c r="J890" s="348"/>
      <c r="K890" s="348"/>
      <c r="L890" s="348"/>
      <c r="M890" s="348"/>
      <c r="N890" s="348"/>
      <c r="O890" s="348"/>
      <c r="P890" s="348"/>
      <c r="Q890" s="348"/>
      <c r="R890" s="348"/>
      <c r="S890" s="348"/>
      <c r="T890" s="348"/>
      <c r="U890" s="348"/>
      <c r="V890" s="348"/>
      <c r="W890" s="348"/>
      <c r="X890" s="348"/>
      <c r="Y890" s="348"/>
      <c r="Z890" s="348"/>
      <c r="AA890" s="348"/>
      <c r="AB890" s="348"/>
      <c r="AC890" s="348"/>
      <c r="AD890" s="348"/>
      <c r="AE890" s="348"/>
      <c r="AF890" s="348"/>
      <c r="AG890" s="348"/>
      <c r="AH890" s="348"/>
      <c r="AI890" s="348"/>
      <c r="AJ890" s="348"/>
      <c r="AK890" s="348"/>
      <c r="AL890" s="348"/>
      <c r="AM890" s="348"/>
      <c r="AN890" s="349"/>
      <c r="AO890" s="337" t="s">
        <v>796</v>
      </c>
      <c r="AP890" s="338"/>
      <c r="AQ890" s="338"/>
      <c r="AR890" s="338"/>
      <c r="AS890" s="338"/>
      <c r="AT890" s="338"/>
      <c r="AU890" s="338"/>
      <c r="AV890" s="338"/>
      <c r="AW890" s="338"/>
      <c r="AX890" s="338"/>
      <c r="AY890" s="338"/>
      <c r="AZ890" s="338"/>
      <c r="BA890" s="338"/>
      <c r="BB890" s="338"/>
      <c r="BC890" s="338"/>
      <c r="BD890" s="338"/>
      <c r="BE890" s="338"/>
      <c r="BF890" s="338"/>
      <c r="BG890" s="338"/>
      <c r="BH890" s="338"/>
      <c r="BI890" s="338"/>
      <c r="BJ890" s="338"/>
      <c r="BK890" s="338"/>
      <c r="BL890" s="338"/>
      <c r="BM890" s="338"/>
      <c r="BN890" s="338"/>
      <c r="BO890" s="339"/>
      <c r="BP890" s="336">
        <v>2</v>
      </c>
      <c r="BQ890" s="336"/>
      <c r="BR890" s="336"/>
      <c r="BS890" s="336"/>
      <c r="BT890" s="336"/>
      <c r="BU890" s="336"/>
      <c r="BV890" s="336"/>
      <c r="BW890" s="336"/>
      <c r="BX890" s="336"/>
      <c r="BY890" s="336"/>
      <c r="BZ890" s="336"/>
      <c r="CA890" s="336"/>
      <c r="CB890" s="336"/>
      <c r="CC890" s="336"/>
      <c r="CD890" s="336"/>
      <c r="CE890" s="354">
        <v>2</v>
      </c>
      <c r="CF890" s="355"/>
      <c r="CG890" s="355"/>
      <c r="CH890" s="355"/>
      <c r="CI890" s="355"/>
      <c r="CJ890" s="355"/>
      <c r="CK890" s="355"/>
      <c r="CL890" s="355"/>
      <c r="CM890" s="355"/>
      <c r="CN890" s="356"/>
      <c r="CO890" s="201"/>
      <c r="CP890" s="203"/>
      <c r="CQ890" s="2"/>
      <c r="CR890" s="367"/>
      <c r="CS890" s="367"/>
    </row>
    <row r="891" spans="4:97" ht="14.25" customHeight="1" x14ac:dyDescent="0.35">
      <c r="D891" s="347" t="s">
        <v>788</v>
      </c>
      <c r="E891" s="348"/>
      <c r="F891" s="348"/>
      <c r="G891" s="348"/>
      <c r="H891" s="348"/>
      <c r="I891" s="348"/>
      <c r="J891" s="348"/>
      <c r="K891" s="348"/>
      <c r="L891" s="348"/>
      <c r="M891" s="348"/>
      <c r="N891" s="348"/>
      <c r="O891" s="348"/>
      <c r="P891" s="348"/>
      <c r="Q891" s="348"/>
      <c r="R891" s="348"/>
      <c r="S891" s="348"/>
      <c r="T891" s="348"/>
      <c r="U891" s="348"/>
      <c r="V891" s="348"/>
      <c r="W891" s="348"/>
      <c r="X891" s="348"/>
      <c r="Y891" s="348"/>
      <c r="Z891" s="348"/>
      <c r="AA891" s="348"/>
      <c r="AB891" s="348"/>
      <c r="AC891" s="348"/>
      <c r="AD891" s="348"/>
      <c r="AE891" s="348"/>
      <c r="AF891" s="348"/>
      <c r="AG891" s="348"/>
      <c r="AH891" s="348"/>
      <c r="AI891" s="348"/>
      <c r="AJ891" s="348"/>
      <c r="AK891" s="348"/>
      <c r="AL891" s="348"/>
      <c r="AM891" s="348"/>
      <c r="AN891" s="349"/>
      <c r="AO891" s="337" t="s">
        <v>797</v>
      </c>
      <c r="AP891" s="338"/>
      <c r="AQ891" s="338"/>
      <c r="AR891" s="338"/>
      <c r="AS891" s="338"/>
      <c r="AT891" s="338"/>
      <c r="AU891" s="338"/>
      <c r="AV891" s="338"/>
      <c r="AW891" s="338"/>
      <c r="AX891" s="338"/>
      <c r="AY891" s="338"/>
      <c r="AZ891" s="338"/>
      <c r="BA891" s="338"/>
      <c r="BB891" s="338"/>
      <c r="BC891" s="338"/>
      <c r="BD891" s="338"/>
      <c r="BE891" s="338"/>
      <c r="BF891" s="338"/>
      <c r="BG891" s="338"/>
      <c r="BH891" s="338"/>
      <c r="BI891" s="338"/>
      <c r="BJ891" s="338"/>
      <c r="BK891" s="338"/>
      <c r="BL891" s="338"/>
      <c r="BM891" s="338"/>
      <c r="BN891" s="338"/>
      <c r="BO891" s="339"/>
      <c r="BP891" s="336">
        <v>3</v>
      </c>
      <c r="BQ891" s="336"/>
      <c r="BR891" s="336"/>
      <c r="BS891" s="336"/>
      <c r="BT891" s="336"/>
      <c r="BU891" s="336"/>
      <c r="BV891" s="336"/>
      <c r="BW891" s="336"/>
      <c r="BX891" s="336"/>
      <c r="BY891" s="336"/>
      <c r="BZ891" s="336"/>
      <c r="CA891" s="336"/>
      <c r="CB891" s="336"/>
      <c r="CC891" s="336"/>
      <c r="CD891" s="336"/>
      <c r="CE891" s="354">
        <v>3</v>
      </c>
      <c r="CF891" s="355"/>
      <c r="CG891" s="355"/>
      <c r="CH891" s="355"/>
      <c r="CI891" s="355"/>
      <c r="CJ891" s="355"/>
      <c r="CK891" s="355"/>
      <c r="CL891" s="355"/>
      <c r="CM891" s="355"/>
      <c r="CN891" s="356"/>
      <c r="CO891" s="201"/>
      <c r="CP891" s="203"/>
      <c r="CQ891" s="2"/>
      <c r="CR891" s="367"/>
      <c r="CS891" s="367"/>
    </row>
    <row r="892" spans="4:97" ht="14.25" customHeight="1" x14ac:dyDescent="0.35">
      <c r="D892" s="347" t="s">
        <v>788</v>
      </c>
      <c r="E892" s="348"/>
      <c r="F892" s="348"/>
      <c r="G892" s="348"/>
      <c r="H892" s="348"/>
      <c r="I892" s="348"/>
      <c r="J892" s="348"/>
      <c r="K892" s="348"/>
      <c r="L892" s="348"/>
      <c r="M892" s="348"/>
      <c r="N892" s="348"/>
      <c r="O892" s="348"/>
      <c r="P892" s="348"/>
      <c r="Q892" s="348"/>
      <c r="R892" s="348"/>
      <c r="S892" s="348"/>
      <c r="T892" s="348"/>
      <c r="U892" s="348"/>
      <c r="V892" s="348"/>
      <c r="W892" s="348"/>
      <c r="X892" s="348"/>
      <c r="Y892" s="348"/>
      <c r="Z892" s="348"/>
      <c r="AA892" s="348"/>
      <c r="AB892" s="348"/>
      <c r="AC892" s="348"/>
      <c r="AD892" s="348"/>
      <c r="AE892" s="348"/>
      <c r="AF892" s="348"/>
      <c r="AG892" s="348"/>
      <c r="AH892" s="348"/>
      <c r="AI892" s="348"/>
      <c r="AJ892" s="348"/>
      <c r="AK892" s="348"/>
      <c r="AL892" s="348"/>
      <c r="AM892" s="348"/>
      <c r="AN892" s="349"/>
      <c r="AO892" s="337" t="s">
        <v>798</v>
      </c>
      <c r="AP892" s="338"/>
      <c r="AQ892" s="338"/>
      <c r="AR892" s="338"/>
      <c r="AS892" s="338"/>
      <c r="AT892" s="338"/>
      <c r="AU892" s="338"/>
      <c r="AV892" s="338"/>
      <c r="AW892" s="338"/>
      <c r="AX892" s="338"/>
      <c r="AY892" s="338"/>
      <c r="AZ892" s="338"/>
      <c r="BA892" s="338"/>
      <c r="BB892" s="338"/>
      <c r="BC892" s="338"/>
      <c r="BD892" s="338"/>
      <c r="BE892" s="338"/>
      <c r="BF892" s="338"/>
      <c r="BG892" s="338"/>
      <c r="BH892" s="338"/>
      <c r="BI892" s="338"/>
      <c r="BJ892" s="338"/>
      <c r="BK892" s="338"/>
      <c r="BL892" s="338"/>
      <c r="BM892" s="338"/>
      <c r="BN892" s="338"/>
      <c r="BO892" s="339"/>
      <c r="BP892" s="336">
        <v>8</v>
      </c>
      <c r="BQ892" s="336"/>
      <c r="BR892" s="336"/>
      <c r="BS892" s="336"/>
      <c r="BT892" s="336"/>
      <c r="BU892" s="336"/>
      <c r="BV892" s="336"/>
      <c r="BW892" s="336"/>
      <c r="BX892" s="336"/>
      <c r="BY892" s="336"/>
      <c r="BZ892" s="336"/>
      <c r="CA892" s="336"/>
      <c r="CB892" s="336"/>
      <c r="CC892" s="336"/>
      <c r="CD892" s="336"/>
      <c r="CE892" s="354">
        <v>8</v>
      </c>
      <c r="CF892" s="355"/>
      <c r="CG892" s="355"/>
      <c r="CH892" s="355"/>
      <c r="CI892" s="355"/>
      <c r="CJ892" s="355"/>
      <c r="CK892" s="355"/>
      <c r="CL892" s="355"/>
      <c r="CM892" s="355"/>
      <c r="CN892" s="356"/>
      <c r="CO892" s="201"/>
      <c r="CP892" s="203"/>
      <c r="CQ892" s="2"/>
      <c r="CR892" s="367"/>
      <c r="CS892" s="367"/>
    </row>
    <row r="893" spans="4:97" ht="14.25" customHeight="1" x14ac:dyDescent="0.35">
      <c r="D893" s="347" t="s">
        <v>788</v>
      </c>
      <c r="E893" s="348"/>
      <c r="F893" s="348"/>
      <c r="G893" s="348"/>
      <c r="H893" s="348"/>
      <c r="I893" s="348"/>
      <c r="J893" s="348"/>
      <c r="K893" s="348"/>
      <c r="L893" s="348"/>
      <c r="M893" s="348"/>
      <c r="N893" s="348"/>
      <c r="O893" s="348"/>
      <c r="P893" s="348"/>
      <c r="Q893" s="348"/>
      <c r="R893" s="348"/>
      <c r="S893" s="348"/>
      <c r="T893" s="348"/>
      <c r="U893" s="348"/>
      <c r="V893" s="348"/>
      <c r="W893" s="348"/>
      <c r="X893" s="348"/>
      <c r="Y893" s="348"/>
      <c r="Z893" s="348"/>
      <c r="AA893" s="348"/>
      <c r="AB893" s="348"/>
      <c r="AC893" s="348"/>
      <c r="AD893" s="348"/>
      <c r="AE893" s="348"/>
      <c r="AF893" s="348"/>
      <c r="AG893" s="348"/>
      <c r="AH893" s="348"/>
      <c r="AI893" s="348"/>
      <c r="AJ893" s="348"/>
      <c r="AK893" s="348"/>
      <c r="AL893" s="348"/>
      <c r="AM893" s="348"/>
      <c r="AN893" s="349"/>
      <c r="AO893" s="337" t="s">
        <v>799</v>
      </c>
      <c r="AP893" s="338"/>
      <c r="AQ893" s="338"/>
      <c r="AR893" s="338"/>
      <c r="AS893" s="338"/>
      <c r="AT893" s="338"/>
      <c r="AU893" s="338"/>
      <c r="AV893" s="338"/>
      <c r="AW893" s="338"/>
      <c r="AX893" s="338"/>
      <c r="AY893" s="338"/>
      <c r="AZ893" s="338"/>
      <c r="BA893" s="338"/>
      <c r="BB893" s="338"/>
      <c r="BC893" s="338"/>
      <c r="BD893" s="338"/>
      <c r="BE893" s="338"/>
      <c r="BF893" s="338"/>
      <c r="BG893" s="338"/>
      <c r="BH893" s="338"/>
      <c r="BI893" s="338"/>
      <c r="BJ893" s="338"/>
      <c r="BK893" s="338"/>
      <c r="BL893" s="338"/>
      <c r="BM893" s="338"/>
      <c r="BN893" s="338"/>
      <c r="BO893" s="339"/>
      <c r="BP893" s="336">
        <v>2</v>
      </c>
      <c r="BQ893" s="336"/>
      <c r="BR893" s="336"/>
      <c r="BS893" s="336"/>
      <c r="BT893" s="336"/>
      <c r="BU893" s="336"/>
      <c r="BV893" s="336"/>
      <c r="BW893" s="336"/>
      <c r="BX893" s="336"/>
      <c r="BY893" s="336"/>
      <c r="BZ893" s="336"/>
      <c r="CA893" s="336"/>
      <c r="CB893" s="336"/>
      <c r="CC893" s="336"/>
      <c r="CD893" s="336"/>
      <c r="CE893" s="354">
        <v>2</v>
      </c>
      <c r="CF893" s="355"/>
      <c r="CG893" s="355"/>
      <c r="CH893" s="355"/>
      <c r="CI893" s="355"/>
      <c r="CJ893" s="355"/>
      <c r="CK893" s="355"/>
      <c r="CL893" s="355"/>
      <c r="CM893" s="355"/>
      <c r="CN893" s="356"/>
      <c r="CO893" s="201"/>
      <c r="CP893" s="203"/>
      <c r="CQ893" s="2"/>
      <c r="CR893" s="367"/>
      <c r="CS893" s="367"/>
    </row>
    <row r="894" spans="4:97" ht="14.25" customHeight="1" x14ac:dyDescent="0.35">
      <c r="D894" s="347" t="s">
        <v>788</v>
      </c>
      <c r="E894" s="348"/>
      <c r="F894" s="348"/>
      <c r="G894" s="348"/>
      <c r="H894" s="348"/>
      <c r="I894" s="348"/>
      <c r="J894" s="348"/>
      <c r="K894" s="348"/>
      <c r="L894" s="348"/>
      <c r="M894" s="348"/>
      <c r="N894" s="348"/>
      <c r="O894" s="348"/>
      <c r="P894" s="348"/>
      <c r="Q894" s="348"/>
      <c r="R894" s="348"/>
      <c r="S894" s="348"/>
      <c r="T894" s="348"/>
      <c r="U894" s="348"/>
      <c r="V894" s="348"/>
      <c r="W894" s="348"/>
      <c r="X894" s="348"/>
      <c r="Y894" s="348"/>
      <c r="Z894" s="348"/>
      <c r="AA894" s="348"/>
      <c r="AB894" s="348"/>
      <c r="AC894" s="348"/>
      <c r="AD894" s="348"/>
      <c r="AE894" s="348"/>
      <c r="AF894" s="348"/>
      <c r="AG894" s="348"/>
      <c r="AH894" s="348"/>
      <c r="AI894" s="348"/>
      <c r="AJ894" s="348"/>
      <c r="AK894" s="348"/>
      <c r="AL894" s="348"/>
      <c r="AM894" s="348"/>
      <c r="AN894" s="349"/>
      <c r="AO894" s="337" t="s">
        <v>800</v>
      </c>
      <c r="AP894" s="338"/>
      <c r="AQ894" s="338"/>
      <c r="AR894" s="338"/>
      <c r="AS894" s="338"/>
      <c r="AT894" s="338"/>
      <c r="AU894" s="338"/>
      <c r="AV894" s="338"/>
      <c r="AW894" s="338"/>
      <c r="AX894" s="338"/>
      <c r="AY894" s="338"/>
      <c r="AZ894" s="338"/>
      <c r="BA894" s="338"/>
      <c r="BB894" s="338"/>
      <c r="BC894" s="338"/>
      <c r="BD894" s="338"/>
      <c r="BE894" s="338"/>
      <c r="BF894" s="338"/>
      <c r="BG894" s="338"/>
      <c r="BH894" s="338"/>
      <c r="BI894" s="338"/>
      <c r="BJ894" s="338"/>
      <c r="BK894" s="338"/>
      <c r="BL894" s="338"/>
      <c r="BM894" s="338"/>
      <c r="BN894" s="338"/>
      <c r="BO894" s="339"/>
      <c r="BP894" s="336">
        <v>2</v>
      </c>
      <c r="BQ894" s="336"/>
      <c r="BR894" s="336"/>
      <c r="BS894" s="336"/>
      <c r="BT894" s="336"/>
      <c r="BU894" s="336"/>
      <c r="BV894" s="336"/>
      <c r="BW894" s="336"/>
      <c r="BX894" s="336"/>
      <c r="BY894" s="336"/>
      <c r="BZ894" s="336"/>
      <c r="CA894" s="336"/>
      <c r="CB894" s="336"/>
      <c r="CC894" s="336"/>
      <c r="CD894" s="336"/>
      <c r="CE894" s="354">
        <v>2</v>
      </c>
      <c r="CF894" s="355"/>
      <c r="CG894" s="355"/>
      <c r="CH894" s="355"/>
      <c r="CI894" s="355"/>
      <c r="CJ894" s="355"/>
      <c r="CK894" s="355"/>
      <c r="CL894" s="355"/>
      <c r="CM894" s="355"/>
      <c r="CN894" s="356"/>
      <c r="CO894" s="201"/>
      <c r="CP894" s="203"/>
      <c r="CQ894" s="2"/>
      <c r="CR894" s="367"/>
      <c r="CS894" s="367"/>
    </row>
    <row r="895" spans="4:97" ht="14.25" customHeight="1" x14ac:dyDescent="0.35">
      <c r="D895" s="347" t="s">
        <v>788</v>
      </c>
      <c r="E895" s="348"/>
      <c r="F895" s="348"/>
      <c r="G895" s="348"/>
      <c r="H895" s="348"/>
      <c r="I895" s="348"/>
      <c r="J895" s="348"/>
      <c r="K895" s="348"/>
      <c r="L895" s="348"/>
      <c r="M895" s="348"/>
      <c r="N895" s="348"/>
      <c r="O895" s="348"/>
      <c r="P895" s="348"/>
      <c r="Q895" s="348"/>
      <c r="R895" s="348"/>
      <c r="S895" s="348"/>
      <c r="T895" s="348"/>
      <c r="U895" s="348"/>
      <c r="V895" s="348"/>
      <c r="W895" s="348"/>
      <c r="X895" s="348"/>
      <c r="Y895" s="348"/>
      <c r="Z895" s="348"/>
      <c r="AA895" s="348"/>
      <c r="AB895" s="348"/>
      <c r="AC895" s="348"/>
      <c r="AD895" s="348"/>
      <c r="AE895" s="348"/>
      <c r="AF895" s="348"/>
      <c r="AG895" s="348"/>
      <c r="AH895" s="348"/>
      <c r="AI895" s="348"/>
      <c r="AJ895" s="348"/>
      <c r="AK895" s="348"/>
      <c r="AL895" s="348"/>
      <c r="AM895" s="348"/>
      <c r="AN895" s="349"/>
      <c r="AO895" s="337" t="s">
        <v>801</v>
      </c>
      <c r="AP895" s="338"/>
      <c r="AQ895" s="338"/>
      <c r="AR895" s="338"/>
      <c r="AS895" s="338"/>
      <c r="AT895" s="338"/>
      <c r="AU895" s="338"/>
      <c r="AV895" s="338"/>
      <c r="AW895" s="338"/>
      <c r="AX895" s="338"/>
      <c r="AY895" s="338"/>
      <c r="AZ895" s="338"/>
      <c r="BA895" s="338"/>
      <c r="BB895" s="338"/>
      <c r="BC895" s="338"/>
      <c r="BD895" s="338"/>
      <c r="BE895" s="338"/>
      <c r="BF895" s="338"/>
      <c r="BG895" s="338"/>
      <c r="BH895" s="338"/>
      <c r="BI895" s="338"/>
      <c r="BJ895" s="338"/>
      <c r="BK895" s="338"/>
      <c r="BL895" s="338"/>
      <c r="BM895" s="338"/>
      <c r="BN895" s="338"/>
      <c r="BO895" s="339"/>
      <c r="BP895" s="336">
        <v>2</v>
      </c>
      <c r="BQ895" s="336"/>
      <c r="BR895" s="336"/>
      <c r="BS895" s="336"/>
      <c r="BT895" s="336"/>
      <c r="BU895" s="336"/>
      <c r="BV895" s="336"/>
      <c r="BW895" s="336"/>
      <c r="BX895" s="336"/>
      <c r="BY895" s="336"/>
      <c r="BZ895" s="336"/>
      <c r="CA895" s="336"/>
      <c r="CB895" s="336"/>
      <c r="CC895" s="336"/>
      <c r="CD895" s="336"/>
      <c r="CE895" s="337">
        <v>2</v>
      </c>
      <c r="CF895" s="338"/>
      <c r="CG895" s="338"/>
      <c r="CH895" s="338"/>
      <c r="CI895" s="338"/>
      <c r="CJ895" s="338"/>
      <c r="CK895" s="338"/>
      <c r="CL895" s="338"/>
      <c r="CM895" s="338"/>
      <c r="CN895" s="339"/>
      <c r="CO895" s="202"/>
      <c r="CP895" s="204"/>
      <c r="CQ895" s="5"/>
      <c r="CR895" s="367"/>
      <c r="CS895" s="367"/>
    </row>
    <row r="896" spans="4:97" ht="14.25" customHeight="1" x14ac:dyDescent="0.35">
      <c r="D896" s="347" t="s">
        <v>788</v>
      </c>
      <c r="E896" s="348"/>
      <c r="F896" s="348"/>
      <c r="G896" s="348"/>
      <c r="H896" s="348"/>
      <c r="I896" s="348"/>
      <c r="J896" s="348"/>
      <c r="K896" s="348"/>
      <c r="L896" s="348"/>
      <c r="M896" s="348"/>
      <c r="N896" s="348"/>
      <c r="O896" s="348"/>
      <c r="P896" s="348"/>
      <c r="Q896" s="348"/>
      <c r="R896" s="348"/>
      <c r="S896" s="348"/>
      <c r="T896" s="348"/>
      <c r="U896" s="348"/>
      <c r="V896" s="348"/>
      <c r="W896" s="348"/>
      <c r="X896" s="348"/>
      <c r="Y896" s="348"/>
      <c r="Z896" s="348"/>
      <c r="AA896" s="348"/>
      <c r="AB896" s="348"/>
      <c r="AC896" s="348"/>
      <c r="AD896" s="348"/>
      <c r="AE896" s="348"/>
      <c r="AF896" s="348"/>
      <c r="AG896" s="348"/>
      <c r="AH896" s="348"/>
      <c r="AI896" s="348"/>
      <c r="AJ896" s="348"/>
      <c r="AK896" s="348"/>
      <c r="AL896" s="348"/>
      <c r="AM896" s="348"/>
      <c r="AN896" s="349"/>
      <c r="AO896" s="337" t="s">
        <v>802</v>
      </c>
      <c r="AP896" s="338"/>
      <c r="AQ896" s="338"/>
      <c r="AR896" s="338"/>
      <c r="AS896" s="338"/>
      <c r="AT896" s="338"/>
      <c r="AU896" s="338"/>
      <c r="AV896" s="338"/>
      <c r="AW896" s="338"/>
      <c r="AX896" s="338"/>
      <c r="AY896" s="338"/>
      <c r="AZ896" s="338"/>
      <c r="BA896" s="338"/>
      <c r="BB896" s="338"/>
      <c r="BC896" s="338"/>
      <c r="BD896" s="338"/>
      <c r="BE896" s="338"/>
      <c r="BF896" s="338"/>
      <c r="BG896" s="338"/>
      <c r="BH896" s="338"/>
      <c r="BI896" s="338"/>
      <c r="BJ896" s="338"/>
      <c r="BK896" s="338"/>
      <c r="BL896" s="338"/>
      <c r="BM896" s="338"/>
      <c r="BN896" s="338"/>
      <c r="BO896" s="339"/>
      <c r="BP896" s="336">
        <v>2</v>
      </c>
      <c r="BQ896" s="336"/>
      <c r="BR896" s="336"/>
      <c r="BS896" s="336"/>
      <c r="BT896" s="336"/>
      <c r="BU896" s="336"/>
      <c r="BV896" s="336"/>
      <c r="BW896" s="336"/>
      <c r="BX896" s="336"/>
      <c r="BY896" s="336"/>
      <c r="BZ896" s="336"/>
      <c r="CA896" s="336"/>
      <c r="CB896" s="336"/>
      <c r="CC896" s="336"/>
      <c r="CD896" s="336"/>
      <c r="CE896" s="337">
        <v>2</v>
      </c>
      <c r="CF896" s="338"/>
      <c r="CG896" s="338"/>
      <c r="CH896" s="338"/>
      <c r="CI896" s="338"/>
      <c r="CJ896" s="338"/>
      <c r="CK896" s="338"/>
      <c r="CL896" s="338"/>
      <c r="CM896" s="338"/>
      <c r="CN896" s="339"/>
      <c r="CO896" s="202"/>
      <c r="CP896" s="204"/>
      <c r="CQ896" s="5"/>
      <c r="CR896" s="367"/>
      <c r="CS896" s="367"/>
    </row>
    <row r="897" spans="4:97" ht="14.25" customHeight="1" x14ac:dyDescent="0.35">
      <c r="D897" s="347" t="s">
        <v>788</v>
      </c>
      <c r="E897" s="348"/>
      <c r="F897" s="348"/>
      <c r="G897" s="348"/>
      <c r="H897" s="348"/>
      <c r="I897" s="348"/>
      <c r="J897" s="348"/>
      <c r="K897" s="348"/>
      <c r="L897" s="348"/>
      <c r="M897" s="348"/>
      <c r="N897" s="348"/>
      <c r="O897" s="348"/>
      <c r="P897" s="348"/>
      <c r="Q897" s="348"/>
      <c r="R897" s="348"/>
      <c r="S897" s="348"/>
      <c r="T897" s="348"/>
      <c r="U897" s="348"/>
      <c r="V897" s="348"/>
      <c r="W897" s="348"/>
      <c r="X897" s="348"/>
      <c r="Y897" s="348"/>
      <c r="Z897" s="348"/>
      <c r="AA897" s="348"/>
      <c r="AB897" s="348"/>
      <c r="AC897" s="348"/>
      <c r="AD897" s="348"/>
      <c r="AE897" s="348"/>
      <c r="AF897" s="348"/>
      <c r="AG897" s="348"/>
      <c r="AH897" s="348"/>
      <c r="AI897" s="348"/>
      <c r="AJ897" s="348"/>
      <c r="AK897" s="348"/>
      <c r="AL897" s="348"/>
      <c r="AM897" s="348"/>
      <c r="AN897" s="349"/>
      <c r="AO897" s="337" t="s">
        <v>803</v>
      </c>
      <c r="AP897" s="338"/>
      <c r="AQ897" s="338"/>
      <c r="AR897" s="338"/>
      <c r="AS897" s="338"/>
      <c r="AT897" s="338"/>
      <c r="AU897" s="338"/>
      <c r="AV897" s="338"/>
      <c r="AW897" s="338"/>
      <c r="AX897" s="338"/>
      <c r="AY897" s="338"/>
      <c r="AZ897" s="338"/>
      <c r="BA897" s="338"/>
      <c r="BB897" s="338"/>
      <c r="BC897" s="338"/>
      <c r="BD897" s="338"/>
      <c r="BE897" s="338"/>
      <c r="BF897" s="338"/>
      <c r="BG897" s="338"/>
      <c r="BH897" s="338"/>
      <c r="BI897" s="338"/>
      <c r="BJ897" s="338"/>
      <c r="BK897" s="338"/>
      <c r="BL897" s="338"/>
      <c r="BM897" s="338"/>
      <c r="BN897" s="338"/>
      <c r="BO897" s="339"/>
      <c r="BP897" s="336">
        <v>2</v>
      </c>
      <c r="BQ897" s="336"/>
      <c r="BR897" s="336"/>
      <c r="BS897" s="336"/>
      <c r="BT897" s="336"/>
      <c r="BU897" s="336"/>
      <c r="BV897" s="336"/>
      <c r="BW897" s="336"/>
      <c r="BX897" s="336"/>
      <c r="BY897" s="336"/>
      <c r="BZ897" s="336"/>
      <c r="CA897" s="336"/>
      <c r="CB897" s="336"/>
      <c r="CC897" s="336"/>
      <c r="CD897" s="336"/>
      <c r="CE897" s="337">
        <v>2</v>
      </c>
      <c r="CF897" s="338"/>
      <c r="CG897" s="338"/>
      <c r="CH897" s="338"/>
      <c r="CI897" s="338"/>
      <c r="CJ897" s="338"/>
      <c r="CK897" s="338"/>
      <c r="CL897" s="338"/>
      <c r="CM897" s="338"/>
      <c r="CN897" s="339"/>
      <c r="CO897" s="202"/>
      <c r="CP897" s="204"/>
      <c r="CQ897" s="5"/>
      <c r="CR897" s="367"/>
      <c r="CS897" s="367"/>
    </row>
    <row r="898" spans="4:97" ht="14.25" customHeight="1" x14ac:dyDescent="0.35">
      <c r="D898" s="347" t="s">
        <v>804</v>
      </c>
      <c r="E898" s="348"/>
      <c r="F898" s="348"/>
      <c r="G898" s="348"/>
      <c r="H898" s="348"/>
      <c r="I898" s="348"/>
      <c r="J898" s="348"/>
      <c r="K898" s="348"/>
      <c r="L898" s="348"/>
      <c r="M898" s="348"/>
      <c r="N898" s="348"/>
      <c r="O898" s="348"/>
      <c r="P898" s="348"/>
      <c r="Q898" s="348"/>
      <c r="R898" s="348"/>
      <c r="S898" s="348"/>
      <c r="T898" s="348"/>
      <c r="U898" s="348"/>
      <c r="V898" s="348"/>
      <c r="W898" s="348"/>
      <c r="X898" s="348"/>
      <c r="Y898" s="348"/>
      <c r="Z898" s="348"/>
      <c r="AA898" s="348"/>
      <c r="AB898" s="348"/>
      <c r="AC898" s="348"/>
      <c r="AD898" s="348"/>
      <c r="AE898" s="348"/>
      <c r="AF898" s="348"/>
      <c r="AG898" s="348"/>
      <c r="AH898" s="348"/>
      <c r="AI898" s="348"/>
      <c r="AJ898" s="348"/>
      <c r="AK898" s="348"/>
      <c r="AL898" s="348"/>
      <c r="AM898" s="348"/>
      <c r="AN898" s="349"/>
      <c r="AO898" s="337" t="s">
        <v>805</v>
      </c>
      <c r="AP898" s="338"/>
      <c r="AQ898" s="338"/>
      <c r="AR898" s="338"/>
      <c r="AS898" s="338"/>
      <c r="AT898" s="338"/>
      <c r="AU898" s="338"/>
      <c r="AV898" s="338"/>
      <c r="AW898" s="338"/>
      <c r="AX898" s="338"/>
      <c r="AY898" s="338"/>
      <c r="AZ898" s="338"/>
      <c r="BA898" s="338"/>
      <c r="BB898" s="338"/>
      <c r="BC898" s="338"/>
      <c r="BD898" s="338"/>
      <c r="BE898" s="338"/>
      <c r="BF898" s="338"/>
      <c r="BG898" s="338"/>
      <c r="BH898" s="338"/>
      <c r="BI898" s="338"/>
      <c r="BJ898" s="338"/>
      <c r="BK898" s="338"/>
      <c r="BL898" s="338"/>
      <c r="BM898" s="338"/>
      <c r="BN898" s="338"/>
      <c r="BO898" s="339"/>
      <c r="BP898" s="336">
        <v>7</v>
      </c>
      <c r="BQ898" s="336"/>
      <c r="BR898" s="336"/>
      <c r="BS898" s="336"/>
      <c r="BT898" s="336"/>
      <c r="BU898" s="336"/>
      <c r="BV898" s="336"/>
      <c r="BW898" s="336"/>
      <c r="BX898" s="336"/>
      <c r="BY898" s="336"/>
      <c r="BZ898" s="336"/>
      <c r="CA898" s="336"/>
      <c r="CB898" s="336"/>
      <c r="CC898" s="336"/>
      <c r="CD898" s="336"/>
      <c r="CE898" s="337">
        <v>15</v>
      </c>
      <c r="CF898" s="338"/>
      <c r="CG898" s="338"/>
      <c r="CH898" s="338"/>
      <c r="CI898" s="338"/>
      <c r="CJ898" s="338"/>
      <c r="CK898" s="338"/>
      <c r="CL898" s="338"/>
      <c r="CM898" s="338"/>
      <c r="CN898" s="339"/>
      <c r="CO898" s="202"/>
      <c r="CP898" s="204"/>
      <c r="CQ898" s="5"/>
      <c r="CR898" s="367"/>
      <c r="CS898" s="367"/>
    </row>
    <row r="899" spans="4:97" ht="14.25" customHeight="1" x14ac:dyDescent="0.35">
      <c r="D899" s="219" t="s">
        <v>988</v>
      </c>
      <c r="E899" s="218"/>
      <c r="F899" s="218"/>
      <c r="G899" s="81"/>
      <c r="H899" s="81"/>
      <c r="I899" s="81"/>
      <c r="J899" s="81"/>
      <c r="K899" s="81"/>
      <c r="L899" s="81"/>
      <c r="M899" s="81"/>
      <c r="N899" s="81"/>
      <c r="O899" s="81"/>
      <c r="P899" s="81"/>
      <c r="Q899" s="81"/>
      <c r="R899" s="81"/>
      <c r="S899" s="81"/>
      <c r="T899" s="81"/>
      <c r="U899" s="81"/>
      <c r="V899" s="218"/>
      <c r="W899" s="81"/>
      <c r="X899" s="81"/>
      <c r="Y899" s="81"/>
      <c r="Z899" s="81"/>
      <c r="AA899" s="81"/>
      <c r="AB899" s="81"/>
      <c r="AC899" s="81"/>
      <c r="AD899" s="81"/>
      <c r="AE899" s="81"/>
      <c r="AF899" s="81"/>
      <c r="AG899" s="81"/>
      <c r="AH899" s="81"/>
      <c r="AI899" s="81"/>
      <c r="AJ899" s="81"/>
      <c r="AK899" s="81"/>
      <c r="AL899" s="81"/>
      <c r="AM899" s="81"/>
      <c r="AN899" s="81"/>
      <c r="AO899" s="81"/>
      <c r="AP899" s="81"/>
      <c r="AQ899" s="81"/>
      <c r="AR899" s="81"/>
      <c r="AS899" s="81"/>
      <c r="AT899" s="81"/>
      <c r="AU899" s="81"/>
      <c r="AV899" s="81"/>
      <c r="AW899" s="81"/>
      <c r="AX899" s="81"/>
      <c r="AY899" s="81"/>
      <c r="AZ899" s="81"/>
      <c r="BA899" s="81"/>
      <c r="BB899" s="81"/>
      <c r="BC899" s="81"/>
      <c r="BD899" s="81"/>
      <c r="BE899" s="81"/>
      <c r="BF899" s="81"/>
      <c r="BG899" s="81"/>
      <c r="BH899" s="81"/>
      <c r="BI899" s="81"/>
      <c r="BJ899" s="81"/>
      <c r="BK899" s="81"/>
      <c r="BL899" s="81"/>
      <c r="BM899" s="81"/>
      <c r="BN899" s="81"/>
      <c r="BO899" s="81"/>
      <c r="BP899" s="81"/>
      <c r="BQ899" s="81"/>
      <c r="BR899" s="81"/>
      <c r="BS899" s="81"/>
      <c r="BT899" s="81"/>
      <c r="BU899" s="81"/>
      <c r="BV899" s="81"/>
      <c r="BW899" s="81"/>
      <c r="BX899" s="81"/>
      <c r="BY899" s="81"/>
      <c r="BZ899" s="81"/>
      <c r="CA899" s="81"/>
      <c r="CB899" s="81"/>
      <c r="CC899" s="81"/>
      <c r="CD899" s="81"/>
      <c r="CE899" s="81"/>
      <c r="CF899" s="81"/>
      <c r="CG899" s="81"/>
      <c r="CH899" s="81"/>
      <c r="CI899" s="81"/>
      <c r="CJ899" s="81"/>
      <c r="CK899" s="81"/>
      <c r="CL899" s="81"/>
      <c r="CM899" s="81"/>
      <c r="CN899" s="81"/>
    </row>
    <row r="900" spans="4:97" ht="14.25" customHeight="1" x14ac:dyDescent="0.35"/>
    <row r="901" spans="4:97" ht="14.25" customHeight="1" x14ac:dyDescent="0.35">
      <c r="D901" s="434" t="s">
        <v>638</v>
      </c>
      <c r="E901" s="434"/>
      <c r="F901" s="434"/>
      <c r="G901" s="434"/>
      <c r="H901" s="434"/>
      <c r="I901" s="434"/>
      <c r="J901" s="434"/>
      <c r="K901" s="434"/>
      <c r="L901" s="434"/>
      <c r="M901" s="434"/>
      <c r="N901" s="434"/>
      <c r="O901" s="434"/>
      <c r="P901" s="434"/>
      <c r="Q901" s="434"/>
      <c r="R901" s="434"/>
      <c r="S901" s="434"/>
      <c r="T901" s="434"/>
      <c r="U901" s="434"/>
      <c r="V901" s="434"/>
      <c r="W901" s="434"/>
      <c r="X901" s="434"/>
      <c r="Y901" s="434"/>
      <c r="Z901" s="434"/>
      <c r="AA901" s="434"/>
      <c r="AB901" s="434"/>
      <c r="AC901" s="434"/>
      <c r="AD901" s="434"/>
      <c r="AE901" s="434"/>
      <c r="AF901" s="434"/>
      <c r="AG901" s="434"/>
      <c r="AH901" s="434"/>
      <c r="AI901" s="434"/>
      <c r="AJ901" s="434"/>
      <c r="AK901" s="434"/>
      <c r="AL901" s="434"/>
      <c r="AM901" s="434"/>
      <c r="AN901" s="434"/>
      <c r="AO901" s="434"/>
      <c r="AP901" s="434"/>
      <c r="AQ901" s="434"/>
      <c r="AR901" s="434"/>
      <c r="AS901" s="434"/>
      <c r="AT901" s="434"/>
      <c r="AV901" s="634" t="s">
        <v>706</v>
      </c>
      <c r="AW901" s="634"/>
      <c r="AX901" s="634"/>
      <c r="AY901" s="634"/>
      <c r="AZ901" s="634"/>
      <c r="BA901" s="634"/>
      <c r="BB901" s="634"/>
      <c r="BC901" s="634"/>
      <c r="BD901" s="634"/>
      <c r="BE901" s="634"/>
      <c r="BF901" s="634"/>
      <c r="BG901" s="634"/>
      <c r="BH901" s="634"/>
      <c r="BI901" s="634"/>
      <c r="BJ901" s="634"/>
      <c r="BK901" s="634"/>
      <c r="BL901" s="634"/>
      <c r="BM901" s="634"/>
      <c r="BN901" s="634"/>
      <c r="BO901" s="634"/>
      <c r="BP901" s="634"/>
      <c r="BQ901" s="634"/>
      <c r="BR901" s="634"/>
      <c r="BS901" s="634"/>
      <c r="BT901" s="634"/>
      <c r="BU901" s="634"/>
      <c r="BV901" s="634"/>
      <c r="BW901" s="634"/>
      <c r="BX901" s="634"/>
      <c r="BY901" s="634"/>
      <c r="BZ901" s="634"/>
      <c r="CA901" s="634"/>
      <c r="CB901" s="634"/>
      <c r="CC901" s="634"/>
      <c r="CD901" s="634"/>
      <c r="CE901" s="634"/>
      <c r="CF901" s="634"/>
      <c r="CG901" s="634"/>
      <c r="CH901" s="634"/>
      <c r="CI901" s="634"/>
      <c r="CJ901" s="634"/>
      <c r="CK901" s="634"/>
      <c r="CL901" s="634"/>
      <c r="CM901" s="634"/>
    </row>
    <row r="902" spans="4:97" ht="14.25" customHeight="1" x14ac:dyDescent="0.35">
      <c r="D902" s="435"/>
      <c r="E902" s="435"/>
      <c r="F902" s="435"/>
      <c r="G902" s="435"/>
      <c r="H902" s="435"/>
      <c r="I902" s="435"/>
      <c r="J902" s="435"/>
      <c r="K902" s="435"/>
      <c r="L902" s="435"/>
      <c r="M902" s="435"/>
      <c r="N902" s="435"/>
      <c r="O902" s="435"/>
      <c r="P902" s="435"/>
      <c r="Q902" s="435"/>
      <c r="R902" s="435"/>
      <c r="S902" s="435"/>
      <c r="T902" s="435"/>
      <c r="U902" s="435"/>
      <c r="V902" s="435"/>
      <c r="W902" s="435"/>
      <c r="X902" s="435"/>
      <c r="Y902" s="435"/>
      <c r="Z902" s="435"/>
      <c r="AA902" s="435"/>
      <c r="AB902" s="435"/>
      <c r="AC902" s="435"/>
      <c r="AD902" s="435"/>
      <c r="AE902" s="435"/>
      <c r="AF902" s="435"/>
      <c r="AG902" s="435"/>
      <c r="AH902" s="435"/>
      <c r="AI902" s="435"/>
      <c r="AJ902" s="435"/>
      <c r="AK902" s="435"/>
      <c r="AL902" s="435"/>
      <c r="AM902" s="435"/>
      <c r="AN902" s="435"/>
      <c r="AO902" s="435"/>
      <c r="AP902" s="435"/>
      <c r="AQ902" s="435"/>
      <c r="AR902" s="435"/>
      <c r="AS902" s="435"/>
      <c r="AT902" s="435"/>
      <c r="AV902" s="810"/>
      <c r="AW902" s="810"/>
      <c r="AX902" s="810"/>
      <c r="AY902" s="810"/>
      <c r="AZ902" s="810"/>
      <c r="BA902" s="810"/>
      <c r="BB902" s="810"/>
      <c r="BC902" s="810"/>
      <c r="BD902" s="810"/>
      <c r="BE902" s="810"/>
      <c r="BF902" s="810"/>
      <c r="BG902" s="810"/>
      <c r="BH902" s="810"/>
      <c r="BI902" s="810"/>
      <c r="BJ902" s="810"/>
      <c r="BK902" s="810"/>
      <c r="BL902" s="810"/>
      <c r="BM902" s="810"/>
      <c r="BN902" s="810"/>
      <c r="BO902" s="810"/>
      <c r="BP902" s="810"/>
      <c r="BQ902" s="810"/>
      <c r="BR902" s="810"/>
      <c r="BS902" s="810"/>
      <c r="BT902" s="810"/>
      <c r="BU902" s="810"/>
      <c r="BV902" s="810"/>
      <c r="BW902" s="810"/>
      <c r="BX902" s="810"/>
      <c r="BY902" s="810"/>
      <c r="BZ902" s="810"/>
      <c r="CA902" s="810"/>
      <c r="CB902" s="810"/>
      <c r="CC902" s="810"/>
      <c r="CD902" s="810"/>
      <c r="CE902" s="810"/>
      <c r="CF902" s="810"/>
      <c r="CG902" s="810"/>
      <c r="CH902" s="810"/>
      <c r="CI902" s="810"/>
      <c r="CJ902" s="810"/>
      <c r="CK902" s="810"/>
      <c r="CL902" s="810"/>
      <c r="CM902" s="810"/>
    </row>
    <row r="903" spans="4:97" ht="14.25" customHeight="1" x14ac:dyDescent="0.35">
      <c r="D903" s="360" t="s">
        <v>394</v>
      </c>
      <c r="E903" s="360"/>
      <c r="F903" s="360"/>
      <c r="G903" s="360"/>
      <c r="H903" s="360"/>
      <c r="I903" s="360"/>
      <c r="J903" s="360"/>
      <c r="K903" s="360"/>
      <c r="L903" s="360"/>
      <c r="M903" s="360"/>
      <c r="N903" s="360"/>
      <c r="O903" s="360"/>
      <c r="P903" s="360"/>
      <c r="Q903" s="360"/>
      <c r="R903" s="360"/>
      <c r="S903" s="360"/>
      <c r="T903" s="360"/>
      <c r="U903" s="360"/>
      <c r="V903" s="360"/>
      <c r="W903" s="360"/>
      <c r="X903" s="360"/>
      <c r="Y903" s="360"/>
      <c r="Z903" s="360" t="s">
        <v>395</v>
      </c>
      <c r="AA903" s="360"/>
      <c r="AB903" s="360"/>
      <c r="AC903" s="360"/>
      <c r="AD903" s="360"/>
      <c r="AE903" s="360"/>
      <c r="AF903" s="360"/>
      <c r="AG903" s="360"/>
      <c r="AH903" s="360"/>
      <c r="AI903" s="360"/>
      <c r="AJ903" s="360"/>
      <c r="AK903" s="360"/>
      <c r="AL903" s="360"/>
      <c r="AM903" s="360"/>
      <c r="AN903" s="360"/>
      <c r="AO903" s="360"/>
      <c r="AP903" s="360"/>
      <c r="AQ903" s="360"/>
      <c r="AR903" s="360"/>
      <c r="AS903" s="360"/>
      <c r="AT903" s="360"/>
      <c r="AU903" s="4"/>
      <c r="AV903" s="286" t="s">
        <v>399</v>
      </c>
      <c r="AW903" s="287"/>
      <c r="AX903" s="287"/>
      <c r="AY903" s="287"/>
      <c r="AZ903" s="287"/>
      <c r="BA903" s="287"/>
      <c r="BB903" s="287"/>
      <c r="BC903" s="287"/>
      <c r="BD903" s="287"/>
      <c r="BE903" s="287"/>
      <c r="BF903" s="287"/>
      <c r="BG903" s="287"/>
      <c r="BH903" s="287"/>
      <c r="BI903" s="287"/>
      <c r="BJ903" s="287"/>
      <c r="BK903" s="288"/>
      <c r="BL903" s="286" t="s">
        <v>400</v>
      </c>
      <c r="BM903" s="287"/>
      <c r="BN903" s="287"/>
      <c r="BO903" s="287"/>
      <c r="BP903" s="287"/>
      <c r="BQ903" s="287"/>
      <c r="BR903" s="287"/>
      <c r="BS903" s="360" t="s">
        <v>401</v>
      </c>
      <c r="BT903" s="360"/>
      <c r="BU903" s="360"/>
      <c r="BV903" s="360"/>
      <c r="BW903" s="360"/>
      <c r="BX903" s="360"/>
      <c r="BY903" s="360"/>
      <c r="BZ903" s="360" t="s">
        <v>402</v>
      </c>
      <c r="CA903" s="360"/>
      <c r="CB903" s="360"/>
      <c r="CC903" s="360"/>
      <c r="CD903" s="360"/>
      <c r="CE903" s="360"/>
      <c r="CF903" s="360"/>
      <c r="CG903" s="286" t="s">
        <v>403</v>
      </c>
      <c r="CH903" s="287"/>
      <c r="CI903" s="287"/>
      <c r="CJ903" s="287"/>
      <c r="CK903" s="287"/>
      <c r="CL903" s="287"/>
      <c r="CM903" s="287"/>
      <c r="CN903" s="288"/>
    </row>
    <row r="904" spans="4:97" ht="14.25" customHeight="1" x14ac:dyDescent="0.35">
      <c r="D904" s="360"/>
      <c r="E904" s="360"/>
      <c r="F904" s="360"/>
      <c r="G904" s="360"/>
      <c r="H904" s="360"/>
      <c r="I904" s="360"/>
      <c r="J904" s="360"/>
      <c r="K904" s="360"/>
      <c r="L904" s="360"/>
      <c r="M904" s="360"/>
      <c r="N904" s="360"/>
      <c r="O904" s="360"/>
      <c r="P904" s="360"/>
      <c r="Q904" s="360"/>
      <c r="R904" s="360"/>
      <c r="S904" s="360"/>
      <c r="T904" s="360"/>
      <c r="U904" s="360"/>
      <c r="V904" s="360"/>
      <c r="W904" s="360"/>
      <c r="X904" s="360"/>
      <c r="Y904" s="360"/>
      <c r="Z904" s="357" t="s">
        <v>396</v>
      </c>
      <c r="AA904" s="358"/>
      <c r="AB904" s="358"/>
      <c r="AC904" s="358"/>
      <c r="AD904" s="358"/>
      <c r="AE904" s="359"/>
      <c r="AF904" s="357" t="s">
        <v>397</v>
      </c>
      <c r="AG904" s="358"/>
      <c r="AH904" s="358"/>
      <c r="AI904" s="358"/>
      <c r="AJ904" s="358"/>
      <c r="AK904" s="358"/>
      <c r="AL904" s="358"/>
      <c r="AM904" s="359"/>
      <c r="AN904" s="357" t="s">
        <v>398</v>
      </c>
      <c r="AO904" s="358"/>
      <c r="AP904" s="358"/>
      <c r="AQ904" s="358"/>
      <c r="AR904" s="358"/>
      <c r="AS904" s="358"/>
      <c r="AT904" s="359"/>
      <c r="AU904" s="4"/>
      <c r="AV904" s="292"/>
      <c r="AW904" s="293"/>
      <c r="AX904" s="293"/>
      <c r="AY904" s="293"/>
      <c r="AZ904" s="293"/>
      <c r="BA904" s="293"/>
      <c r="BB904" s="293"/>
      <c r="BC904" s="293"/>
      <c r="BD904" s="293"/>
      <c r="BE904" s="293"/>
      <c r="BF904" s="293"/>
      <c r="BG904" s="293"/>
      <c r="BH904" s="293"/>
      <c r="BI904" s="293"/>
      <c r="BJ904" s="293"/>
      <c r="BK904" s="294"/>
      <c r="BL904" s="289"/>
      <c r="BM904" s="290"/>
      <c r="BN904" s="290"/>
      <c r="BO904" s="290"/>
      <c r="BP904" s="290"/>
      <c r="BQ904" s="290"/>
      <c r="BR904" s="290"/>
      <c r="BS904" s="360"/>
      <c r="BT904" s="360"/>
      <c r="BU904" s="360"/>
      <c r="BV904" s="360"/>
      <c r="BW904" s="360"/>
      <c r="BX904" s="360"/>
      <c r="BY904" s="360"/>
      <c r="BZ904" s="360"/>
      <c r="CA904" s="360"/>
      <c r="CB904" s="360"/>
      <c r="CC904" s="360"/>
      <c r="CD904" s="360"/>
      <c r="CE904" s="360"/>
      <c r="CF904" s="360"/>
      <c r="CG904" s="292"/>
      <c r="CH904" s="293"/>
      <c r="CI904" s="293"/>
      <c r="CJ904" s="293"/>
      <c r="CK904" s="293"/>
      <c r="CL904" s="293"/>
      <c r="CM904" s="293"/>
      <c r="CN904" s="294"/>
    </row>
    <row r="905" spans="4:97" ht="14.25" customHeight="1" x14ac:dyDescent="0.35">
      <c r="D905" s="347"/>
      <c r="E905" s="348"/>
      <c r="F905" s="348"/>
      <c r="G905" s="348"/>
      <c r="H905" s="348"/>
      <c r="I905" s="348"/>
      <c r="J905" s="348"/>
      <c r="K905" s="348"/>
      <c r="L905" s="348"/>
      <c r="M905" s="348"/>
      <c r="N905" s="348"/>
      <c r="O905" s="348"/>
      <c r="P905" s="348"/>
      <c r="Q905" s="348"/>
      <c r="R905" s="348"/>
      <c r="S905" s="348"/>
      <c r="T905" s="348"/>
      <c r="U905" s="348"/>
      <c r="V905" s="348"/>
      <c r="W905" s="348"/>
      <c r="X905" s="348"/>
      <c r="Y905" s="349"/>
      <c r="Z905" s="347"/>
      <c r="AA905" s="348"/>
      <c r="AB905" s="348"/>
      <c r="AC905" s="348"/>
      <c r="AD905" s="348"/>
      <c r="AE905" s="349"/>
      <c r="AF905" s="347"/>
      <c r="AG905" s="348"/>
      <c r="AH905" s="348"/>
      <c r="AI905" s="348"/>
      <c r="AJ905" s="348"/>
      <c r="AK905" s="348"/>
      <c r="AL905" s="348"/>
      <c r="AM905" s="349"/>
      <c r="AN905" s="347"/>
      <c r="AO905" s="348"/>
      <c r="AP905" s="348"/>
      <c r="AQ905" s="348"/>
      <c r="AR905" s="348"/>
      <c r="AS905" s="348"/>
      <c r="AT905" s="349"/>
      <c r="AV905" s="276"/>
      <c r="AW905" s="276"/>
      <c r="AX905" s="276"/>
      <c r="AY905" s="276"/>
      <c r="AZ905" s="276"/>
      <c r="BA905" s="276"/>
      <c r="BB905" s="276"/>
      <c r="BC905" s="276"/>
      <c r="BD905" s="276"/>
      <c r="BE905" s="276"/>
      <c r="BF905" s="276"/>
      <c r="BG905" s="276"/>
      <c r="BH905" s="276"/>
      <c r="BI905" s="276"/>
      <c r="BJ905" s="276"/>
      <c r="BK905" s="276"/>
      <c r="BL905" s="312"/>
      <c r="BM905" s="312"/>
      <c r="BN905" s="312"/>
      <c r="BO905" s="312"/>
      <c r="BP905" s="312"/>
      <c r="BQ905" s="312"/>
      <c r="BR905" s="312"/>
      <c r="BS905" s="347"/>
      <c r="BT905" s="348"/>
      <c r="BU905" s="348"/>
      <c r="BV905" s="348"/>
      <c r="BW905" s="348"/>
      <c r="BX905" s="348"/>
      <c r="BY905" s="349"/>
      <c r="BZ905" s="347"/>
      <c r="CA905" s="348"/>
      <c r="CB905" s="348"/>
      <c r="CC905" s="348"/>
      <c r="CD905" s="348"/>
      <c r="CE905" s="348"/>
      <c r="CF905" s="349"/>
      <c r="CG905" s="312"/>
      <c r="CH905" s="312"/>
      <c r="CI905" s="312"/>
      <c r="CJ905" s="312"/>
      <c r="CK905" s="312"/>
      <c r="CL905" s="312"/>
      <c r="CM905" s="312"/>
      <c r="CN905" s="312"/>
    </row>
    <row r="906" spans="4:97" ht="14.25" customHeight="1" x14ac:dyDescent="0.35">
      <c r="D906" s="347"/>
      <c r="E906" s="348"/>
      <c r="F906" s="348"/>
      <c r="G906" s="348"/>
      <c r="H906" s="348"/>
      <c r="I906" s="348"/>
      <c r="J906" s="348"/>
      <c r="K906" s="348"/>
      <c r="L906" s="348"/>
      <c r="M906" s="348"/>
      <c r="N906" s="348"/>
      <c r="O906" s="348"/>
      <c r="P906" s="348"/>
      <c r="Q906" s="348"/>
      <c r="R906" s="348"/>
      <c r="S906" s="348"/>
      <c r="T906" s="348"/>
      <c r="U906" s="348"/>
      <c r="V906" s="348"/>
      <c r="W906" s="348"/>
      <c r="X906" s="348"/>
      <c r="Y906" s="349"/>
      <c r="Z906" s="347"/>
      <c r="AA906" s="348"/>
      <c r="AB906" s="348"/>
      <c r="AC906" s="348"/>
      <c r="AD906" s="348"/>
      <c r="AE906" s="349"/>
      <c r="AF906" s="347"/>
      <c r="AG906" s="348"/>
      <c r="AH906" s="348"/>
      <c r="AI906" s="348"/>
      <c r="AJ906" s="348"/>
      <c r="AK906" s="348"/>
      <c r="AL906" s="348"/>
      <c r="AM906" s="349"/>
      <c r="AN906" s="347"/>
      <c r="AO906" s="348"/>
      <c r="AP906" s="348"/>
      <c r="AQ906" s="348"/>
      <c r="AR906" s="348"/>
      <c r="AS906" s="348"/>
      <c r="AT906" s="349"/>
      <c r="AV906" s="276"/>
      <c r="AW906" s="276"/>
      <c r="AX906" s="276"/>
      <c r="AY906" s="276"/>
      <c r="AZ906" s="276"/>
      <c r="BA906" s="276"/>
      <c r="BB906" s="276"/>
      <c r="BC906" s="276"/>
      <c r="BD906" s="276"/>
      <c r="BE906" s="276"/>
      <c r="BF906" s="276"/>
      <c r="BG906" s="276"/>
      <c r="BH906" s="276"/>
      <c r="BI906" s="276"/>
      <c r="BJ906" s="276"/>
      <c r="BK906" s="276"/>
      <c r="BL906" s="312"/>
      <c r="BM906" s="312"/>
      <c r="BN906" s="312"/>
      <c r="BO906" s="312"/>
      <c r="BP906" s="312"/>
      <c r="BQ906" s="312"/>
      <c r="BR906" s="312"/>
      <c r="BS906" s="347"/>
      <c r="BT906" s="348"/>
      <c r="BU906" s="348"/>
      <c r="BV906" s="348"/>
      <c r="BW906" s="348"/>
      <c r="BX906" s="348"/>
      <c r="BY906" s="349"/>
      <c r="BZ906" s="347"/>
      <c r="CA906" s="348"/>
      <c r="CB906" s="348"/>
      <c r="CC906" s="348"/>
      <c r="CD906" s="348"/>
      <c r="CE906" s="348"/>
      <c r="CF906" s="349"/>
      <c r="CG906" s="312"/>
      <c r="CH906" s="312"/>
      <c r="CI906" s="312"/>
      <c r="CJ906" s="312"/>
      <c r="CK906" s="312"/>
      <c r="CL906" s="312"/>
      <c r="CM906" s="312"/>
      <c r="CN906" s="312"/>
    </row>
    <row r="907" spans="4:97" ht="14.25" customHeight="1" x14ac:dyDescent="0.35">
      <c r="D907" s="347"/>
      <c r="E907" s="348"/>
      <c r="F907" s="348"/>
      <c r="G907" s="348"/>
      <c r="H907" s="348"/>
      <c r="I907" s="348"/>
      <c r="J907" s="348"/>
      <c r="K907" s="348"/>
      <c r="L907" s="348"/>
      <c r="M907" s="348"/>
      <c r="N907" s="348"/>
      <c r="O907" s="348"/>
      <c r="P907" s="348"/>
      <c r="Q907" s="348"/>
      <c r="R907" s="348"/>
      <c r="S907" s="348"/>
      <c r="T907" s="348"/>
      <c r="U907" s="348"/>
      <c r="V907" s="348"/>
      <c r="W907" s="348"/>
      <c r="X907" s="348"/>
      <c r="Y907" s="349"/>
      <c r="Z907" s="347"/>
      <c r="AA907" s="348"/>
      <c r="AB907" s="348"/>
      <c r="AC907" s="348"/>
      <c r="AD907" s="348"/>
      <c r="AE907" s="349"/>
      <c r="AF907" s="347"/>
      <c r="AG907" s="348"/>
      <c r="AH907" s="348"/>
      <c r="AI907" s="348"/>
      <c r="AJ907" s="348"/>
      <c r="AK907" s="348"/>
      <c r="AL907" s="348"/>
      <c r="AM907" s="349"/>
      <c r="AN907" s="347"/>
      <c r="AO907" s="348"/>
      <c r="AP907" s="348"/>
      <c r="AQ907" s="348"/>
      <c r="AR907" s="348"/>
      <c r="AS907" s="348"/>
      <c r="AT907" s="349"/>
      <c r="AV907" s="276"/>
      <c r="AW907" s="276"/>
      <c r="AX907" s="276"/>
      <c r="AY907" s="276"/>
      <c r="AZ907" s="276"/>
      <c r="BA907" s="276"/>
      <c r="BB907" s="276"/>
      <c r="BC907" s="276"/>
      <c r="BD907" s="276"/>
      <c r="BE907" s="276"/>
      <c r="BF907" s="276"/>
      <c r="BG907" s="276"/>
      <c r="BH907" s="276"/>
      <c r="BI907" s="276"/>
      <c r="BJ907" s="276"/>
      <c r="BK907" s="276"/>
      <c r="BL907" s="312"/>
      <c r="BM907" s="312"/>
      <c r="BN907" s="312"/>
      <c r="BO907" s="312"/>
      <c r="BP907" s="312"/>
      <c r="BQ907" s="312"/>
      <c r="BR907" s="312"/>
      <c r="BS907" s="347"/>
      <c r="BT907" s="348"/>
      <c r="BU907" s="348"/>
      <c r="BV907" s="348"/>
      <c r="BW907" s="348"/>
      <c r="BX907" s="348"/>
      <c r="BY907" s="349"/>
      <c r="BZ907" s="347"/>
      <c r="CA907" s="348"/>
      <c r="CB907" s="348"/>
      <c r="CC907" s="348"/>
      <c r="CD907" s="348"/>
      <c r="CE907" s="348"/>
      <c r="CF907" s="349"/>
      <c r="CG907" s="312"/>
      <c r="CH907" s="312"/>
      <c r="CI907" s="312"/>
      <c r="CJ907" s="312"/>
      <c r="CK907" s="312"/>
      <c r="CL907" s="312"/>
      <c r="CM907" s="312"/>
      <c r="CN907" s="312"/>
    </row>
    <row r="908" spans="4:97" ht="14.25" customHeight="1" x14ac:dyDescent="0.35">
      <c r="D908" s="347"/>
      <c r="E908" s="348"/>
      <c r="F908" s="348"/>
      <c r="G908" s="348"/>
      <c r="H908" s="348"/>
      <c r="I908" s="348"/>
      <c r="J908" s="348"/>
      <c r="K908" s="348"/>
      <c r="L908" s="348"/>
      <c r="M908" s="348"/>
      <c r="N908" s="348"/>
      <c r="O908" s="348"/>
      <c r="P908" s="348"/>
      <c r="Q908" s="348"/>
      <c r="R908" s="348"/>
      <c r="S908" s="348"/>
      <c r="T908" s="348"/>
      <c r="U908" s="348"/>
      <c r="V908" s="348"/>
      <c r="W908" s="348"/>
      <c r="X908" s="348"/>
      <c r="Y908" s="349"/>
      <c r="Z908" s="347"/>
      <c r="AA908" s="348"/>
      <c r="AB908" s="348"/>
      <c r="AC908" s="348"/>
      <c r="AD908" s="348"/>
      <c r="AE908" s="349"/>
      <c r="AF908" s="347"/>
      <c r="AG908" s="348"/>
      <c r="AH908" s="348"/>
      <c r="AI908" s="348"/>
      <c r="AJ908" s="348"/>
      <c r="AK908" s="348"/>
      <c r="AL908" s="348"/>
      <c r="AM908" s="349"/>
      <c r="AN908" s="347"/>
      <c r="AO908" s="348"/>
      <c r="AP908" s="348"/>
      <c r="AQ908" s="348"/>
      <c r="AR908" s="348"/>
      <c r="AS908" s="348"/>
      <c r="AT908" s="349"/>
      <c r="AV908" s="276"/>
      <c r="AW908" s="276"/>
      <c r="AX908" s="276"/>
      <c r="AY908" s="276"/>
      <c r="AZ908" s="276"/>
      <c r="BA908" s="276"/>
      <c r="BB908" s="276"/>
      <c r="BC908" s="276"/>
      <c r="BD908" s="276"/>
      <c r="BE908" s="276"/>
      <c r="BF908" s="276"/>
      <c r="BG908" s="276"/>
      <c r="BH908" s="276"/>
      <c r="BI908" s="276"/>
      <c r="BJ908" s="276"/>
      <c r="BK908" s="276"/>
      <c r="BL908" s="312"/>
      <c r="BM908" s="312"/>
      <c r="BN908" s="312"/>
      <c r="BO908" s="312"/>
      <c r="BP908" s="312"/>
      <c r="BQ908" s="312"/>
      <c r="BR908" s="312"/>
      <c r="BS908" s="347"/>
      <c r="BT908" s="348"/>
      <c r="BU908" s="348"/>
      <c r="BV908" s="348"/>
      <c r="BW908" s="348"/>
      <c r="BX908" s="348"/>
      <c r="BY908" s="349"/>
      <c r="BZ908" s="347"/>
      <c r="CA908" s="348"/>
      <c r="CB908" s="348"/>
      <c r="CC908" s="348"/>
      <c r="CD908" s="348"/>
      <c r="CE908" s="348"/>
      <c r="CF908" s="349"/>
      <c r="CG908" s="312"/>
      <c r="CH908" s="312"/>
      <c r="CI908" s="312"/>
      <c r="CJ908" s="312"/>
      <c r="CK908" s="312"/>
      <c r="CL908" s="312"/>
      <c r="CM908" s="312"/>
      <c r="CN908" s="312"/>
    </row>
    <row r="909" spans="4:97" ht="14.25" customHeight="1" x14ac:dyDescent="0.35">
      <c r="D909" s="347"/>
      <c r="E909" s="348"/>
      <c r="F909" s="348"/>
      <c r="G909" s="348"/>
      <c r="H909" s="348"/>
      <c r="I909" s="348"/>
      <c r="J909" s="348"/>
      <c r="K909" s="348"/>
      <c r="L909" s="348"/>
      <c r="M909" s="348"/>
      <c r="N909" s="348"/>
      <c r="O909" s="348"/>
      <c r="P909" s="348"/>
      <c r="Q909" s="348"/>
      <c r="R909" s="348"/>
      <c r="S909" s="348"/>
      <c r="T909" s="348"/>
      <c r="U909" s="348"/>
      <c r="V909" s="348"/>
      <c r="W909" s="348"/>
      <c r="X909" s="348"/>
      <c r="Y909" s="349"/>
      <c r="Z909" s="347"/>
      <c r="AA909" s="348"/>
      <c r="AB909" s="348"/>
      <c r="AC909" s="348"/>
      <c r="AD909" s="348"/>
      <c r="AE909" s="349"/>
      <c r="AF909" s="347"/>
      <c r="AG909" s="348"/>
      <c r="AH909" s="348"/>
      <c r="AI909" s="348"/>
      <c r="AJ909" s="348"/>
      <c r="AK909" s="348"/>
      <c r="AL909" s="348"/>
      <c r="AM909" s="349"/>
      <c r="AN909" s="347"/>
      <c r="AO909" s="348"/>
      <c r="AP909" s="348"/>
      <c r="AQ909" s="348"/>
      <c r="AR909" s="348"/>
      <c r="AS909" s="348"/>
      <c r="AT909" s="349"/>
      <c r="AV909" s="276"/>
      <c r="AW909" s="276"/>
      <c r="AX909" s="276"/>
      <c r="AY909" s="276"/>
      <c r="AZ909" s="276"/>
      <c r="BA909" s="276"/>
      <c r="BB909" s="276"/>
      <c r="BC909" s="276"/>
      <c r="BD909" s="276"/>
      <c r="BE909" s="276"/>
      <c r="BF909" s="276"/>
      <c r="BG909" s="276"/>
      <c r="BH909" s="276"/>
      <c r="BI909" s="276"/>
      <c r="BJ909" s="276"/>
      <c r="BK909" s="276"/>
      <c r="BL909" s="312"/>
      <c r="BM909" s="312"/>
      <c r="BN909" s="312"/>
      <c r="BO909" s="312"/>
      <c r="BP909" s="312"/>
      <c r="BQ909" s="312"/>
      <c r="BR909" s="312"/>
      <c r="BS909" s="347"/>
      <c r="BT909" s="348"/>
      <c r="BU909" s="348"/>
      <c r="BV909" s="348"/>
      <c r="BW909" s="348"/>
      <c r="BX909" s="348"/>
      <c r="BY909" s="349"/>
      <c r="BZ909" s="347"/>
      <c r="CA909" s="348"/>
      <c r="CB909" s="348"/>
      <c r="CC909" s="348"/>
      <c r="CD909" s="348"/>
      <c r="CE909" s="348"/>
      <c r="CF909" s="349"/>
      <c r="CG909" s="312"/>
      <c r="CH909" s="312"/>
      <c r="CI909" s="312"/>
      <c r="CJ909" s="312"/>
      <c r="CK909" s="312"/>
      <c r="CL909" s="312"/>
      <c r="CM909" s="312"/>
      <c r="CN909" s="312"/>
    </row>
    <row r="910" spans="4:97" ht="14.25" customHeight="1" x14ac:dyDescent="0.35">
      <c r="D910" s="347"/>
      <c r="E910" s="348"/>
      <c r="F910" s="348"/>
      <c r="G910" s="348"/>
      <c r="H910" s="348"/>
      <c r="I910" s="348"/>
      <c r="J910" s="348"/>
      <c r="K910" s="348"/>
      <c r="L910" s="348"/>
      <c r="M910" s="348"/>
      <c r="N910" s="348"/>
      <c r="O910" s="348"/>
      <c r="P910" s="348"/>
      <c r="Q910" s="348"/>
      <c r="R910" s="348"/>
      <c r="S910" s="348"/>
      <c r="T910" s="348"/>
      <c r="U910" s="348"/>
      <c r="V910" s="348"/>
      <c r="W910" s="348"/>
      <c r="X910" s="348"/>
      <c r="Y910" s="349"/>
      <c r="Z910" s="347"/>
      <c r="AA910" s="348"/>
      <c r="AB910" s="348"/>
      <c r="AC910" s="348"/>
      <c r="AD910" s="348"/>
      <c r="AE910" s="349"/>
      <c r="AF910" s="347"/>
      <c r="AG910" s="348"/>
      <c r="AH910" s="348"/>
      <c r="AI910" s="348"/>
      <c r="AJ910" s="348"/>
      <c r="AK910" s="348"/>
      <c r="AL910" s="348"/>
      <c r="AM910" s="349"/>
      <c r="AN910" s="347"/>
      <c r="AO910" s="348"/>
      <c r="AP910" s="348"/>
      <c r="AQ910" s="348"/>
      <c r="AR910" s="348"/>
      <c r="AS910" s="348"/>
      <c r="AT910" s="349"/>
      <c r="AV910" s="276"/>
      <c r="AW910" s="276"/>
      <c r="AX910" s="276"/>
      <c r="AY910" s="276"/>
      <c r="AZ910" s="276"/>
      <c r="BA910" s="276"/>
      <c r="BB910" s="276"/>
      <c r="BC910" s="276"/>
      <c r="BD910" s="276"/>
      <c r="BE910" s="276"/>
      <c r="BF910" s="276"/>
      <c r="BG910" s="276"/>
      <c r="BH910" s="276"/>
      <c r="BI910" s="276"/>
      <c r="BJ910" s="276"/>
      <c r="BK910" s="276"/>
      <c r="BL910" s="312"/>
      <c r="BM910" s="312"/>
      <c r="BN910" s="312"/>
      <c r="BO910" s="312"/>
      <c r="BP910" s="312"/>
      <c r="BQ910" s="312"/>
      <c r="BR910" s="312"/>
      <c r="BS910" s="347"/>
      <c r="BT910" s="348"/>
      <c r="BU910" s="348"/>
      <c r="BV910" s="348"/>
      <c r="BW910" s="348"/>
      <c r="BX910" s="348"/>
      <c r="BY910" s="349"/>
      <c r="BZ910" s="347"/>
      <c r="CA910" s="348"/>
      <c r="CB910" s="348"/>
      <c r="CC910" s="348"/>
      <c r="CD910" s="348"/>
      <c r="CE910" s="348"/>
      <c r="CF910" s="349"/>
      <c r="CG910" s="312"/>
      <c r="CH910" s="312"/>
      <c r="CI910" s="312"/>
      <c r="CJ910" s="312"/>
      <c r="CK910" s="312"/>
      <c r="CL910" s="312"/>
      <c r="CM910" s="312"/>
      <c r="CN910" s="312"/>
    </row>
    <row r="911" spans="4:97" ht="14.25" customHeight="1" x14ac:dyDescent="0.35">
      <c r="D911" s="347"/>
      <c r="E911" s="348"/>
      <c r="F911" s="348"/>
      <c r="G911" s="348"/>
      <c r="H911" s="348"/>
      <c r="I911" s="348"/>
      <c r="J911" s="348"/>
      <c r="K911" s="348"/>
      <c r="L911" s="348"/>
      <c r="M911" s="348"/>
      <c r="N911" s="348"/>
      <c r="O911" s="348"/>
      <c r="P911" s="348"/>
      <c r="Q911" s="348"/>
      <c r="R911" s="348"/>
      <c r="S911" s="348"/>
      <c r="T911" s="348"/>
      <c r="U911" s="348"/>
      <c r="V911" s="348"/>
      <c r="W911" s="348"/>
      <c r="X911" s="348"/>
      <c r="Y911" s="349"/>
      <c r="Z911" s="347"/>
      <c r="AA911" s="348"/>
      <c r="AB911" s="348"/>
      <c r="AC911" s="348"/>
      <c r="AD911" s="348"/>
      <c r="AE911" s="349"/>
      <c r="AF911" s="347"/>
      <c r="AG911" s="348"/>
      <c r="AH911" s="348"/>
      <c r="AI911" s="348"/>
      <c r="AJ911" s="348"/>
      <c r="AK911" s="348"/>
      <c r="AL911" s="348"/>
      <c r="AM911" s="349"/>
      <c r="AN911" s="347"/>
      <c r="AO911" s="348"/>
      <c r="AP911" s="348"/>
      <c r="AQ911" s="348"/>
      <c r="AR911" s="348"/>
      <c r="AS911" s="348"/>
      <c r="AT911" s="349"/>
      <c r="AV911" s="276"/>
      <c r="AW911" s="276"/>
      <c r="AX911" s="276"/>
      <c r="AY911" s="276"/>
      <c r="AZ911" s="276"/>
      <c r="BA911" s="276"/>
      <c r="BB911" s="276"/>
      <c r="BC911" s="276"/>
      <c r="BD911" s="276"/>
      <c r="BE911" s="276"/>
      <c r="BF911" s="276"/>
      <c r="BG911" s="276"/>
      <c r="BH911" s="276"/>
      <c r="BI911" s="276"/>
      <c r="BJ911" s="276"/>
      <c r="BK911" s="276"/>
      <c r="BL911" s="312"/>
      <c r="BM911" s="312"/>
      <c r="BN911" s="312"/>
      <c r="BO911" s="312"/>
      <c r="BP911" s="312"/>
      <c r="BQ911" s="312"/>
      <c r="BR911" s="312"/>
      <c r="BS911" s="347"/>
      <c r="BT911" s="348"/>
      <c r="BU911" s="348"/>
      <c r="BV911" s="348"/>
      <c r="BW911" s="348"/>
      <c r="BX911" s="348"/>
      <c r="BY911" s="349"/>
      <c r="BZ911" s="347"/>
      <c r="CA911" s="348"/>
      <c r="CB911" s="348"/>
      <c r="CC911" s="348"/>
      <c r="CD911" s="348"/>
      <c r="CE911" s="348"/>
      <c r="CF911" s="349"/>
      <c r="CG911" s="312"/>
      <c r="CH911" s="312"/>
      <c r="CI911" s="312"/>
      <c r="CJ911" s="312"/>
      <c r="CK911" s="312"/>
      <c r="CL911" s="312"/>
      <c r="CM911" s="312"/>
      <c r="CN911" s="312"/>
    </row>
    <row r="912" spans="4:97" ht="14.25" customHeight="1" x14ac:dyDescent="0.35">
      <c r="D912" s="347"/>
      <c r="E912" s="348"/>
      <c r="F912" s="348"/>
      <c r="G912" s="348"/>
      <c r="H912" s="348"/>
      <c r="I912" s="348"/>
      <c r="J912" s="348"/>
      <c r="K912" s="348"/>
      <c r="L912" s="348"/>
      <c r="M912" s="348"/>
      <c r="N912" s="348"/>
      <c r="O912" s="348"/>
      <c r="P912" s="348"/>
      <c r="Q912" s="348"/>
      <c r="R912" s="348"/>
      <c r="S912" s="348"/>
      <c r="T912" s="348"/>
      <c r="U912" s="348"/>
      <c r="V912" s="348"/>
      <c r="W912" s="348"/>
      <c r="X912" s="348"/>
      <c r="Y912" s="349"/>
      <c r="Z912" s="347"/>
      <c r="AA912" s="348"/>
      <c r="AB912" s="348"/>
      <c r="AC912" s="348"/>
      <c r="AD912" s="348"/>
      <c r="AE912" s="349"/>
      <c r="AF912" s="347"/>
      <c r="AG912" s="348"/>
      <c r="AH912" s="348"/>
      <c r="AI912" s="348"/>
      <c r="AJ912" s="348"/>
      <c r="AK912" s="348"/>
      <c r="AL912" s="348"/>
      <c r="AM912" s="349"/>
      <c r="AN912" s="347"/>
      <c r="AO912" s="348"/>
      <c r="AP912" s="348"/>
      <c r="AQ912" s="348"/>
      <c r="AR912" s="348"/>
      <c r="AS912" s="348"/>
      <c r="AT912" s="349"/>
      <c r="AV912" s="276"/>
      <c r="AW912" s="276"/>
      <c r="AX912" s="276"/>
      <c r="AY912" s="276"/>
      <c r="AZ912" s="276"/>
      <c r="BA912" s="276"/>
      <c r="BB912" s="276"/>
      <c r="BC912" s="276"/>
      <c r="BD912" s="276"/>
      <c r="BE912" s="276"/>
      <c r="BF912" s="276"/>
      <c r="BG912" s="276"/>
      <c r="BH912" s="276"/>
      <c r="BI912" s="276"/>
      <c r="BJ912" s="276"/>
      <c r="BK912" s="276"/>
      <c r="BL912" s="312"/>
      <c r="BM912" s="312"/>
      <c r="BN912" s="312"/>
      <c r="BO912" s="312"/>
      <c r="BP912" s="312"/>
      <c r="BQ912" s="312"/>
      <c r="BR912" s="312"/>
      <c r="BS912" s="347"/>
      <c r="BT912" s="348"/>
      <c r="BU912" s="348"/>
      <c r="BV912" s="348"/>
      <c r="BW912" s="348"/>
      <c r="BX912" s="348"/>
      <c r="BY912" s="349"/>
      <c r="BZ912" s="347"/>
      <c r="CA912" s="348"/>
      <c r="CB912" s="348"/>
      <c r="CC912" s="348"/>
      <c r="CD912" s="348"/>
      <c r="CE912" s="348"/>
      <c r="CF912" s="349"/>
      <c r="CG912" s="312"/>
      <c r="CH912" s="312"/>
      <c r="CI912" s="312"/>
      <c r="CJ912" s="312"/>
      <c r="CK912" s="312"/>
      <c r="CL912" s="312"/>
      <c r="CM912" s="312"/>
      <c r="CN912" s="312"/>
    </row>
    <row r="913" spans="4:116" ht="14.25" customHeight="1" x14ac:dyDescent="0.35">
      <c r="D913" s="347"/>
      <c r="E913" s="348"/>
      <c r="F913" s="348"/>
      <c r="G913" s="348"/>
      <c r="H913" s="348"/>
      <c r="I913" s="348"/>
      <c r="J913" s="348"/>
      <c r="K913" s="348"/>
      <c r="L913" s="348"/>
      <c r="M913" s="348"/>
      <c r="N913" s="348"/>
      <c r="O913" s="348"/>
      <c r="P913" s="348"/>
      <c r="Q913" s="348"/>
      <c r="R913" s="348"/>
      <c r="S913" s="348"/>
      <c r="T913" s="348"/>
      <c r="U913" s="348"/>
      <c r="V913" s="348"/>
      <c r="W913" s="348"/>
      <c r="X913" s="348"/>
      <c r="Y913" s="349"/>
      <c r="Z913" s="347"/>
      <c r="AA913" s="348"/>
      <c r="AB913" s="348"/>
      <c r="AC913" s="348"/>
      <c r="AD913" s="348"/>
      <c r="AE913" s="349"/>
      <c r="AF913" s="347"/>
      <c r="AG913" s="348"/>
      <c r="AH913" s="348"/>
      <c r="AI913" s="348"/>
      <c r="AJ913" s="348"/>
      <c r="AK913" s="348"/>
      <c r="AL913" s="348"/>
      <c r="AM913" s="349"/>
      <c r="AN913" s="347"/>
      <c r="AO913" s="348"/>
      <c r="AP913" s="348"/>
      <c r="AQ913" s="348"/>
      <c r="AR913" s="348"/>
      <c r="AS913" s="348"/>
      <c r="AT913" s="349"/>
      <c r="AV913" s="276"/>
      <c r="AW913" s="276"/>
      <c r="AX913" s="276"/>
      <c r="AY913" s="276"/>
      <c r="AZ913" s="276"/>
      <c r="BA913" s="276"/>
      <c r="BB913" s="276"/>
      <c r="BC913" s="276"/>
      <c r="BD913" s="276"/>
      <c r="BE913" s="276"/>
      <c r="BF913" s="276"/>
      <c r="BG913" s="276"/>
      <c r="BH913" s="276"/>
      <c r="BI913" s="276"/>
      <c r="BJ913" s="276"/>
      <c r="BK913" s="276"/>
      <c r="BL913" s="312"/>
      <c r="BM913" s="312"/>
      <c r="BN913" s="312"/>
      <c r="BO913" s="312"/>
      <c r="BP913" s="312"/>
      <c r="BQ913" s="312"/>
      <c r="BR913" s="312"/>
      <c r="BS913" s="347"/>
      <c r="BT913" s="348"/>
      <c r="BU913" s="348"/>
      <c r="BV913" s="348"/>
      <c r="BW913" s="348"/>
      <c r="BX913" s="348"/>
      <c r="BY913" s="349"/>
      <c r="BZ913" s="347"/>
      <c r="CA913" s="348"/>
      <c r="CB913" s="348"/>
      <c r="CC913" s="348"/>
      <c r="CD913" s="348"/>
      <c r="CE913" s="348"/>
      <c r="CF913" s="349"/>
      <c r="CG913" s="312"/>
      <c r="CH913" s="312"/>
      <c r="CI913" s="312"/>
      <c r="CJ913" s="312"/>
      <c r="CK913" s="312"/>
      <c r="CL913" s="312"/>
      <c r="CM913" s="312"/>
      <c r="CN913" s="312"/>
    </row>
    <row r="914" spans="4:116" ht="14.25" customHeight="1" x14ac:dyDescent="0.35">
      <c r="D914" s="347"/>
      <c r="E914" s="348"/>
      <c r="F914" s="348"/>
      <c r="G914" s="348"/>
      <c r="H914" s="348"/>
      <c r="I914" s="348"/>
      <c r="J914" s="348"/>
      <c r="K914" s="348"/>
      <c r="L914" s="348"/>
      <c r="M914" s="348"/>
      <c r="N914" s="348"/>
      <c r="O914" s="348"/>
      <c r="P914" s="348"/>
      <c r="Q914" s="348"/>
      <c r="R914" s="348"/>
      <c r="S914" s="348"/>
      <c r="T914" s="348"/>
      <c r="U914" s="348"/>
      <c r="V914" s="348"/>
      <c r="W914" s="348"/>
      <c r="X914" s="348"/>
      <c r="Y914" s="349"/>
      <c r="Z914" s="347"/>
      <c r="AA914" s="348"/>
      <c r="AB914" s="348"/>
      <c r="AC914" s="348"/>
      <c r="AD914" s="348"/>
      <c r="AE914" s="349"/>
      <c r="AF914" s="347"/>
      <c r="AG914" s="348"/>
      <c r="AH914" s="348"/>
      <c r="AI914" s="348"/>
      <c r="AJ914" s="348"/>
      <c r="AK914" s="348"/>
      <c r="AL914" s="348"/>
      <c r="AM914" s="349"/>
      <c r="AN914" s="347"/>
      <c r="AO914" s="348"/>
      <c r="AP914" s="348"/>
      <c r="AQ914" s="348"/>
      <c r="AR914" s="348"/>
      <c r="AS914" s="348"/>
      <c r="AT914" s="349"/>
      <c r="AV914" s="276"/>
      <c r="AW914" s="276"/>
      <c r="AX914" s="276"/>
      <c r="AY914" s="276"/>
      <c r="AZ914" s="276"/>
      <c r="BA914" s="276"/>
      <c r="BB914" s="276"/>
      <c r="BC914" s="276"/>
      <c r="BD914" s="276"/>
      <c r="BE914" s="276"/>
      <c r="BF914" s="276"/>
      <c r="BG914" s="276"/>
      <c r="BH914" s="276"/>
      <c r="BI914" s="276"/>
      <c r="BJ914" s="276"/>
      <c r="BK914" s="276"/>
      <c r="BL914" s="312"/>
      <c r="BM914" s="312"/>
      <c r="BN914" s="312"/>
      <c r="BO914" s="312"/>
      <c r="BP914" s="312"/>
      <c r="BQ914" s="312"/>
      <c r="BR914" s="312"/>
      <c r="BS914" s="347"/>
      <c r="BT914" s="348"/>
      <c r="BU914" s="348"/>
      <c r="BV914" s="348"/>
      <c r="BW914" s="348"/>
      <c r="BX914" s="348"/>
      <c r="BY914" s="349"/>
      <c r="BZ914" s="347"/>
      <c r="CA914" s="348"/>
      <c r="CB914" s="348"/>
      <c r="CC914" s="348"/>
      <c r="CD914" s="348"/>
      <c r="CE914" s="348"/>
      <c r="CF914" s="349"/>
      <c r="CG914" s="312"/>
      <c r="CH914" s="312"/>
      <c r="CI914" s="312"/>
      <c r="CJ914" s="312"/>
      <c r="CK914" s="312"/>
      <c r="CL914" s="312"/>
      <c r="CM914" s="312"/>
      <c r="CN914" s="312"/>
    </row>
    <row r="915" spans="4:116" ht="14.25" customHeight="1" x14ac:dyDescent="0.35">
      <c r="D915" s="347"/>
      <c r="E915" s="348"/>
      <c r="F915" s="348"/>
      <c r="G915" s="348"/>
      <c r="H915" s="348"/>
      <c r="I915" s="348"/>
      <c r="J915" s="348"/>
      <c r="K915" s="348"/>
      <c r="L915" s="348"/>
      <c r="M915" s="348"/>
      <c r="N915" s="348"/>
      <c r="O915" s="348"/>
      <c r="P915" s="348"/>
      <c r="Q915" s="348"/>
      <c r="R915" s="348"/>
      <c r="S915" s="348"/>
      <c r="T915" s="348"/>
      <c r="U915" s="348"/>
      <c r="V915" s="348"/>
      <c r="W915" s="348"/>
      <c r="X915" s="348"/>
      <c r="Y915" s="349"/>
      <c r="Z915" s="347"/>
      <c r="AA915" s="348"/>
      <c r="AB915" s="348"/>
      <c r="AC915" s="348"/>
      <c r="AD915" s="348"/>
      <c r="AE915" s="349"/>
      <c r="AF915" s="347"/>
      <c r="AG915" s="348"/>
      <c r="AH915" s="348"/>
      <c r="AI915" s="348"/>
      <c r="AJ915" s="348"/>
      <c r="AK915" s="348"/>
      <c r="AL915" s="348"/>
      <c r="AM915" s="349"/>
      <c r="AN915" s="347"/>
      <c r="AO915" s="348"/>
      <c r="AP915" s="348"/>
      <c r="AQ915" s="348"/>
      <c r="AR915" s="348"/>
      <c r="AS915" s="348"/>
      <c r="AT915" s="349"/>
      <c r="AV915" s="276"/>
      <c r="AW915" s="276"/>
      <c r="AX915" s="276"/>
      <c r="AY915" s="276"/>
      <c r="AZ915" s="276"/>
      <c r="BA915" s="276"/>
      <c r="BB915" s="276"/>
      <c r="BC915" s="276"/>
      <c r="BD915" s="276"/>
      <c r="BE915" s="276"/>
      <c r="BF915" s="276"/>
      <c r="BG915" s="276"/>
      <c r="BH915" s="276"/>
      <c r="BI915" s="276"/>
      <c r="BJ915" s="276"/>
      <c r="BK915" s="276"/>
      <c r="BL915" s="312"/>
      <c r="BM915" s="312"/>
      <c r="BN915" s="312"/>
      <c r="BO915" s="312"/>
      <c r="BP915" s="312"/>
      <c r="BQ915" s="312"/>
      <c r="BR915" s="312"/>
      <c r="BS915" s="347"/>
      <c r="BT915" s="348"/>
      <c r="BU915" s="348"/>
      <c r="BV915" s="348"/>
      <c r="BW915" s="348"/>
      <c r="BX915" s="348"/>
      <c r="BY915" s="349"/>
      <c r="BZ915" s="347"/>
      <c r="CA915" s="348"/>
      <c r="CB915" s="348"/>
      <c r="CC915" s="348"/>
      <c r="CD915" s="348"/>
      <c r="CE915" s="348"/>
      <c r="CF915" s="349"/>
      <c r="CG915" s="312"/>
      <c r="CH915" s="312"/>
      <c r="CI915" s="312"/>
      <c r="CJ915" s="312"/>
      <c r="CK915" s="312"/>
      <c r="CL915" s="312"/>
      <c r="CM915" s="312"/>
      <c r="CN915" s="312"/>
    </row>
    <row r="916" spans="4:116" ht="14.25" customHeight="1" x14ac:dyDescent="0.35">
      <c r="D916" s="219" t="s">
        <v>990</v>
      </c>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c r="AO916" s="81"/>
      <c r="AP916" s="81"/>
      <c r="AQ916" s="81"/>
      <c r="AR916" s="81"/>
      <c r="AS916" s="81"/>
      <c r="AT916" s="81"/>
      <c r="AU916" s="56"/>
      <c r="AV916" s="386" t="s">
        <v>989</v>
      </c>
      <c r="AW916" s="386"/>
      <c r="AX916" s="386"/>
      <c r="AY916" s="386"/>
      <c r="AZ916" s="386"/>
      <c r="BA916" s="386"/>
      <c r="BB916" s="386"/>
      <c r="BC916" s="386"/>
      <c r="BD916" s="386"/>
      <c r="BE916" s="386"/>
      <c r="BF916" s="386"/>
      <c r="BG916" s="386"/>
      <c r="BH916" s="386"/>
      <c r="BI916" s="386"/>
      <c r="BJ916" s="386"/>
      <c r="BK916" s="386"/>
      <c r="BL916" s="386"/>
      <c r="BM916" s="386"/>
      <c r="BN916" s="386"/>
      <c r="BO916" s="386"/>
      <c r="BP916" s="386"/>
      <c r="BQ916" s="386"/>
      <c r="BR916" s="386"/>
      <c r="BS916" s="386"/>
      <c r="BT916" s="386"/>
      <c r="BU916" s="386"/>
      <c r="BV916" s="386"/>
      <c r="BW916" s="386"/>
      <c r="BX916" s="386"/>
      <c r="BY916" s="386"/>
      <c r="BZ916" s="386"/>
      <c r="CA916" s="386"/>
      <c r="CB916" s="386"/>
      <c r="CC916" s="386"/>
      <c r="CD916" s="386"/>
      <c r="CE916" s="386"/>
      <c r="CF916" s="386"/>
      <c r="CG916" s="386"/>
      <c r="CH916" s="386"/>
      <c r="CI916" s="386"/>
      <c r="CJ916" s="386"/>
      <c r="CK916" s="386"/>
      <c r="CL916" s="386"/>
      <c r="CM916" s="386"/>
      <c r="CN916" s="56"/>
    </row>
    <row r="917" spans="4:116" ht="14.25" customHeight="1" x14ac:dyDescent="0.35">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c r="AG917" s="90"/>
      <c r="AH917" s="90"/>
      <c r="AI917" s="90"/>
      <c r="AJ917" s="90"/>
      <c r="AK917" s="90"/>
      <c r="AL917" s="90"/>
      <c r="AM917" s="90"/>
      <c r="AN917" s="90"/>
      <c r="AO917" s="90"/>
      <c r="AP917" s="90"/>
      <c r="AQ917" s="90"/>
      <c r="AR917" s="90"/>
      <c r="AS917" s="90"/>
      <c r="AT917" s="90"/>
      <c r="AU917" s="56"/>
      <c r="AV917" s="90"/>
      <c r="AW917" s="90"/>
      <c r="AX917" s="90"/>
      <c r="AY917" s="90"/>
      <c r="AZ917" s="90"/>
      <c r="BA917" s="90"/>
      <c r="BB917" s="90"/>
      <c r="BC917" s="90"/>
      <c r="BD917" s="90"/>
      <c r="BE917" s="90"/>
      <c r="BF917" s="90"/>
      <c r="BG917" s="90"/>
      <c r="BH917" s="90"/>
      <c r="BI917" s="90"/>
      <c r="BJ917" s="90"/>
      <c r="BK917" s="90"/>
      <c r="BL917" s="90"/>
      <c r="BM917" s="90"/>
      <c r="BN917" s="90"/>
      <c r="BO917" s="90"/>
      <c r="BP917" s="90"/>
      <c r="BQ917" s="90"/>
      <c r="BR917" s="90"/>
      <c r="BS917" s="90"/>
      <c r="BT917" s="90"/>
      <c r="BU917" s="90"/>
      <c r="BV917" s="90"/>
      <c r="BW917" s="90"/>
      <c r="BX917" s="90"/>
      <c r="BY917" s="90"/>
      <c r="BZ917" s="90"/>
      <c r="CA917" s="90"/>
      <c r="CB917" s="90"/>
      <c r="CC917" s="90"/>
      <c r="CD917" s="90"/>
      <c r="CE917" s="90"/>
      <c r="CF917" s="90"/>
      <c r="CG917" s="90"/>
      <c r="CH917" s="90"/>
      <c r="CI917" s="90"/>
      <c r="CJ917" s="90"/>
      <c r="CK917" s="90"/>
      <c r="CL917" s="90"/>
      <c r="CM917" s="90"/>
      <c r="CN917" s="56"/>
      <c r="DK917" s="166"/>
      <c r="DL917" s="166"/>
    </row>
    <row r="918" spans="4:116" ht="14.25" customHeight="1" x14ac:dyDescent="0.35">
      <c r="D918" s="284" t="s">
        <v>707</v>
      </c>
      <c r="E918" s="284"/>
      <c r="F918" s="284"/>
      <c r="G918" s="284"/>
      <c r="H918" s="284"/>
      <c r="I918" s="284"/>
      <c r="J918" s="284"/>
      <c r="K918" s="284"/>
      <c r="L918" s="284"/>
      <c r="M918" s="284"/>
      <c r="N918" s="284"/>
      <c r="O918" s="284"/>
      <c r="P918" s="284"/>
      <c r="Q918" s="284"/>
      <c r="R918" s="284"/>
      <c r="S918" s="284"/>
      <c r="T918" s="284"/>
      <c r="U918" s="284"/>
      <c r="V918" s="284"/>
      <c r="W918" s="284"/>
      <c r="X918" s="284"/>
      <c r="Y918" s="284"/>
      <c r="Z918" s="284"/>
      <c r="AA918" s="284"/>
      <c r="AB918" s="284"/>
      <c r="AC918" s="284"/>
      <c r="AD918" s="284"/>
      <c r="AE918" s="284"/>
      <c r="AF918" s="284"/>
      <c r="AG918" s="284"/>
      <c r="AH918" s="284"/>
      <c r="AI918" s="284"/>
      <c r="AJ918" s="284"/>
      <c r="AK918" s="284"/>
      <c r="AL918" s="284"/>
      <c r="AM918" s="284"/>
      <c r="AN918" s="284"/>
      <c r="AO918" s="284"/>
      <c r="AP918" s="284"/>
      <c r="AQ918" s="284"/>
      <c r="AR918" s="284"/>
      <c r="AS918" s="284"/>
      <c r="AT918" s="284"/>
      <c r="DK918" s="166"/>
      <c r="DL918" s="166"/>
    </row>
    <row r="919" spans="4:116" ht="14.25" customHeight="1" x14ac:dyDescent="0.35">
      <c r="D919" s="284"/>
      <c r="E919" s="284"/>
      <c r="F919" s="284"/>
      <c r="G919" s="284"/>
      <c r="H919" s="284"/>
      <c r="I919" s="284"/>
      <c r="J919" s="284"/>
      <c r="K919" s="284"/>
      <c r="L919" s="284"/>
      <c r="M919" s="284"/>
      <c r="N919" s="284"/>
      <c r="O919" s="284"/>
      <c r="P919" s="284"/>
      <c r="Q919" s="284"/>
      <c r="R919" s="284"/>
      <c r="S919" s="284"/>
      <c r="T919" s="284"/>
      <c r="U919" s="284"/>
      <c r="V919" s="284"/>
      <c r="W919" s="284"/>
      <c r="X919" s="284"/>
      <c r="Y919" s="284"/>
      <c r="Z919" s="284"/>
      <c r="AA919" s="284"/>
      <c r="AB919" s="284"/>
      <c r="AC919" s="284"/>
      <c r="AD919" s="284"/>
      <c r="AE919" s="284"/>
      <c r="AF919" s="284"/>
      <c r="AG919" s="284"/>
      <c r="AH919" s="284"/>
      <c r="AI919" s="284"/>
      <c r="AJ919" s="284"/>
      <c r="AK919" s="284"/>
      <c r="AL919" s="284"/>
      <c r="AM919" s="284"/>
      <c r="AN919" s="284"/>
      <c r="AO919" s="284"/>
      <c r="AP919" s="284"/>
      <c r="AQ919" s="284"/>
      <c r="AR919" s="284"/>
      <c r="AS919" s="284"/>
      <c r="AT919" s="284"/>
      <c r="DK919" s="166" t="s">
        <v>420</v>
      </c>
      <c r="DL919" s="166">
        <f>AA924/$AA$923*100</f>
        <v>60</v>
      </c>
    </row>
    <row r="920" spans="4:116" ht="14.25" customHeight="1" x14ac:dyDescent="0.35">
      <c r="D920" s="285"/>
      <c r="E920" s="285"/>
      <c r="F920" s="285"/>
      <c r="G920" s="285"/>
      <c r="H920" s="285"/>
      <c r="I920" s="285"/>
      <c r="J920" s="285"/>
      <c r="K920" s="285"/>
      <c r="L920" s="285"/>
      <c r="M920" s="285"/>
      <c r="N920" s="285"/>
      <c r="O920" s="285"/>
      <c r="P920" s="285"/>
      <c r="Q920" s="285"/>
      <c r="R920" s="285"/>
      <c r="S920" s="285"/>
      <c r="T920" s="285"/>
      <c r="U920" s="285"/>
      <c r="V920" s="285"/>
      <c r="W920" s="285"/>
      <c r="X920" s="285"/>
      <c r="Y920" s="285"/>
      <c r="Z920" s="285"/>
      <c r="AA920" s="285"/>
      <c r="AB920" s="285"/>
      <c r="AC920" s="285"/>
      <c r="AD920" s="285"/>
      <c r="AE920" s="285"/>
      <c r="AF920" s="285"/>
      <c r="AG920" s="285"/>
      <c r="AH920" s="285"/>
      <c r="AI920" s="285"/>
      <c r="AJ920" s="285"/>
      <c r="AK920" s="285"/>
      <c r="AL920" s="285"/>
      <c r="AM920" s="285"/>
      <c r="AN920" s="285"/>
      <c r="AO920" s="285"/>
      <c r="AP920" s="285"/>
      <c r="AQ920" s="285"/>
      <c r="AR920" s="285"/>
      <c r="AS920" s="285"/>
      <c r="AT920" s="285"/>
      <c r="DK920" s="166" t="s">
        <v>418</v>
      </c>
      <c r="DL920" s="166" t="e">
        <f>AA925/$AA$923*100</f>
        <v>#VALUE!</v>
      </c>
    </row>
    <row r="921" spans="4:116" ht="14.25" customHeight="1" x14ac:dyDescent="0.35">
      <c r="D921" s="286" t="s">
        <v>404</v>
      </c>
      <c r="E921" s="287"/>
      <c r="F921" s="287"/>
      <c r="G921" s="287"/>
      <c r="H921" s="287"/>
      <c r="I921" s="287"/>
      <c r="J921" s="287"/>
      <c r="K921" s="287"/>
      <c r="L921" s="287"/>
      <c r="M921" s="287"/>
      <c r="N921" s="287"/>
      <c r="O921" s="287"/>
      <c r="P921" s="287"/>
      <c r="Q921" s="287"/>
      <c r="R921" s="287"/>
      <c r="S921" s="287"/>
      <c r="T921" s="287"/>
      <c r="U921" s="287"/>
      <c r="V921" s="287"/>
      <c r="W921" s="287"/>
      <c r="X921" s="287"/>
      <c r="Y921" s="287"/>
      <c r="Z921" s="288"/>
      <c r="AA921" s="286" t="s">
        <v>405</v>
      </c>
      <c r="AB921" s="287"/>
      <c r="AC921" s="287"/>
      <c r="AD921" s="287"/>
      <c r="AE921" s="287"/>
      <c r="AF921" s="287"/>
      <c r="AG921" s="287"/>
      <c r="AH921" s="287"/>
      <c r="AI921" s="287"/>
      <c r="AJ921" s="287"/>
      <c r="AK921" s="287"/>
      <c r="AL921" s="287"/>
      <c r="AM921" s="287"/>
      <c r="AN921" s="287"/>
      <c r="AO921" s="287"/>
      <c r="AP921" s="287"/>
      <c r="AQ921" s="287"/>
      <c r="AR921" s="287"/>
      <c r="AS921" s="287"/>
      <c r="AT921" s="288"/>
      <c r="DK921" s="166" t="s">
        <v>419</v>
      </c>
      <c r="DL921" s="166">
        <f>AA926/$AA$923*100</f>
        <v>40</v>
      </c>
    </row>
    <row r="922" spans="4:116" ht="14.25" customHeight="1" x14ac:dyDescent="0.35">
      <c r="D922" s="292"/>
      <c r="E922" s="293"/>
      <c r="F922" s="293"/>
      <c r="G922" s="293"/>
      <c r="H922" s="293"/>
      <c r="I922" s="293"/>
      <c r="J922" s="293"/>
      <c r="K922" s="293"/>
      <c r="L922" s="293"/>
      <c r="M922" s="293"/>
      <c r="N922" s="293"/>
      <c r="O922" s="293"/>
      <c r="P922" s="293"/>
      <c r="Q922" s="293"/>
      <c r="R922" s="293"/>
      <c r="S922" s="293"/>
      <c r="T922" s="293"/>
      <c r="U922" s="293"/>
      <c r="V922" s="293"/>
      <c r="W922" s="293"/>
      <c r="X922" s="293"/>
      <c r="Y922" s="293"/>
      <c r="Z922" s="294"/>
      <c r="AA922" s="292"/>
      <c r="AB922" s="293"/>
      <c r="AC922" s="293"/>
      <c r="AD922" s="293"/>
      <c r="AE922" s="293"/>
      <c r="AF922" s="293"/>
      <c r="AG922" s="293"/>
      <c r="AH922" s="293"/>
      <c r="AI922" s="293"/>
      <c r="AJ922" s="293"/>
      <c r="AK922" s="293"/>
      <c r="AL922" s="293"/>
      <c r="AM922" s="293"/>
      <c r="AN922" s="293"/>
      <c r="AO922" s="293"/>
      <c r="AP922" s="293"/>
      <c r="AQ922" s="293"/>
      <c r="AR922" s="293"/>
      <c r="AS922" s="293"/>
      <c r="AT922" s="294"/>
      <c r="DK922" s="166"/>
      <c r="DL922" s="166"/>
    </row>
    <row r="923" spans="4:116" ht="14.25" customHeight="1" x14ac:dyDescent="0.35">
      <c r="D923" s="347" t="s">
        <v>406</v>
      </c>
      <c r="E923" s="348"/>
      <c r="F923" s="348"/>
      <c r="G923" s="348"/>
      <c r="H923" s="348"/>
      <c r="I923" s="348"/>
      <c r="J923" s="348"/>
      <c r="K923" s="348"/>
      <c r="L923" s="348"/>
      <c r="M923" s="348"/>
      <c r="N923" s="348"/>
      <c r="O923" s="348"/>
      <c r="P923" s="348"/>
      <c r="Q923" s="348"/>
      <c r="R923" s="348"/>
      <c r="S923" s="348"/>
      <c r="T923" s="348"/>
      <c r="U923" s="348"/>
      <c r="V923" s="348"/>
      <c r="W923" s="348"/>
      <c r="X923" s="348"/>
      <c r="Y923" s="348"/>
      <c r="Z923" s="349"/>
      <c r="AA923" s="388">
        <f>SUM(AA924:AT926)</f>
        <v>10</v>
      </c>
      <c r="AB923" s="389"/>
      <c r="AC923" s="389"/>
      <c r="AD923" s="389"/>
      <c r="AE923" s="389"/>
      <c r="AF923" s="389"/>
      <c r="AG923" s="389"/>
      <c r="AH923" s="389"/>
      <c r="AI923" s="389"/>
      <c r="AJ923" s="389"/>
      <c r="AK923" s="389"/>
      <c r="AL923" s="389"/>
      <c r="AM923" s="389"/>
      <c r="AN923" s="389"/>
      <c r="AO923" s="389"/>
      <c r="AP923" s="389"/>
      <c r="AQ923" s="389"/>
      <c r="AR923" s="389"/>
      <c r="AS923" s="389"/>
      <c r="AT923" s="390"/>
      <c r="DK923" s="166"/>
      <c r="DL923" s="166"/>
    </row>
    <row r="924" spans="4:116" ht="14.25" customHeight="1" x14ac:dyDescent="0.35">
      <c r="D924" s="347" t="s">
        <v>407</v>
      </c>
      <c r="E924" s="348"/>
      <c r="F924" s="348"/>
      <c r="G924" s="348"/>
      <c r="H924" s="348"/>
      <c r="I924" s="348"/>
      <c r="J924" s="348"/>
      <c r="K924" s="348"/>
      <c r="L924" s="348"/>
      <c r="M924" s="348"/>
      <c r="N924" s="348"/>
      <c r="O924" s="348"/>
      <c r="P924" s="348"/>
      <c r="Q924" s="348"/>
      <c r="R924" s="348"/>
      <c r="S924" s="348"/>
      <c r="T924" s="348"/>
      <c r="U924" s="348"/>
      <c r="V924" s="348"/>
      <c r="W924" s="348"/>
      <c r="X924" s="348"/>
      <c r="Y924" s="348"/>
      <c r="Z924" s="349"/>
      <c r="AA924" s="388">
        <v>6</v>
      </c>
      <c r="AB924" s="389"/>
      <c r="AC924" s="389"/>
      <c r="AD924" s="389"/>
      <c r="AE924" s="389"/>
      <c r="AF924" s="389"/>
      <c r="AG924" s="389"/>
      <c r="AH924" s="389"/>
      <c r="AI924" s="389"/>
      <c r="AJ924" s="389"/>
      <c r="AK924" s="389"/>
      <c r="AL924" s="389"/>
      <c r="AM924" s="389"/>
      <c r="AN924" s="389"/>
      <c r="AO924" s="389"/>
      <c r="AP924" s="389"/>
      <c r="AQ924" s="389"/>
      <c r="AR924" s="389"/>
      <c r="AS924" s="389"/>
      <c r="AT924" s="390"/>
    </row>
    <row r="925" spans="4:116" ht="14.25" customHeight="1" x14ac:dyDescent="0.35">
      <c r="D925" s="347" t="s">
        <v>408</v>
      </c>
      <c r="E925" s="348"/>
      <c r="F925" s="348"/>
      <c r="G925" s="348"/>
      <c r="H925" s="348"/>
      <c r="I925" s="348"/>
      <c r="J925" s="348"/>
      <c r="K925" s="348"/>
      <c r="L925" s="348"/>
      <c r="M925" s="348"/>
      <c r="N925" s="348"/>
      <c r="O925" s="348"/>
      <c r="P925" s="348"/>
      <c r="Q925" s="348"/>
      <c r="R925" s="348"/>
      <c r="S925" s="348"/>
      <c r="T925" s="348"/>
      <c r="U925" s="348"/>
      <c r="V925" s="348"/>
      <c r="W925" s="348"/>
      <c r="X925" s="348"/>
      <c r="Y925" s="348"/>
      <c r="Z925" s="349"/>
      <c r="AA925" s="388" t="s">
        <v>1172</v>
      </c>
      <c r="AB925" s="389"/>
      <c r="AC925" s="389"/>
      <c r="AD925" s="389"/>
      <c r="AE925" s="389"/>
      <c r="AF925" s="389"/>
      <c r="AG925" s="389"/>
      <c r="AH925" s="389"/>
      <c r="AI925" s="389"/>
      <c r="AJ925" s="389"/>
      <c r="AK925" s="389"/>
      <c r="AL925" s="389"/>
      <c r="AM925" s="389"/>
      <c r="AN925" s="389"/>
      <c r="AO925" s="389"/>
      <c r="AP925" s="389"/>
      <c r="AQ925" s="389"/>
      <c r="AR925" s="389"/>
      <c r="AS925" s="389"/>
      <c r="AT925" s="390"/>
    </row>
    <row r="926" spans="4:116" ht="14.25" customHeight="1" x14ac:dyDescent="0.35">
      <c r="D926" s="347" t="s">
        <v>409</v>
      </c>
      <c r="E926" s="348"/>
      <c r="F926" s="348"/>
      <c r="G926" s="348"/>
      <c r="H926" s="348"/>
      <c r="I926" s="348"/>
      <c r="J926" s="348"/>
      <c r="K926" s="348"/>
      <c r="L926" s="348"/>
      <c r="M926" s="348"/>
      <c r="N926" s="348"/>
      <c r="O926" s="348"/>
      <c r="P926" s="348"/>
      <c r="Q926" s="348"/>
      <c r="R926" s="348"/>
      <c r="S926" s="348"/>
      <c r="T926" s="348"/>
      <c r="U926" s="348"/>
      <c r="V926" s="348"/>
      <c r="W926" s="348"/>
      <c r="X926" s="348"/>
      <c r="Y926" s="348"/>
      <c r="Z926" s="349"/>
      <c r="AA926" s="388">
        <v>4</v>
      </c>
      <c r="AB926" s="389"/>
      <c r="AC926" s="389"/>
      <c r="AD926" s="389"/>
      <c r="AE926" s="389"/>
      <c r="AF926" s="389"/>
      <c r="AG926" s="389"/>
      <c r="AH926" s="389"/>
      <c r="AI926" s="389"/>
      <c r="AJ926" s="389"/>
      <c r="AK926" s="389"/>
      <c r="AL926" s="389"/>
      <c r="AM926" s="389"/>
      <c r="AN926" s="389"/>
      <c r="AO926" s="389"/>
      <c r="AP926" s="389"/>
      <c r="AQ926" s="389"/>
      <c r="AR926" s="389"/>
      <c r="AS926" s="389"/>
      <c r="AT926" s="390"/>
    </row>
    <row r="927" spans="4:116" ht="14.25" customHeight="1" x14ac:dyDescent="0.35">
      <c r="D927" s="218" t="s">
        <v>989</v>
      </c>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c r="AO927" s="81"/>
      <c r="AP927" s="81"/>
      <c r="AQ927" s="81"/>
      <c r="AR927" s="81"/>
      <c r="AS927" s="81"/>
      <c r="AT927" s="81"/>
    </row>
    <row r="928" spans="4:116" ht="14.25" customHeight="1" x14ac:dyDescent="0.35">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c r="AT928" s="23"/>
    </row>
    <row r="929" spans="4:117" ht="14.25" customHeight="1" x14ac:dyDescent="0.35">
      <c r="D929" s="284" t="s">
        <v>958</v>
      </c>
      <c r="E929" s="284"/>
      <c r="F929" s="284"/>
      <c r="G929" s="284"/>
      <c r="H929" s="284"/>
      <c r="I929" s="284"/>
      <c r="J929" s="284"/>
      <c r="K929" s="284"/>
      <c r="L929" s="284"/>
      <c r="M929" s="284"/>
      <c r="N929" s="284"/>
      <c r="O929" s="284"/>
      <c r="P929" s="284"/>
      <c r="Q929" s="284"/>
      <c r="R929" s="284"/>
      <c r="S929" s="284"/>
      <c r="T929" s="284"/>
      <c r="U929" s="284"/>
      <c r="V929" s="284"/>
      <c r="W929" s="284"/>
      <c r="X929" s="284"/>
      <c r="Y929" s="284"/>
      <c r="Z929" s="284"/>
      <c r="AA929" s="284"/>
      <c r="AB929" s="284"/>
      <c r="AC929" s="284"/>
      <c r="AD929" s="284"/>
      <c r="AE929" s="284"/>
      <c r="AF929" s="284"/>
      <c r="AG929" s="284"/>
      <c r="AH929" s="284"/>
      <c r="AI929" s="284"/>
      <c r="AJ929" s="284"/>
      <c r="AK929" s="284"/>
      <c r="AL929" s="284"/>
      <c r="AM929" s="284"/>
      <c r="AN929" s="284"/>
      <c r="AO929" s="284"/>
      <c r="AP929" s="284"/>
      <c r="AQ929" s="284"/>
      <c r="AR929" s="284"/>
      <c r="AS929" s="284"/>
      <c r="AT929" s="284"/>
    </row>
    <row r="930" spans="4:117" ht="14.25" customHeight="1" x14ac:dyDescent="0.35">
      <c r="D930" s="285"/>
      <c r="E930" s="285"/>
      <c r="F930" s="285"/>
      <c r="G930" s="285"/>
      <c r="H930" s="285"/>
      <c r="I930" s="285"/>
      <c r="J930" s="285"/>
      <c r="K930" s="285"/>
      <c r="L930" s="285"/>
      <c r="M930" s="285"/>
      <c r="N930" s="285"/>
      <c r="O930" s="285"/>
      <c r="P930" s="285"/>
      <c r="Q930" s="285"/>
      <c r="R930" s="285"/>
      <c r="S930" s="285"/>
      <c r="T930" s="285"/>
      <c r="U930" s="285"/>
      <c r="V930" s="285"/>
      <c r="W930" s="285"/>
      <c r="X930" s="285"/>
      <c r="Y930" s="285"/>
      <c r="Z930" s="285"/>
      <c r="AA930" s="285"/>
      <c r="AB930" s="285"/>
      <c r="AC930" s="285"/>
      <c r="AD930" s="285"/>
      <c r="AE930" s="285"/>
      <c r="AF930" s="285"/>
      <c r="AG930" s="285"/>
      <c r="AH930" s="285"/>
      <c r="AI930" s="285"/>
      <c r="AJ930" s="285"/>
      <c r="AK930" s="285"/>
      <c r="AL930" s="285"/>
      <c r="AM930" s="285"/>
      <c r="AN930" s="285"/>
      <c r="AO930" s="285"/>
      <c r="AP930" s="285"/>
      <c r="AQ930" s="285"/>
      <c r="AR930" s="285"/>
      <c r="AS930" s="285"/>
      <c r="AT930" s="285"/>
    </row>
    <row r="931" spans="4:117" ht="14.25" customHeight="1" x14ac:dyDescent="0.35">
      <c r="D931" s="286" t="s">
        <v>410</v>
      </c>
      <c r="E931" s="287"/>
      <c r="F931" s="287"/>
      <c r="G931" s="287"/>
      <c r="H931" s="287"/>
      <c r="I931" s="287"/>
      <c r="J931" s="287"/>
      <c r="K931" s="287"/>
      <c r="L931" s="287"/>
      <c r="M931" s="287"/>
      <c r="N931" s="287"/>
      <c r="O931" s="287"/>
      <c r="P931" s="287"/>
      <c r="Q931" s="287"/>
      <c r="R931" s="287"/>
      <c r="S931" s="287"/>
      <c r="T931" s="287"/>
      <c r="U931" s="287"/>
      <c r="V931" s="287"/>
      <c r="W931" s="287"/>
      <c r="X931" s="287"/>
      <c r="Y931" s="287"/>
      <c r="Z931" s="288"/>
      <c r="AA931" s="286" t="s">
        <v>411</v>
      </c>
      <c r="AB931" s="287"/>
      <c r="AC931" s="287"/>
      <c r="AD931" s="287"/>
      <c r="AE931" s="287"/>
      <c r="AF931" s="287"/>
      <c r="AG931" s="287"/>
      <c r="AH931" s="287"/>
      <c r="AI931" s="287"/>
      <c r="AJ931" s="287"/>
      <c r="AK931" s="287"/>
      <c r="AL931" s="287"/>
      <c r="AM931" s="287"/>
      <c r="AN931" s="287"/>
      <c r="AO931" s="287"/>
      <c r="AP931" s="287"/>
      <c r="AQ931" s="287"/>
      <c r="AR931" s="287"/>
      <c r="AS931" s="287"/>
      <c r="AT931" s="288"/>
    </row>
    <row r="932" spans="4:117" ht="14.25" customHeight="1" x14ac:dyDescent="0.35">
      <c r="D932" s="292"/>
      <c r="E932" s="293"/>
      <c r="F932" s="293"/>
      <c r="G932" s="293"/>
      <c r="H932" s="293"/>
      <c r="I932" s="293"/>
      <c r="J932" s="293"/>
      <c r="K932" s="293"/>
      <c r="L932" s="293"/>
      <c r="M932" s="293"/>
      <c r="N932" s="293"/>
      <c r="O932" s="293"/>
      <c r="P932" s="293"/>
      <c r="Q932" s="293"/>
      <c r="R932" s="293"/>
      <c r="S932" s="293"/>
      <c r="T932" s="293"/>
      <c r="U932" s="293"/>
      <c r="V932" s="293"/>
      <c r="W932" s="293"/>
      <c r="X932" s="293"/>
      <c r="Y932" s="293"/>
      <c r="Z932" s="294"/>
      <c r="AA932" s="292"/>
      <c r="AB932" s="293"/>
      <c r="AC932" s="293"/>
      <c r="AD932" s="293"/>
      <c r="AE932" s="293"/>
      <c r="AF932" s="293"/>
      <c r="AG932" s="293"/>
      <c r="AH932" s="293"/>
      <c r="AI932" s="293"/>
      <c r="AJ932" s="293"/>
      <c r="AK932" s="293"/>
      <c r="AL932" s="293"/>
      <c r="AM932" s="293"/>
      <c r="AN932" s="293"/>
      <c r="AO932" s="293"/>
      <c r="AP932" s="293"/>
      <c r="AQ932" s="293"/>
      <c r="AR932" s="293"/>
      <c r="AS932" s="293"/>
      <c r="AT932" s="294"/>
    </row>
    <row r="933" spans="4:117" ht="14.25" customHeight="1" x14ac:dyDescent="0.35">
      <c r="D933" s="347" t="s">
        <v>1173</v>
      </c>
      <c r="E933" s="348"/>
      <c r="F933" s="348"/>
      <c r="G933" s="348"/>
      <c r="H933" s="348"/>
      <c r="I933" s="348"/>
      <c r="J933" s="348"/>
      <c r="K933" s="348"/>
      <c r="L933" s="348"/>
      <c r="M933" s="348"/>
      <c r="N933" s="348"/>
      <c r="O933" s="348"/>
      <c r="P933" s="348"/>
      <c r="Q933" s="348"/>
      <c r="R933" s="348"/>
      <c r="S933" s="348"/>
      <c r="T933" s="348"/>
      <c r="U933" s="348"/>
      <c r="V933" s="348"/>
      <c r="W933" s="348"/>
      <c r="X933" s="348"/>
      <c r="Y933" s="348"/>
      <c r="Z933" s="349"/>
      <c r="AA933" s="347">
        <v>1</v>
      </c>
      <c r="AB933" s="348"/>
      <c r="AC933" s="348"/>
      <c r="AD933" s="348"/>
      <c r="AE933" s="348"/>
      <c r="AF933" s="348"/>
      <c r="AG933" s="348"/>
      <c r="AH933" s="348"/>
      <c r="AI933" s="348"/>
      <c r="AJ933" s="348"/>
      <c r="AK933" s="348"/>
      <c r="AL933" s="348"/>
      <c r="AM933" s="348"/>
      <c r="AN933" s="348"/>
      <c r="AO933" s="348"/>
      <c r="AP933" s="348"/>
      <c r="AQ933" s="348"/>
      <c r="AR933" s="348"/>
      <c r="AS933" s="348"/>
      <c r="AT933" s="349"/>
    </row>
    <row r="934" spans="4:117" ht="14.25" customHeight="1" x14ac:dyDescent="0.35">
      <c r="D934" s="347" t="s">
        <v>1174</v>
      </c>
      <c r="E934" s="348"/>
      <c r="F934" s="348"/>
      <c r="G934" s="348"/>
      <c r="H934" s="348"/>
      <c r="I934" s="348"/>
      <c r="J934" s="348"/>
      <c r="K934" s="348"/>
      <c r="L934" s="348"/>
      <c r="M934" s="348"/>
      <c r="N934" s="348"/>
      <c r="O934" s="348"/>
      <c r="P934" s="348"/>
      <c r="Q934" s="348"/>
      <c r="R934" s="348"/>
      <c r="S934" s="348"/>
      <c r="T934" s="348"/>
      <c r="U934" s="348"/>
      <c r="V934" s="348"/>
      <c r="W934" s="348"/>
      <c r="X934" s="348"/>
      <c r="Y934" s="348"/>
      <c r="Z934" s="349"/>
      <c r="AA934" s="347">
        <v>2</v>
      </c>
      <c r="AB934" s="348"/>
      <c r="AC934" s="348"/>
      <c r="AD934" s="348"/>
      <c r="AE934" s="348"/>
      <c r="AF934" s="348"/>
      <c r="AG934" s="348"/>
      <c r="AH934" s="348"/>
      <c r="AI934" s="348"/>
      <c r="AJ934" s="348"/>
      <c r="AK934" s="348"/>
      <c r="AL934" s="348"/>
      <c r="AM934" s="348"/>
      <c r="AN934" s="348"/>
      <c r="AO934" s="348"/>
      <c r="AP934" s="348"/>
      <c r="AQ934" s="348"/>
      <c r="AR934" s="348"/>
      <c r="AS934" s="348"/>
      <c r="AT934" s="349"/>
      <c r="AV934" s="385" t="s">
        <v>989</v>
      </c>
      <c r="AW934" s="385"/>
      <c r="AX934" s="385"/>
      <c r="AY934" s="385"/>
      <c r="AZ934" s="385"/>
      <c r="BA934" s="385"/>
      <c r="BB934" s="385"/>
      <c r="BC934" s="385"/>
      <c r="BD934" s="385"/>
      <c r="BE934" s="385"/>
      <c r="BF934" s="385"/>
      <c r="BG934" s="385"/>
      <c r="BH934" s="385"/>
      <c r="BI934" s="385"/>
      <c r="BJ934" s="385"/>
      <c r="BK934" s="385"/>
      <c r="BL934" s="385"/>
      <c r="BM934" s="385"/>
      <c r="BN934" s="385"/>
      <c r="BO934" s="385"/>
      <c r="BP934" s="385"/>
      <c r="BQ934" s="385"/>
      <c r="BR934" s="385"/>
      <c r="BS934" s="385"/>
      <c r="BT934" s="385"/>
      <c r="BU934" s="385"/>
      <c r="BV934" s="385"/>
      <c r="BW934" s="385"/>
      <c r="BX934" s="385"/>
      <c r="BY934" s="385"/>
      <c r="BZ934" s="385"/>
      <c r="CA934" s="385"/>
      <c r="CB934" s="385"/>
      <c r="CC934" s="385"/>
      <c r="CD934" s="385"/>
      <c r="CE934" s="385"/>
      <c r="CF934" s="385"/>
      <c r="CG934" s="385"/>
      <c r="CH934" s="385"/>
      <c r="CI934" s="385"/>
      <c r="CJ934" s="385"/>
      <c r="CK934" s="385"/>
      <c r="CL934" s="385"/>
    </row>
    <row r="935" spans="4:117" ht="14.25" customHeight="1" x14ac:dyDescent="0.35">
      <c r="D935" s="347" t="s">
        <v>412</v>
      </c>
      <c r="E935" s="348"/>
      <c r="F935" s="348"/>
      <c r="G935" s="348"/>
      <c r="H935" s="348"/>
      <c r="I935" s="348"/>
      <c r="J935" s="348"/>
      <c r="K935" s="348"/>
      <c r="L935" s="348"/>
      <c r="M935" s="348"/>
      <c r="N935" s="348"/>
      <c r="O935" s="348"/>
      <c r="P935" s="348"/>
      <c r="Q935" s="348"/>
      <c r="R935" s="348"/>
      <c r="S935" s="348"/>
      <c r="T935" s="348"/>
      <c r="U935" s="348"/>
      <c r="V935" s="348"/>
      <c r="W935" s="348"/>
      <c r="X935" s="348"/>
      <c r="Y935" s="348"/>
      <c r="Z935" s="349"/>
      <c r="AA935" s="347">
        <v>1</v>
      </c>
      <c r="AB935" s="348"/>
      <c r="AC935" s="348"/>
      <c r="AD935" s="348"/>
      <c r="AE935" s="348"/>
      <c r="AF935" s="348"/>
      <c r="AG935" s="348"/>
      <c r="AH935" s="348"/>
      <c r="AI935" s="348"/>
      <c r="AJ935" s="348"/>
      <c r="AK935" s="348"/>
      <c r="AL935" s="348"/>
      <c r="AM935" s="348"/>
      <c r="AN935" s="348"/>
      <c r="AO935" s="348"/>
      <c r="AP935" s="348"/>
      <c r="AQ935" s="348"/>
      <c r="AR935" s="348"/>
      <c r="AS935" s="348"/>
      <c r="AT935" s="349"/>
    </row>
    <row r="936" spans="4:117" ht="14.25" customHeight="1" x14ac:dyDescent="0.35">
      <c r="D936" s="347" t="s">
        <v>1175</v>
      </c>
      <c r="E936" s="348"/>
      <c r="F936" s="348"/>
      <c r="G936" s="348"/>
      <c r="H936" s="348"/>
      <c r="I936" s="348"/>
      <c r="J936" s="348"/>
      <c r="K936" s="348"/>
      <c r="L936" s="348"/>
      <c r="M936" s="348"/>
      <c r="N936" s="348"/>
      <c r="O936" s="348"/>
      <c r="P936" s="348"/>
      <c r="Q936" s="348"/>
      <c r="R936" s="348"/>
      <c r="S936" s="348"/>
      <c r="T936" s="348"/>
      <c r="U936" s="348"/>
      <c r="V936" s="348"/>
      <c r="W936" s="348"/>
      <c r="X936" s="348"/>
      <c r="Y936" s="348"/>
      <c r="Z936" s="349"/>
      <c r="AA936" s="347">
        <v>1</v>
      </c>
      <c r="AB936" s="348"/>
      <c r="AC936" s="348"/>
      <c r="AD936" s="348"/>
      <c r="AE936" s="348"/>
      <c r="AF936" s="348"/>
      <c r="AG936" s="348"/>
      <c r="AH936" s="348"/>
      <c r="AI936" s="348"/>
      <c r="AJ936" s="348"/>
      <c r="AK936" s="348"/>
      <c r="AL936" s="348"/>
      <c r="AM936" s="348"/>
      <c r="AN936" s="348"/>
      <c r="AO936" s="348"/>
      <c r="AP936" s="348"/>
      <c r="AQ936" s="348"/>
      <c r="AR936" s="348"/>
      <c r="AS936" s="348"/>
      <c r="AT936" s="349"/>
    </row>
    <row r="937" spans="4:117" ht="14.25" customHeight="1" x14ac:dyDescent="0.35">
      <c r="D937" s="347" t="s">
        <v>1176</v>
      </c>
      <c r="E937" s="348"/>
      <c r="F937" s="348"/>
      <c r="G937" s="348"/>
      <c r="H937" s="348"/>
      <c r="I937" s="348"/>
      <c r="J937" s="348"/>
      <c r="K937" s="348"/>
      <c r="L937" s="348"/>
      <c r="M937" s="348"/>
      <c r="N937" s="348"/>
      <c r="O937" s="348"/>
      <c r="P937" s="348"/>
      <c r="Q937" s="348"/>
      <c r="R937" s="348"/>
      <c r="S937" s="348"/>
      <c r="T937" s="348"/>
      <c r="U937" s="348"/>
      <c r="V937" s="348"/>
      <c r="W937" s="348"/>
      <c r="X937" s="348"/>
      <c r="Y937" s="348"/>
      <c r="Z937" s="349"/>
      <c r="AA937" s="347">
        <v>1</v>
      </c>
      <c r="AB937" s="348"/>
      <c r="AC937" s="348"/>
      <c r="AD937" s="348"/>
      <c r="AE937" s="348"/>
      <c r="AF937" s="348"/>
      <c r="AG937" s="348"/>
      <c r="AH937" s="348"/>
      <c r="AI937" s="348"/>
      <c r="AJ937" s="348"/>
      <c r="AK937" s="348"/>
      <c r="AL937" s="348"/>
      <c r="AM937" s="348"/>
      <c r="AN937" s="348"/>
      <c r="AO937" s="348"/>
      <c r="AP937" s="348"/>
      <c r="AQ937" s="348"/>
      <c r="AR937" s="348"/>
      <c r="AS937" s="348"/>
      <c r="AT937" s="349"/>
      <c r="DK937" s="107" t="s">
        <v>421</v>
      </c>
      <c r="DL937" s="115" t="e">
        <f>DM937/$DM$940*100</f>
        <v>#DIV/0!</v>
      </c>
      <c r="DM937" s="107">
        <f>AA950</f>
        <v>0</v>
      </c>
    </row>
    <row r="938" spans="4:117" ht="14.25" customHeight="1" x14ac:dyDescent="0.35">
      <c r="D938" s="347" t="s">
        <v>1177</v>
      </c>
      <c r="E938" s="348"/>
      <c r="F938" s="348"/>
      <c r="G938" s="348"/>
      <c r="H938" s="348"/>
      <c r="I938" s="348"/>
      <c r="J938" s="348"/>
      <c r="K938" s="348"/>
      <c r="L938" s="348"/>
      <c r="M938" s="348"/>
      <c r="N938" s="348"/>
      <c r="O938" s="348"/>
      <c r="P938" s="348"/>
      <c r="Q938" s="348"/>
      <c r="R938" s="348"/>
      <c r="S938" s="348"/>
      <c r="T938" s="348"/>
      <c r="U938" s="348"/>
      <c r="V938" s="348"/>
      <c r="W938" s="348"/>
      <c r="X938" s="348"/>
      <c r="Y938" s="348"/>
      <c r="Z938" s="349"/>
      <c r="AA938" s="347">
        <v>1</v>
      </c>
      <c r="AB938" s="348"/>
      <c r="AC938" s="348"/>
      <c r="AD938" s="348"/>
      <c r="AE938" s="348"/>
      <c r="AF938" s="348"/>
      <c r="AG938" s="348"/>
      <c r="AH938" s="348"/>
      <c r="AI938" s="348"/>
      <c r="AJ938" s="348"/>
      <c r="AK938" s="348"/>
      <c r="AL938" s="348"/>
      <c r="AM938" s="348"/>
      <c r="AN938" s="348"/>
      <c r="AO938" s="348"/>
      <c r="AP938" s="348"/>
      <c r="AQ938" s="348"/>
      <c r="AR938" s="348"/>
      <c r="AS938" s="348"/>
      <c r="AT938" s="349"/>
      <c r="DK938" s="107" t="s">
        <v>422</v>
      </c>
      <c r="DL938" s="115" t="e">
        <f>DM938/$DM$940*100</f>
        <v>#DIV/0!</v>
      </c>
      <c r="DM938" s="107">
        <f>AA951</f>
        <v>0</v>
      </c>
    </row>
    <row r="939" spans="4:117" ht="14.25" customHeight="1" x14ac:dyDescent="0.35">
      <c r="D939" s="347" t="s">
        <v>1178</v>
      </c>
      <c r="E939" s="348"/>
      <c r="F939" s="348"/>
      <c r="G939" s="348"/>
      <c r="H939" s="348"/>
      <c r="I939" s="348"/>
      <c r="J939" s="348"/>
      <c r="K939" s="348"/>
      <c r="L939" s="348"/>
      <c r="M939" s="348"/>
      <c r="N939" s="348"/>
      <c r="O939" s="348"/>
      <c r="P939" s="348"/>
      <c r="Q939" s="348"/>
      <c r="R939" s="348"/>
      <c r="S939" s="348"/>
      <c r="T939" s="348"/>
      <c r="U939" s="348"/>
      <c r="V939" s="348"/>
      <c r="W939" s="348"/>
      <c r="X939" s="348"/>
      <c r="Y939" s="348"/>
      <c r="Z939" s="349"/>
      <c r="AA939" s="347">
        <v>3</v>
      </c>
      <c r="AB939" s="348"/>
      <c r="AC939" s="348"/>
      <c r="AD939" s="348"/>
      <c r="AE939" s="348"/>
      <c r="AF939" s="348"/>
      <c r="AG939" s="348"/>
      <c r="AH939" s="348"/>
      <c r="AI939" s="348"/>
      <c r="AJ939" s="348"/>
      <c r="AK939" s="348"/>
      <c r="AL939" s="348"/>
      <c r="AM939" s="348"/>
      <c r="AN939" s="348"/>
      <c r="AO939" s="348"/>
      <c r="AP939" s="348"/>
      <c r="AQ939" s="348"/>
      <c r="AR939" s="348"/>
      <c r="AS939" s="348"/>
      <c r="AT939" s="349"/>
      <c r="DK939" s="107" t="s">
        <v>423</v>
      </c>
      <c r="DL939" s="115" t="e">
        <f>DM939/$DM$940*100</f>
        <v>#DIV/0!</v>
      </c>
      <c r="DM939" s="107">
        <f>AA952</f>
        <v>0</v>
      </c>
    </row>
    <row r="940" spans="4:117" ht="14.25" customHeight="1" x14ac:dyDescent="0.35">
      <c r="D940" s="347"/>
      <c r="E940" s="348"/>
      <c r="F940" s="348"/>
      <c r="G940" s="348"/>
      <c r="H940" s="348"/>
      <c r="I940" s="348"/>
      <c r="J940" s="348"/>
      <c r="K940" s="348"/>
      <c r="L940" s="348"/>
      <c r="M940" s="348"/>
      <c r="N940" s="348"/>
      <c r="O940" s="348"/>
      <c r="P940" s="348"/>
      <c r="Q940" s="348"/>
      <c r="R940" s="348"/>
      <c r="S940" s="348"/>
      <c r="T940" s="348"/>
      <c r="U940" s="348"/>
      <c r="V940" s="348"/>
      <c r="W940" s="348"/>
      <c r="X940" s="348"/>
      <c r="Y940" s="348"/>
      <c r="Z940" s="349"/>
      <c r="AA940" s="347"/>
      <c r="AB940" s="348"/>
      <c r="AC940" s="348"/>
      <c r="AD940" s="348"/>
      <c r="AE940" s="348"/>
      <c r="AF940" s="348"/>
      <c r="AG940" s="348"/>
      <c r="AH940" s="348"/>
      <c r="AI940" s="348"/>
      <c r="AJ940" s="348"/>
      <c r="AK940" s="348"/>
      <c r="AL940" s="348"/>
      <c r="AM940" s="348"/>
      <c r="AN940" s="348"/>
      <c r="AO940" s="348"/>
      <c r="AP940" s="348"/>
      <c r="AQ940" s="348"/>
      <c r="AR940" s="348"/>
      <c r="AS940" s="348"/>
      <c r="AT940" s="349"/>
      <c r="DK940" s="107" t="s">
        <v>403</v>
      </c>
      <c r="DM940" s="107">
        <f>DM937+DM938+DM939</f>
        <v>0</v>
      </c>
    </row>
    <row r="941" spans="4:117" ht="14.25" customHeight="1" x14ac:dyDescent="0.35">
      <c r="D941" s="347"/>
      <c r="E941" s="348"/>
      <c r="F941" s="348"/>
      <c r="G941" s="348"/>
      <c r="H941" s="348"/>
      <c r="I941" s="348"/>
      <c r="J941" s="348"/>
      <c r="K941" s="348"/>
      <c r="L941" s="348"/>
      <c r="M941" s="348"/>
      <c r="N941" s="348"/>
      <c r="O941" s="348"/>
      <c r="P941" s="348"/>
      <c r="Q941" s="348"/>
      <c r="R941" s="348"/>
      <c r="S941" s="348"/>
      <c r="T941" s="348"/>
      <c r="U941" s="348"/>
      <c r="V941" s="348"/>
      <c r="W941" s="348"/>
      <c r="X941" s="348"/>
      <c r="Y941" s="348"/>
      <c r="Z941" s="349"/>
      <c r="AA941" s="347"/>
      <c r="AB941" s="348"/>
      <c r="AC941" s="348"/>
      <c r="AD941" s="348"/>
      <c r="AE941" s="348"/>
      <c r="AF941" s="348"/>
      <c r="AG941" s="348"/>
      <c r="AH941" s="348"/>
      <c r="AI941" s="348"/>
      <c r="AJ941" s="348"/>
      <c r="AK941" s="348"/>
      <c r="AL941" s="348"/>
      <c r="AM941" s="348"/>
      <c r="AN941" s="348"/>
      <c r="AO941" s="348"/>
      <c r="AP941" s="348"/>
      <c r="AQ941" s="348"/>
      <c r="AR941" s="348"/>
      <c r="AS941" s="348"/>
      <c r="AT941" s="349"/>
    </row>
    <row r="942" spans="4:117" ht="14.25" customHeight="1" x14ac:dyDescent="0.35">
      <c r="D942" s="347"/>
      <c r="E942" s="348"/>
      <c r="F942" s="348"/>
      <c r="G942" s="348"/>
      <c r="H942" s="348"/>
      <c r="I942" s="348"/>
      <c r="J942" s="348"/>
      <c r="K942" s="348"/>
      <c r="L942" s="348"/>
      <c r="M942" s="348"/>
      <c r="N942" s="348"/>
      <c r="O942" s="348"/>
      <c r="P942" s="348"/>
      <c r="Q942" s="348"/>
      <c r="R942" s="348"/>
      <c r="S942" s="348"/>
      <c r="T942" s="348"/>
      <c r="U942" s="348"/>
      <c r="V942" s="348"/>
      <c r="W942" s="348"/>
      <c r="X942" s="348"/>
      <c r="Y942" s="348"/>
      <c r="Z942" s="349"/>
      <c r="AA942" s="381"/>
      <c r="AB942" s="348"/>
      <c r="AC942" s="348"/>
      <c r="AD942" s="348"/>
      <c r="AE942" s="348"/>
      <c r="AF942" s="348"/>
      <c r="AG942" s="348"/>
      <c r="AH942" s="348"/>
      <c r="AI942" s="348"/>
      <c r="AJ942" s="348"/>
      <c r="AK942" s="348"/>
      <c r="AL942" s="348"/>
      <c r="AM942" s="348"/>
      <c r="AN942" s="348"/>
      <c r="AO942" s="348"/>
      <c r="AP942" s="348"/>
      <c r="AQ942" s="348"/>
      <c r="AR942" s="348"/>
      <c r="AS942" s="348"/>
      <c r="AT942" s="349"/>
    </row>
    <row r="943" spans="4:117" ht="14.25" customHeight="1" x14ac:dyDescent="0.35">
      <c r="D943" s="218" t="s">
        <v>989</v>
      </c>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c r="AO943" s="81"/>
      <c r="AP943" s="81"/>
      <c r="AQ943" s="81"/>
      <c r="AR943" s="81"/>
      <c r="AS943" s="81"/>
      <c r="AT943" s="81"/>
    </row>
    <row r="944" spans="4:117" ht="14.25" customHeight="1" x14ac:dyDescent="0.35"/>
    <row r="945" spans="1:92" ht="14.25" customHeight="1" x14ac:dyDescent="0.35">
      <c r="D945" s="391" t="s">
        <v>413</v>
      </c>
      <c r="E945" s="391"/>
      <c r="F945" s="391"/>
      <c r="G945" s="391"/>
      <c r="H945" s="391"/>
      <c r="I945" s="391"/>
      <c r="J945" s="391"/>
      <c r="K945" s="391"/>
      <c r="L945" s="391"/>
      <c r="M945" s="391"/>
      <c r="N945" s="391"/>
      <c r="O945" s="391"/>
      <c r="P945" s="391"/>
      <c r="Q945" s="391"/>
      <c r="R945" s="391"/>
      <c r="S945" s="391"/>
      <c r="T945" s="391"/>
      <c r="U945" s="391"/>
      <c r="V945" s="391"/>
      <c r="W945" s="391"/>
      <c r="X945" s="391"/>
      <c r="Y945" s="391"/>
      <c r="Z945" s="391"/>
      <c r="AA945" s="391"/>
      <c r="AB945" s="391"/>
      <c r="AC945" s="391"/>
      <c r="AD945" s="391"/>
      <c r="AE945" s="391"/>
      <c r="AF945" s="391"/>
      <c r="AG945" s="391"/>
      <c r="AH945" s="391"/>
      <c r="AI945" s="391"/>
      <c r="AJ945" s="391"/>
      <c r="AK945" s="391"/>
      <c r="AL945" s="391"/>
      <c r="AM945" s="391"/>
      <c r="AN945" s="391"/>
      <c r="AO945" s="391"/>
      <c r="AP945" s="391"/>
      <c r="AQ945" s="391"/>
      <c r="AR945" s="391"/>
      <c r="AS945" s="391"/>
      <c r="AT945" s="391"/>
    </row>
    <row r="946" spans="1:92" ht="14.25" customHeight="1" x14ac:dyDescent="0.35">
      <c r="D946" s="391"/>
      <c r="E946" s="391"/>
      <c r="F946" s="391"/>
      <c r="G946" s="391"/>
      <c r="H946" s="391"/>
      <c r="I946" s="391"/>
      <c r="J946" s="391"/>
      <c r="K946" s="391"/>
      <c r="L946" s="391"/>
      <c r="M946" s="391"/>
      <c r="N946" s="391"/>
      <c r="O946" s="391"/>
      <c r="P946" s="391"/>
      <c r="Q946" s="391"/>
      <c r="R946" s="391"/>
      <c r="S946" s="391"/>
      <c r="T946" s="391"/>
      <c r="U946" s="391"/>
      <c r="V946" s="391"/>
      <c r="W946" s="391"/>
      <c r="X946" s="391"/>
      <c r="Y946" s="391"/>
      <c r="Z946" s="391"/>
      <c r="AA946" s="391"/>
      <c r="AB946" s="391"/>
      <c r="AC946" s="391"/>
      <c r="AD946" s="391"/>
      <c r="AE946" s="391"/>
      <c r="AF946" s="391"/>
      <c r="AG946" s="391"/>
      <c r="AH946" s="391"/>
      <c r="AI946" s="391"/>
      <c r="AJ946" s="391"/>
      <c r="AK946" s="391"/>
      <c r="AL946" s="391"/>
      <c r="AM946" s="391"/>
      <c r="AN946" s="391"/>
      <c r="AO946" s="391"/>
      <c r="AP946" s="391"/>
      <c r="AQ946" s="391"/>
      <c r="AR946" s="391"/>
      <c r="AS946" s="391"/>
      <c r="AT946" s="391"/>
    </row>
    <row r="947" spans="1:92" ht="14.25" customHeight="1" x14ac:dyDescent="0.35">
      <c r="D947" s="392"/>
      <c r="E947" s="392"/>
      <c r="F947" s="392"/>
      <c r="G947" s="392"/>
      <c r="H947" s="392"/>
      <c r="I947" s="392"/>
      <c r="J947" s="392"/>
      <c r="K947" s="392"/>
      <c r="L947" s="392"/>
      <c r="M947" s="392"/>
      <c r="N947" s="392"/>
      <c r="O947" s="392"/>
      <c r="P947" s="392"/>
      <c r="Q947" s="392"/>
      <c r="R947" s="392"/>
      <c r="S947" s="392"/>
      <c r="T947" s="392"/>
      <c r="U947" s="392"/>
      <c r="V947" s="392"/>
      <c r="W947" s="392"/>
      <c r="X947" s="392"/>
      <c r="Y947" s="392"/>
      <c r="Z947" s="392"/>
      <c r="AA947" s="392"/>
      <c r="AB947" s="392"/>
      <c r="AC947" s="392"/>
      <c r="AD947" s="392"/>
      <c r="AE947" s="392"/>
      <c r="AF947" s="392"/>
      <c r="AG947" s="392"/>
      <c r="AH947" s="392"/>
      <c r="AI947" s="392"/>
      <c r="AJ947" s="392"/>
      <c r="AK947" s="392"/>
      <c r="AL947" s="392"/>
      <c r="AM947" s="392"/>
      <c r="AN947" s="392"/>
      <c r="AO947" s="392"/>
      <c r="AP947" s="392"/>
      <c r="AQ947" s="392"/>
      <c r="AR947" s="392"/>
      <c r="AS947" s="392"/>
      <c r="AT947" s="392"/>
    </row>
    <row r="948" spans="1:92" ht="14.25" customHeight="1" x14ac:dyDescent="0.35">
      <c r="D948" s="286" t="s">
        <v>415</v>
      </c>
      <c r="E948" s="287"/>
      <c r="F948" s="287"/>
      <c r="G948" s="287"/>
      <c r="H948" s="287"/>
      <c r="I948" s="287"/>
      <c r="J948" s="287"/>
      <c r="K948" s="287"/>
      <c r="L948" s="287"/>
      <c r="M948" s="287"/>
      <c r="N948" s="287"/>
      <c r="O948" s="287"/>
      <c r="P948" s="287"/>
      <c r="Q948" s="287"/>
      <c r="R948" s="287"/>
      <c r="S948" s="287"/>
      <c r="T948" s="287"/>
      <c r="U948" s="287"/>
      <c r="V948" s="287"/>
      <c r="W948" s="287"/>
      <c r="X948" s="287"/>
      <c r="Y948" s="287"/>
      <c r="Z948" s="288"/>
      <c r="AA948" s="286" t="s">
        <v>414</v>
      </c>
      <c r="AB948" s="287"/>
      <c r="AC948" s="287"/>
      <c r="AD948" s="287"/>
      <c r="AE948" s="287"/>
      <c r="AF948" s="287"/>
      <c r="AG948" s="287"/>
      <c r="AH948" s="287"/>
      <c r="AI948" s="287"/>
      <c r="AJ948" s="287"/>
      <c r="AK948" s="287"/>
      <c r="AL948" s="287"/>
      <c r="AM948" s="287"/>
      <c r="AN948" s="287"/>
      <c r="AO948" s="287"/>
      <c r="AP948" s="287"/>
      <c r="AQ948" s="287"/>
      <c r="AR948" s="287"/>
      <c r="AS948" s="287"/>
      <c r="AT948" s="288"/>
    </row>
    <row r="949" spans="1:92" ht="14.25" customHeight="1" x14ac:dyDescent="0.35">
      <c r="D949" s="292"/>
      <c r="E949" s="293"/>
      <c r="F949" s="293"/>
      <c r="G949" s="293"/>
      <c r="H949" s="293"/>
      <c r="I949" s="293"/>
      <c r="J949" s="293"/>
      <c r="K949" s="293"/>
      <c r="L949" s="293"/>
      <c r="M949" s="293"/>
      <c r="N949" s="293"/>
      <c r="O949" s="293"/>
      <c r="P949" s="293"/>
      <c r="Q949" s="293"/>
      <c r="R949" s="293"/>
      <c r="S949" s="293"/>
      <c r="T949" s="293"/>
      <c r="U949" s="293"/>
      <c r="V949" s="293"/>
      <c r="W949" s="293"/>
      <c r="X949" s="293"/>
      <c r="Y949" s="293"/>
      <c r="Z949" s="294"/>
      <c r="AA949" s="292"/>
      <c r="AB949" s="293"/>
      <c r="AC949" s="293"/>
      <c r="AD949" s="293"/>
      <c r="AE949" s="293"/>
      <c r="AF949" s="293"/>
      <c r="AG949" s="293"/>
      <c r="AH949" s="293"/>
      <c r="AI949" s="293"/>
      <c r="AJ949" s="293"/>
      <c r="AK949" s="293"/>
      <c r="AL949" s="293"/>
      <c r="AM949" s="293"/>
      <c r="AN949" s="293"/>
      <c r="AO949" s="293"/>
      <c r="AP949" s="293"/>
      <c r="AQ949" s="293"/>
      <c r="AR949" s="293"/>
      <c r="AS949" s="293"/>
      <c r="AT949" s="294"/>
    </row>
    <row r="950" spans="1:92" ht="14.25" customHeight="1" x14ac:dyDescent="0.35">
      <c r="D950" s="347" t="s">
        <v>417</v>
      </c>
      <c r="E950" s="348"/>
      <c r="F950" s="348"/>
      <c r="G950" s="348"/>
      <c r="H950" s="348"/>
      <c r="I950" s="348"/>
      <c r="J950" s="348"/>
      <c r="K950" s="348"/>
      <c r="L950" s="348"/>
      <c r="M950" s="348"/>
      <c r="N950" s="348"/>
      <c r="O950" s="348"/>
      <c r="P950" s="348"/>
      <c r="Q950" s="348"/>
      <c r="R950" s="348"/>
      <c r="S950" s="348"/>
      <c r="T950" s="348"/>
      <c r="U950" s="348"/>
      <c r="V950" s="348"/>
      <c r="W950" s="348"/>
      <c r="X950" s="348"/>
      <c r="Y950" s="348"/>
      <c r="Z950" s="349"/>
      <c r="AA950" s="382"/>
      <c r="AB950" s="383"/>
      <c r="AC950" s="383"/>
      <c r="AD950" s="383"/>
      <c r="AE950" s="383"/>
      <c r="AF950" s="383"/>
      <c r="AG950" s="383"/>
      <c r="AH950" s="383"/>
      <c r="AI950" s="383"/>
      <c r="AJ950" s="383"/>
      <c r="AK950" s="383"/>
      <c r="AL950" s="383"/>
      <c r="AM950" s="383"/>
      <c r="AN950" s="383"/>
      <c r="AO950" s="383"/>
      <c r="AP950" s="383"/>
      <c r="AQ950" s="383"/>
      <c r="AR950" s="383"/>
      <c r="AS950" s="383"/>
      <c r="AT950" s="384"/>
    </row>
    <row r="951" spans="1:92" ht="14.25" customHeight="1" x14ac:dyDescent="0.35">
      <c r="D951" s="347" t="s">
        <v>416</v>
      </c>
      <c r="E951" s="348"/>
      <c r="F951" s="348"/>
      <c r="G951" s="348"/>
      <c r="H951" s="348"/>
      <c r="I951" s="348"/>
      <c r="J951" s="348"/>
      <c r="K951" s="348"/>
      <c r="L951" s="348"/>
      <c r="M951" s="348"/>
      <c r="N951" s="348"/>
      <c r="O951" s="348"/>
      <c r="P951" s="348"/>
      <c r="Q951" s="348"/>
      <c r="R951" s="348"/>
      <c r="S951" s="348"/>
      <c r="T951" s="348"/>
      <c r="U951" s="348"/>
      <c r="V951" s="348"/>
      <c r="W951" s="348"/>
      <c r="X951" s="348"/>
      <c r="Y951" s="348"/>
      <c r="Z951" s="349"/>
      <c r="AA951" s="382"/>
      <c r="AB951" s="383"/>
      <c r="AC951" s="383"/>
      <c r="AD951" s="383"/>
      <c r="AE951" s="383"/>
      <c r="AF951" s="383"/>
      <c r="AG951" s="383"/>
      <c r="AH951" s="383"/>
      <c r="AI951" s="383"/>
      <c r="AJ951" s="383"/>
      <c r="AK951" s="383"/>
      <c r="AL951" s="383"/>
      <c r="AM951" s="383"/>
      <c r="AN951" s="383"/>
      <c r="AO951" s="383"/>
      <c r="AP951" s="383"/>
      <c r="AQ951" s="383"/>
      <c r="AR951" s="383"/>
      <c r="AS951" s="383"/>
      <c r="AT951" s="384"/>
    </row>
    <row r="952" spans="1:92" ht="14.25" customHeight="1" x14ac:dyDescent="0.35">
      <c r="D952" s="347" t="s">
        <v>423</v>
      </c>
      <c r="E952" s="348"/>
      <c r="F952" s="348"/>
      <c r="G952" s="348"/>
      <c r="H952" s="348"/>
      <c r="I952" s="348"/>
      <c r="J952" s="348"/>
      <c r="K952" s="348"/>
      <c r="L952" s="348"/>
      <c r="M952" s="348"/>
      <c r="N952" s="348"/>
      <c r="O952" s="348"/>
      <c r="P952" s="348"/>
      <c r="Q952" s="348"/>
      <c r="R952" s="348"/>
      <c r="S952" s="348"/>
      <c r="T952" s="348"/>
      <c r="U952" s="348"/>
      <c r="V952" s="348"/>
      <c r="W952" s="348"/>
      <c r="X952" s="348"/>
      <c r="Y952" s="348"/>
      <c r="Z952" s="349"/>
      <c r="AA952" s="382"/>
      <c r="AB952" s="383"/>
      <c r="AC952" s="383"/>
      <c r="AD952" s="383"/>
      <c r="AE952" s="383"/>
      <c r="AF952" s="383"/>
      <c r="AG952" s="383"/>
      <c r="AH952" s="383"/>
      <c r="AI952" s="383"/>
      <c r="AJ952" s="383"/>
      <c r="AK952" s="383"/>
      <c r="AL952" s="383"/>
      <c r="AM952" s="383"/>
      <c r="AN952" s="383"/>
      <c r="AO952" s="383"/>
      <c r="AP952" s="383"/>
      <c r="AQ952" s="383"/>
      <c r="AR952" s="383"/>
      <c r="AS952" s="383"/>
      <c r="AT952" s="384"/>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row>
    <row r="953" spans="1:92" ht="14.25" customHeight="1" x14ac:dyDescent="0.35">
      <c r="D953" s="218" t="s">
        <v>989</v>
      </c>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c r="AO953" s="81"/>
      <c r="AP953" s="81"/>
      <c r="AQ953" s="81"/>
      <c r="AR953" s="81"/>
      <c r="AS953" s="81"/>
      <c r="AT953" s="81"/>
      <c r="AV953" s="385" t="s">
        <v>989</v>
      </c>
      <c r="AW953" s="385"/>
      <c r="AX953" s="385"/>
      <c r="AY953" s="385"/>
      <c r="AZ953" s="385"/>
      <c r="BA953" s="385"/>
      <c r="BB953" s="385"/>
      <c r="BC953" s="385"/>
      <c r="BD953" s="385"/>
      <c r="BE953" s="385"/>
      <c r="BF953" s="385"/>
      <c r="BG953" s="385"/>
      <c r="BH953" s="385"/>
      <c r="BI953" s="385"/>
      <c r="BJ953" s="385"/>
      <c r="BK953" s="385"/>
      <c r="BL953" s="385"/>
      <c r="BM953" s="385"/>
      <c r="BN953" s="385"/>
      <c r="BO953" s="385"/>
      <c r="BP953" s="385"/>
      <c r="BQ953" s="385"/>
      <c r="BR953" s="385"/>
      <c r="BS953" s="385"/>
      <c r="BT953" s="385"/>
      <c r="BU953" s="385"/>
      <c r="BV953" s="385"/>
      <c r="BW953" s="385"/>
      <c r="BX953" s="385"/>
      <c r="BY953" s="385"/>
      <c r="BZ953" s="385"/>
      <c r="CA953" s="385"/>
      <c r="CB953" s="385"/>
      <c r="CC953" s="385"/>
      <c r="CD953" s="385"/>
      <c r="CE953" s="385"/>
      <c r="CF953" s="385"/>
      <c r="CG953" s="385"/>
      <c r="CH953" s="385"/>
      <c r="CI953" s="385"/>
      <c r="CJ953" s="385"/>
      <c r="CK953" s="385"/>
      <c r="CL953" s="385"/>
    </row>
    <row r="954" spans="1:92" ht="14.25" customHeight="1" x14ac:dyDescent="0.3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row>
    <row r="955" spans="1:92" ht="14.25" customHeight="1" x14ac:dyDescent="0.35">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c r="AP955" s="67"/>
      <c r="AQ955" s="67"/>
      <c r="AR955" s="67"/>
      <c r="AS955" s="67"/>
      <c r="AT955" s="67"/>
      <c r="AU955" s="67"/>
      <c r="AV955" s="67"/>
      <c r="AW955" s="67"/>
      <c r="AX955" s="67"/>
      <c r="AY955" s="67"/>
      <c r="AZ955" s="67"/>
      <c r="BA955" s="67"/>
      <c r="BB955" s="67"/>
      <c r="BC955" s="67"/>
      <c r="BD955" s="67"/>
      <c r="BE955" s="67"/>
      <c r="BF955" s="67"/>
      <c r="BG955" s="67"/>
      <c r="BH955" s="67"/>
      <c r="BI955" s="67"/>
      <c r="BJ955" s="67"/>
      <c r="BK955" s="67"/>
      <c r="BL955" s="67"/>
      <c r="BM955" s="67"/>
      <c r="BN955" s="67"/>
      <c r="BO955" s="67"/>
      <c r="BP955" s="67"/>
      <c r="BQ955" s="67"/>
      <c r="BR955" s="67"/>
      <c r="BS955" s="67"/>
      <c r="BT955" s="67"/>
      <c r="BU955" s="67"/>
      <c r="BV955" s="67"/>
      <c r="BW955" s="67"/>
      <c r="BX955" s="67"/>
      <c r="BY955" s="67"/>
      <c r="BZ955" s="67"/>
      <c r="CA955" s="67"/>
      <c r="CB955" s="67"/>
      <c r="CC955" s="67"/>
      <c r="CD955" s="67"/>
      <c r="CE955" s="67"/>
      <c r="CF955" s="67"/>
      <c r="CG955" s="67"/>
      <c r="CH955" s="67"/>
      <c r="CI955" s="67"/>
      <c r="CJ955" s="67"/>
      <c r="CK955" s="67"/>
      <c r="CL955" s="67"/>
      <c r="CM955" s="67"/>
      <c r="CN955" s="67"/>
    </row>
    <row r="956" spans="1:92" ht="14.25" customHeight="1" x14ac:dyDescent="0.35">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c r="AP956" s="67"/>
      <c r="AQ956" s="67"/>
      <c r="AR956" s="67"/>
      <c r="AS956" s="67"/>
      <c r="AT956" s="67"/>
      <c r="AU956" s="67"/>
      <c r="AV956" s="67"/>
      <c r="AW956" s="67"/>
      <c r="AX956" s="67"/>
      <c r="AY956" s="67"/>
      <c r="AZ956" s="67"/>
      <c r="BA956" s="67"/>
      <c r="BB956" s="67"/>
      <c r="BC956" s="67"/>
      <c r="BD956" s="67"/>
      <c r="BE956" s="67"/>
      <c r="BF956" s="67"/>
      <c r="BG956" s="67"/>
      <c r="BH956" s="67"/>
      <c r="BI956" s="67"/>
      <c r="BJ956" s="67"/>
      <c r="BK956" s="67"/>
      <c r="BL956" s="67"/>
      <c r="BM956" s="67"/>
      <c r="BN956" s="67"/>
      <c r="BO956" s="67"/>
      <c r="BP956" s="67"/>
      <c r="BQ956" s="67"/>
      <c r="BR956" s="67"/>
      <c r="BS956" s="67"/>
      <c r="BT956" s="67"/>
      <c r="BU956" s="67"/>
      <c r="BV956" s="67"/>
      <c r="BW956" s="67"/>
      <c r="BX956" s="67"/>
      <c r="BY956" s="67"/>
      <c r="BZ956" s="67"/>
      <c r="CA956" s="67"/>
      <c r="CB956" s="67"/>
      <c r="CC956" s="67"/>
      <c r="CD956" s="67"/>
      <c r="CE956" s="67"/>
      <c r="CF956" s="67"/>
      <c r="CG956" s="67"/>
      <c r="CH956" s="67"/>
      <c r="CI956" s="67"/>
      <c r="CJ956" s="67"/>
      <c r="CK956" s="67"/>
      <c r="CL956" s="67"/>
      <c r="CM956" s="67"/>
      <c r="CN956" s="67"/>
    </row>
    <row r="957" spans="1:92" ht="14.25" customHeight="1" x14ac:dyDescent="0.35">
      <c r="CM957" s="387"/>
      <c r="CN957" s="387"/>
    </row>
    <row r="958" spans="1:92" ht="14.25" customHeight="1" x14ac:dyDescent="0.35">
      <c r="D958" s="420" t="s">
        <v>424</v>
      </c>
      <c r="E958" s="420"/>
      <c r="F958" s="420"/>
      <c r="G958" s="420"/>
      <c r="H958" s="420"/>
      <c r="I958" s="420"/>
      <c r="J958" s="420"/>
      <c r="K958" s="420"/>
      <c r="L958" s="420"/>
      <c r="M958" s="420"/>
      <c r="N958" s="420"/>
      <c r="O958" s="420"/>
      <c r="P958" s="420"/>
      <c r="Q958" s="420"/>
      <c r="R958" s="420"/>
      <c r="S958" s="420"/>
      <c r="T958" s="420"/>
      <c r="U958" s="420"/>
      <c r="V958" s="420"/>
      <c r="W958" s="420"/>
      <c r="X958" s="420"/>
      <c r="Y958" s="420"/>
      <c r="Z958" s="420"/>
      <c r="AA958" s="420"/>
      <c r="AB958" s="420"/>
      <c r="AC958" s="420"/>
      <c r="AD958" s="420"/>
      <c r="AE958" s="420"/>
      <c r="AF958" s="420"/>
      <c r="AG958" s="420"/>
      <c r="AH958" s="420"/>
      <c r="AI958" s="420"/>
      <c r="AJ958" s="420"/>
      <c r="AK958" s="420"/>
      <c r="AL958" s="420"/>
      <c r="AM958" s="420"/>
      <c r="AN958" s="420"/>
      <c r="AO958" s="420"/>
      <c r="AP958" s="420"/>
      <c r="AQ958" s="420"/>
      <c r="AR958" s="420"/>
      <c r="AS958" s="420"/>
      <c r="AT958" s="420"/>
      <c r="AV958" s="434" t="s">
        <v>427</v>
      </c>
      <c r="AW958" s="434"/>
      <c r="AX958" s="434"/>
      <c r="AY958" s="434"/>
      <c r="AZ958" s="434"/>
      <c r="BA958" s="434"/>
      <c r="BB958" s="434"/>
      <c r="BC958" s="434"/>
      <c r="BD958" s="434"/>
      <c r="BE958" s="434"/>
      <c r="BF958" s="434"/>
      <c r="BG958" s="434"/>
      <c r="BH958" s="434"/>
      <c r="BI958" s="434"/>
      <c r="BJ958" s="434"/>
      <c r="BK958" s="434"/>
      <c r="BL958" s="434"/>
      <c r="BM958" s="434"/>
      <c r="BN958" s="434"/>
      <c r="BO958" s="434"/>
      <c r="BP958" s="434"/>
      <c r="BQ958" s="434"/>
      <c r="BR958" s="434"/>
      <c r="BS958" s="434"/>
      <c r="BT958" s="434"/>
      <c r="BU958" s="434"/>
      <c r="BV958" s="434"/>
      <c r="BW958" s="434"/>
      <c r="BX958" s="434"/>
      <c r="BY958" s="434"/>
      <c r="BZ958" s="434"/>
      <c r="CA958" s="434"/>
      <c r="CB958" s="434"/>
      <c r="CC958" s="434"/>
      <c r="CD958" s="434"/>
      <c r="CE958" s="434"/>
      <c r="CF958" s="434"/>
      <c r="CG958" s="434"/>
      <c r="CH958" s="434"/>
      <c r="CI958" s="434"/>
      <c r="CJ958" s="434"/>
      <c r="CK958" s="434"/>
      <c r="CL958" s="434"/>
      <c r="CM958" s="434"/>
      <c r="CN958" s="434"/>
    </row>
    <row r="959" spans="1:92" ht="14.25" customHeight="1" x14ac:dyDescent="0.35">
      <c r="D959" s="421"/>
      <c r="E959" s="421"/>
      <c r="F959" s="421"/>
      <c r="G959" s="421"/>
      <c r="H959" s="421"/>
      <c r="I959" s="421"/>
      <c r="J959" s="421"/>
      <c r="K959" s="421"/>
      <c r="L959" s="421"/>
      <c r="M959" s="421"/>
      <c r="N959" s="421"/>
      <c r="O959" s="421"/>
      <c r="P959" s="421"/>
      <c r="Q959" s="421"/>
      <c r="R959" s="421"/>
      <c r="S959" s="421"/>
      <c r="T959" s="421"/>
      <c r="U959" s="421"/>
      <c r="V959" s="421"/>
      <c r="W959" s="421"/>
      <c r="X959" s="421"/>
      <c r="Y959" s="421"/>
      <c r="Z959" s="421"/>
      <c r="AA959" s="421"/>
      <c r="AB959" s="421"/>
      <c r="AC959" s="421"/>
      <c r="AD959" s="421"/>
      <c r="AE959" s="421"/>
      <c r="AF959" s="421"/>
      <c r="AG959" s="421"/>
      <c r="AH959" s="421"/>
      <c r="AI959" s="421"/>
      <c r="AJ959" s="421"/>
      <c r="AK959" s="421"/>
      <c r="AL959" s="421"/>
      <c r="AM959" s="421"/>
      <c r="AN959" s="421"/>
      <c r="AO959" s="421"/>
      <c r="AP959" s="421"/>
      <c r="AQ959" s="421"/>
      <c r="AR959" s="421"/>
      <c r="AS959" s="421"/>
      <c r="AT959" s="421"/>
      <c r="AV959" s="435"/>
      <c r="AW959" s="435"/>
      <c r="AX959" s="435"/>
      <c r="AY959" s="435"/>
      <c r="AZ959" s="435"/>
      <c r="BA959" s="435"/>
      <c r="BB959" s="435"/>
      <c r="BC959" s="435"/>
      <c r="BD959" s="435"/>
      <c r="BE959" s="435"/>
      <c r="BF959" s="435"/>
      <c r="BG959" s="435"/>
      <c r="BH959" s="435"/>
      <c r="BI959" s="435"/>
      <c r="BJ959" s="435"/>
      <c r="BK959" s="435"/>
      <c r="BL959" s="435"/>
      <c r="BM959" s="435"/>
      <c r="BN959" s="435"/>
      <c r="BO959" s="435"/>
      <c r="BP959" s="435"/>
      <c r="BQ959" s="435"/>
      <c r="BR959" s="435"/>
      <c r="BS959" s="435"/>
      <c r="BT959" s="435"/>
      <c r="BU959" s="435"/>
      <c r="BV959" s="435"/>
      <c r="BW959" s="435"/>
      <c r="BX959" s="435"/>
      <c r="BY959" s="435"/>
      <c r="BZ959" s="435"/>
      <c r="CA959" s="435"/>
      <c r="CB959" s="435"/>
      <c r="CC959" s="435"/>
      <c r="CD959" s="435"/>
      <c r="CE959" s="435"/>
      <c r="CF959" s="435"/>
      <c r="CG959" s="435"/>
      <c r="CH959" s="435"/>
      <c r="CI959" s="435"/>
      <c r="CJ959" s="435"/>
      <c r="CK959" s="435"/>
      <c r="CL959" s="435"/>
      <c r="CM959" s="435"/>
      <c r="CN959" s="435"/>
    </row>
    <row r="960" spans="1:92" ht="14.25" customHeight="1" x14ac:dyDescent="0.35">
      <c r="D960" s="286" t="s">
        <v>24</v>
      </c>
      <c r="E960" s="287"/>
      <c r="F960" s="287"/>
      <c r="G960" s="287"/>
      <c r="H960" s="287"/>
      <c r="I960" s="287"/>
      <c r="J960" s="287"/>
      <c r="K960" s="287"/>
      <c r="L960" s="287"/>
      <c r="M960" s="287"/>
      <c r="N960" s="287"/>
      <c r="O960" s="287"/>
      <c r="P960" s="287"/>
      <c r="Q960" s="287"/>
      <c r="R960" s="287"/>
      <c r="S960" s="287"/>
      <c r="T960" s="287"/>
      <c r="U960" s="287"/>
      <c r="V960" s="287"/>
      <c r="W960" s="287"/>
      <c r="X960" s="287"/>
      <c r="Y960" s="288"/>
      <c r="Z960" s="357" t="s">
        <v>46</v>
      </c>
      <c r="AA960" s="358"/>
      <c r="AB960" s="358"/>
      <c r="AC960" s="358"/>
      <c r="AD960" s="358"/>
      <c r="AE960" s="358"/>
      <c r="AF960" s="358"/>
      <c r="AG960" s="358"/>
      <c r="AH960" s="358"/>
      <c r="AI960" s="358"/>
      <c r="AJ960" s="358"/>
      <c r="AK960" s="358"/>
      <c r="AL960" s="358"/>
      <c r="AM960" s="359"/>
      <c r="AN960" s="286" t="s">
        <v>388</v>
      </c>
      <c r="AO960" s="287"/>
      <c r="AP960" s="287"/>
      <c r="AQ960" s="287"/>
      <c r="AR960" s="287"/>
      <c r="AS960" s="287"/>
      <c r="AT960" s="288"/>
      <c r="AV960" s="286" t="s">
        <v>24</v>
      </c>
      <c r="AW960" s="287"/>
      <c r="AX960" s="287"/>
      <c r="AY960" s="287"/>
      <c r="AZ960" s="287"/>
      <c r="BA960" s="287"/>
      <c r="BB960" s="287"/>
      <c r="BC960" s="287"/>
      <c r="BD960" s="287"/>
      <c r="BE960" s="287"/>
      <c r="BF960" s="287"/>
      <c r="BG960" s="287"/>
      <c r="BH960" s="287"/>
      <c r="BI960" s="287"/>
      <c r="BJ960" s="287"/>
      <c r="BK960" s="287"/>
      <c r="BL960" s="287"/>
      <c r="BM960" s="287"/>
      <c r="BN960" s="287"/>
      <c r="BO960" s="287"/>
      <c r="BP960" s="287"/>
      <c r="BQ960" s="288"/>
      <c r="BR960" s="357" t="s">
        <v>46</v>
      </c>
      <c r="BS960" s="358"/>
      <c r="BT960" s="358"/>
      <c r="BU960" s="358"/>
      <c r="BV960" s="358"/>
      <c r="BW960" s="358"/>
      <c r="BX960" s="358"/>
      <c r="BY960" s="358"/>
      <c r="BZ960" s="358"/>
      <c r="CA960" s="358"/>
      <c r="CB960" s="358"/>
      <c r="CC960" s="358"/>
      <c r="CD960" s="358"/>
      <c r="CE960" s="358"/>
      <c r="CF960" s="360" t="s">
        <v>388</v>
      </c>
      <c r="CG960" s="360"/>
      <c r="CH960" s="360"/>
      <c r="CI960" s="360"/>
      <c r="CJ960" s="360"/>
      <c r="CK960" s="360"/>
      <c r="CL960" s="360"/>
      <c r="CM960" s="360"/>
      <c r="CN960" s="360"/>
    </row>
    <row r="961" spans="4:93" ht="14.25" customHeight="1" x14ac:dyDescent="0.35">
      <c r="D961" s="292"/>
      <c r="E961" s="293"/>
      <c r="F961" s="293"/>
      <c r="G961" s="293"/>
      <c r="H961" s="293"/>
      <c r="I961" s="293"/>
      <c r="J961" s="293"/>
      <c r="K961" s="293"/>
      <c r="L961" s="293"/>
      <c r="M961" s="293"/>
      <c r="N961" s="293"/>
      <c r="O961" s="293"/>
      <c r="P961" s="293"/>
      <c r="Q961" s="293"/>
      <c r="R961" s="293"/>
      <c r="S961" s="293"/>
      <c r="T961" s="293"/>
      <c r="U961" s="293"/>
      <c r="V961" s="293"/>
      <c r="W961" s="293"/>
      <c r="X961" s="293"/>
      <c r="Y961" s="294"/>
      <c r="Z961" s="357" t="s">
        <v>425</v>
      </c>
      <c r="AA961" s="358"/>
      <c r="AB961" s="358"/>
      <c r="AC961" s="358"/>
      <c r="AD961" s="358"/>
      <c r="AE961" s="359"/>
      <c r="AF961" s="357" t="s">
        <v>124</v>
      </c>
      <c r="AG961" s="358"/>
      <c r="AH961" s="358"/>
      <c r="AI961" s="358"/>
      <c r="AJ961" s="358"/>
      <c r="AK961" s="358"/>
      <c r="AL961" s="358"/>
      <c r="AM961" s="359"/>
      <c r="AN961" s="292"/>
      <c r="AO961" s="293"/>
      <c r="AP961" s="293"/>
      <c r="AQ961" s="293"/>
      <c r="AR961" s="293"/>
      <c r="AS961" s="293"/>
      <c r="AT961" s="294"/>
      <c r="AV961" s="292"/>
      <c r="AW961" s="293"/>
      <c r="AX961" s="293"/>
      <c r="AY961" s="293"/>
      <c r="AZ961" s="293"/>
      <c r="BA961" s="293"/>
      <c r="BB961" s="293"/>
      <c r="BC961" s="293"/>
      <c r="BD961" s="293"/>
      <c r="BE961" s="293"/>
      <c r="BF961" s="293"/>
      <c r="BG961" s="293"/>
      <c r="BH961" s="293"/>
      <c r="BI961" s="293"/>
      <c r="BJ961" s="293"/>
      <c r="BK961" s="293"/>
      <c r="BL961" s="293"/>
      <c r="BM961" s="293"/>
      <c r="BN961" s="293"/>
      <c r="BO961" s="293"/>
      <c r="BP961" s="293"/>
      <c r="BQ961" s="294"/>
      <c r="BR961" s="360" t="s">
        <v>425</v>
      </c>
      <c r="BS961" s="360"/>
      <c r="BT961" s="360"/>
      <c r="BU961" s="360"/>
      <c r="BV961" s="360"/>
      <c r="BW961" s="360"/>
      <c r="BX961" s="360" t="s">
        <v>124</v>
      </c>
      <c r="BY961" s="360"/>
      <c r="BZ961" s="360"/>
      <c r="CA961" s="360"/>
      <c r="CB961" s="360"/>
      <c r="CC961" s="360"/>
      <c r="CD961" s="360"/>
      <c r="CE961" s="360"/>
      <c r="CF961" s="360"/>
      <c r="CG961" s="360"/>
      <c r="CH961" s="360"/>
      <c r="CI961" s="360"/>
      <c r="CJ961" s="360"/>
      <c r="CK961" s="360"/>
      <c r="CL961" s="360"/>
      <c r="CM961" s="360"/>
      <c r="CN961" s="360"/>
    </row>
    <row r="962" spans="4:93" ht="14.25" customHeight="1" x14ac:dyDescent="0.35">
      <c r="D962" s="347" t="s">
        <v>741</v>
      </c>
      <c r="E962" s="348"/>
      <c r="F962" s="348"/>
      <c r="G962" s="348"/>
      <c r="H962" s="348"/>
      <c r="I962" s="348"/>
      <c r="J962" s="348"/>
      <c r="K962" s="348"/>
      <c r="L962" s="348"/>
      <c r="M962" s="348"/>
      <c r="N962" s="348"/>
      <c r="O962" s="348"/>
      <c r="P962" s="348"/>
      <c r="Q962" s="348"/>
      <c r="R962" s="348"/>
      <c r="S962" s="348"/>
      <c r="T962" s="348"/>
      <c r="U962" s="348"/>
      <c r="V962" s="348"/>
      <c r="W962" s="348"/>
      <c r="X962" s="348"/>
      <c r="Y962" s="349"/>
      <c r="Z962" s="347" t="s">
        <v>572</v>
      </c>
      <c r="AA962" s="348"/>
      <c r="AB962" s="348"/>
      <c r="AC962" s="348"/>
      <c r="AD962" s="348"/>
      <c r="AE962" s="349"/>
      <c r="AF962" s="347"/>
      <c r="AG962" s="348"/>
      <c r="AH962" s="348"/>
      <c r="AI962" s="348"/>
      <c r="AJ962" s="348"/>
      <c r="AK962" s="348"/>
      <c r="AL962" s="348"/>
      <c r="AM962" s="349"/>
      <c r="AN962" s="347" t="s">
        <v>637</v>
      </c>
      <c r="AO962" s="348"/>
      <c r="AP962" s="348"/>
      <c r="AQ962" s="348"/>
      <c r="AR962" s="348"/>
      <c r="AS962" s="348"/>
      <c r="AT962" s="349"/>
      <c r="AV962" s="312" t="s">
        <v>806</v>
      </c>
      <c r="AW962" s="312"/>
      <c r="AX962" s="312"/>
      <c r="AY962" s="312"/>
      <c r="AZ962" s="312"/>
      <c r="BA962" s="312"/>
      <c r="BB962" s="312"/>
      <c r="BC962" s="312"/>
      <c r="BD962" s="312"/>
      <c r="BE962" s="312"/>
      <c r="BF962" s="312"/>
      <c r="BG962" s="312"/>
      <c r="BH962" s="312"/>
      <c r="BI962" s="312"/>
      <c r="BJ962" s="312"/>
      <c r="BK962" s="312"/>
      <c r="BL962" s="312"/>
      <c r="BM962" s="312"/>
      <c r="BN962" s="312"/>
      <c r="BO962" s="312"/>
      <c r="BP962" s="312"/>
      <c r="BQ962" s="312"/>
      <c r="BR962" s="312" t="s">
        <v>572</v>
      </c>
      <c r="BS962" s="312"/>
      <c r="BT962" s="312"/>
      <c r="BU962" s="312"/>
      <c r="BV962" s="312"/>
      <c r="BW962" s="312"/>
      <c r="BX962" s="312"/>
      <c r="BY962" s="312"/>
      <c r="BZ962" s="312"/>
      <c r="CA962" s="312"/>
      <c r="CB962" s="312"/>
      <c r="CC962" s="312"/>
      <c r="CD962" s="312"/>
      <c r="CE962" s="312"/>
      <c r="CF962" s="312" t="s">
        <v>637</v>
      </c>
      <c r="CG962" s="312"/>
      <c r="CH962" s="312"/>
      <c r="CI962" s="312"/>
      <c r="CJ962" s="312"/>
      <c r="CK962" s="312"/>
      <c r="CL962" s="312"/>
      <c r="CM962" s="312"/>
      <c r="CN962" s="312"/>
    </row>
    <row r="963" spans="4:93" ht="14.25" customHeight="1" x14ac:dyDescent="0.35">
      <c r="D963" s="347" t="s">
        <v>742</v>
      </c>
      <c r="E963" s="348"/>
      <c r="F963" s="348"/>
      <c r="G963" s="348"/>
      <c r="H963" s="348"/>
      <c r="I963" s="348"/>
      <c r="J963" s="348"/>
      <c r="K963" s="348"/>
      <c r="L963" s="348"/>
      <c r="M963" s="348"/>
      <c r="N963" s="348"/>
      <c r="O963" s="348"/>
      <c r="P963" s="348"/>
      <c r="Q963" s="348"/>
      <c r="R963" s="348"/>
      <c r="S963" s="348"/>
      <c r="T963" s="348"/>
      <c r="U963" s="348"/>
      <c r="V963" s="348"/>
      <c r="W963" s="348"/>
      <c r="X963" s="348"/>
      <c r="Y963" s="349"/>
      <c r="Z963" s="347" t="s">
        <v>572</v>
      </c>
      <c r="AA963" s="348"/>
      <c r="AB963" s="348"/>
      <c r="AC963" s="348"/>
      <c r="AD963" s="348"/>
      <c r="AE963" s="349"/>
      <c r="AF963" s="347"/>
      <c r="AG963" s="348"/>
      <c r="AH963" s="348"/>
      <c r="AI963" s="348"/>
      <c r="AJ963" s="348"/>
      <c r="AK963" s="348"/>
      <c r="AL963" s="348"/>
      <c r="AM963" s="349"/>
      <c r="AN963" s="347" t="s">
        <v>637</v>
      </c>
      <c r="AO963" s="348"/>
      <c r="AP963" s="348"/>
      <c r="AQ963" s="348"/>
      <c r="AR963" s="348"/>
      <c r="AS963" s="348"/>
      <c r="AT963" s="349"/>
      <c r="AV963" s="312" t="s">
        <v>807</v>
      </c>
      <c r="AW963" s="312"/>
      <c r="AX963" s="312"/>
      <c r="AY963" s="312"/>
      <c r="AZ963" s="312"/>
      <c r="BA963" s="312"/>
      <c r="BB963" s="312"/>
      <c r="BC963" s="312"/>
      <c r="BD963" s="312"/>
      <c r="BE963" s="312"/>
      <c r="BF963" s="312"/>
      <c r="BG963" s="312"/>
      <c r="BH963" s="312"/>
      <c r="BI963" s="312"/>
      <c r="BJ963" s="312"/>
      <c r="BK963" s="312"/>
      <c r="BL963" s="312"/>
      <c r="BM963" s="312"/>
      <c r="BN963" s="312"/>
      <c r="BO963" s="312"/>
      <c r="BP963" s="312"/>
      <c r="BQ963" s="312"/>
      <c r="BR963" s="312" t="s">
        <v>572</v>
      </c>
      <c r="BS963" s="312"/>
      <c r="BT963" s="312"/>
      <c r="BU963" s="312"/>
      <c r="BV963" s="312"/>
      <c r="BW963" s="312"/>
      <c r="BX963" s="312"/>
      <c r="BY963" s="312"/>
      <c r="BZ963" s="312"/>
      <c r="CA963" s="312"/>
      <c r="CB963" s="312"/>
      <c r="CC963" s="312"/>
      <c r="CD963" s="312"/>
      <c r="CE963" s="312"/>
      <c r="CF963" s="312" t="s">
        <v>637</v>
      </c>
      <c r="CG963" s="312"/>
      <c r="CH963" s="312"/>
      <c r="CI963" s="312"/>
      <c r="CJ963" s="312"/>
      <c r="CK963" s="312"/>
      <c r="CL963" s="312"/>
      <c r="CM963" s="312"/>
      <c r="CN963" s="312"/>
    </row>
    <row r="964" spans="4:93" ht="14.25" customHeight="1" x14ac:dyDescent="0.35">
      <c r="D964" s="347" t="s">
        <v>743</v>
      </c>
      <c r="E964" s="348"/>
      <c r="F964" s="348"/>
      <c r="G964" s="348"/>
      <c r="H964" s="348"/>
      <c r="I964" s="348"/>
      <c r="J964" s="348"/>
      <c r="K964" s="348"/>
      <c r="L964" s="348"/>
      <c r="M964" s="348"/>
      <c r="N964" s="348"/>
      <c r="O964" s="348"/>
      <c r="P964" s="348"/>
      <c r="Q964" s="348"/>
      <c r="R964" s="348"/>
      <c r="S964" s="348"/>
      <c r="T964" s="348"/>
      <c r="U964" s="348"/>
      <c r="V964" s="348"/>
      <c r="W964" s="348"/>
      <c r="X964" s="348"/>
      <c r="Y964" s="349"/>
      <c r="Z964" s="347" t="s">
        <v>572</v>
      </c>
      <c r="AA964" s="348"/>
      <c r="AB964" s="348"/>
      <c r="AC964" s="348"/>
      <c r="AD964" s="348"/>
      <c r="AE964" s="349"/>
      <c r="AF964" s="347"/>
      <c r="AG964" s="348"/>
      <c r="AH964" s="348"/>
      <c r="AI964" s="348"/>
      <c r="AJ964" s="348"/>
      <c r="AK964" s="348"/>
      <c r="AL964" s="348"/>
      <c r="AM964" s="349"/>
      <c r="AN964" s="347" t="s">
        <v>637</v>
      </c>
      <c r="AO964" s="348"/>
      <c r="AP964" s="348"/>
      <c r="AQ964" s="348"/>
      <c r="AR964" s="348"/>
      <c r="AS964" s="348"/>
      <c r="AT964" s="349"/>
      <c r="AV964" s="312"/>
      <c r="AW964" s="312"/>
      <c r="AX964" s="312"/>
      <c r="AY964" s="312"/>
      <c r="AZ964" s="312"/>
      <c r="BA964" s="312"/>
      <c r="BB964" s="312"/>
      <c r="BC964" s="312"/>
      <c r="BD964" s="312"/>
      <c r="BE964" s="312"/>
      <c r="BF964" s="312"/>
      <c r="BG964" s="312"/>
      <c r="BH964" s="312"/>
      <c r="BI964" s="312"/>
      <c r="BJ964" s="312"/>
      <c r="BK964" s="312"/>
      <c r="BL964" s="312"/>
      <c r="BM964" s="312"/>
      <c r="BN964" s="312"/>
      <c r="BO964" s="312"/>
      <c r="BP964" s="312"/>
      <c r="BQ964" s="312"/>
      <c r="BR964" s="312"/>
      <c r="BS964" s="312"/>
      <c r="BT964" s="312"/>
      <c r="BU964" s="312"/>
      <c r="BV964" s="312"/>
      <c r="BW964" s="312"/>
      <c r="BX964" s="312"/>
      <c r="BY964" s="312"/>
      <c r="BZ964" s="312"/>
      <c r="CA964" s="312"/>
      <c r="CB964" s="312"/>
      <c r="CC964" s="312"/>
      <c r="CD964" s="312"/>
      <c r="CE964" s="312"/>
      <c r="CF964" s="312"/>
      <c r="CG964" s="312"/>
      <c r="CH964" s="312"/>
      <c r="CI964" s="312"/>
      <c r="CJ964" s="312"/>
      <c r="CK964" s="312"/>
      <c r="CL964" s="312"/>
      <c r="CM964" s="312"/>
      <c r="CN964" s="312"/>
    </row>
    <row r="965" spans="4:93" ht="14.25" customHeight="1" x14ac:dyDescent="0.35">
      <c r="D965" s="347" t="s">
        <v>744</v>
      </c>
      <c r="E965" s="348"/>
      <c r="F965" s="348"/>
      <c r="G965" s="348"/>
      <c r="H965" s="348"/>
      <c r="I965" s="348"/>
      <c r="J965" s="348"/>
      <c r="K965" s="348"/>
      <c r="L965" s="348"/>
      <c r="M965" s="348"/>
      <c r="N965" s="348"/>
      <c r="O965" s="348"/>
      <c r="P965" s="348"/>
      <c r="Q965" s="348"/>
      <c r="R965" s="348"/>
      <c r="S965" s="348"/>
      <c r="T965" s="348"/>
      <c r="U965" s="348"/>
      <c r="V965" s="348"/>
      <c r="W965" s="348"/>
      <c r="X965" s="348"/>
      <c r="Y965" s="349"/>
      <c r="Z965" s="347" t="s">
        <v>572</v>
      </c>
      <c r="AA965" s="348"/>
      <c r="AB965" s="348"/>
      <c r="AC965" s="348"/>
      <c r="AD965" s="348"/>
      <c r="AE965" s="349"/>
      <c r="AF965" s="347"/>
      <c r="AG965" s="348"/>
      <c r="AH965" s="348"/>
      <c r="AI965" s="348"/>
      <c r="AJ965" s="348"/>
      <c r="AK965" s="348"/>
      <c r="AL965" s="348"/>
      <c r="AM965" s="349"/>
      <c r="AN965" s="347" t="s">
        <v>637</v>
      </c>
      <c r="AO965" s="348"/>
      <c r="AP965" s="348"/>
      <c r="AQ965" s="348"/>
      <c r="AR965" s="348"/>
      <c r="AS965" s="348"/>
      <c r="AT965" s="349"/>
      <c r="AV965" s="312"/>
      <c r="AW965" s="312"/>
      <c r="AX965" s="312"/>
      <c r="AY965" s="312"/>
      <c r="AZ965" s="312"/>
      <c r="BA965" s="312"/>
      <c r="BB965" s="312"/>
      <c r="BC965" s="312"/>
      <c r="BD965" s="312"/>
      <c r="BE965" s="312"/>
      <c r="BF965" s="312"/>
      <c r="BG965" s="312"/>
      <c r="BH965" s="312"/>
      <c r="BI965" s="312"/>
      <c r="BJ965" s="312"/>
      <c r="BK965" s="312"/>
      <c r="BL965" s="312"/>
      <c r="BM965" s="312"/>
      <c r="BN965" s="312"/>
      <c r="BO965" s="312"/>
      <c r="BP965" s="312"/>
      <c r="BQ965" s="312"/>
      <c r="BR965" s="312"/>
      <c r="BS965" s="312"/>
      <c r="BT965" s="312"/>
      <c r="BU965" s="312"/>
      <c r="BV965" s="312"/>
      <c r="BW965" s="312"/>
      <c r="BX965" s="312"/>
      <c r="BY965" s="312"/>
      <c r="BZ965" s="312"/>
      <c r="CA965" s="312"/>
      <c r="CB965" s="312"/>
      <c r="CC965" s="312"/>
      <c r="CD965" s="312"/>
      <c r="CE965" s="312"/>
      <c r="CF965" s="312"/>
      <c r="CG965" s="312"/>
      <c r="CH965" s="312"/>
      <c r="CI965" s="312"/>
      <c r="CJ965" s="312"/>
      <c r="CK965" s="312"/>
      <c r="CL965" s="312"/>
      <c r="CM965" s="312"/>
      <c r="CN965" s="312"/>
    </row>
    <row r="966" spans="4:93" ht="14.25" customHeight="1" x14ac:dyDescent="0.35">
      <c r="D966" s="347" t="s">
        <v>745</v>
      </c>
      <c r="E966" s="348"/>
      <c r="F966" s="348"/>
      <c r="G966" s="348"/>
      <c r="H966" s="348"/>
      <c r="I966" s="348"/>
      <c r="J966" s="348"/>
      <c r="K966" s="348"/>
      <c r="L966" s="348"/>
      <c r="M966" s="348"/>
      <c r="N966" s="348"/>
      <c r="O966" s="348"/>
      <c r="P966" s="348"/>
      <c r="Q966" s="348"/>
      <c r="R966" s="348"/>
      <c r="S966" s="348"/>
      <c r="T966" s="348"/>
      <c r="U966" s="348"/>
      <c r="V966" s="348"/>
      <c r="W966" s="348"/>
      <c r="X966" s="348"/>
      <c r="Y966" s="349"/>
      <c r="Z966" s="347" t="s">
        <v>572</v>
      </c>
      <c r="AA966" s="348"/>
      <c r="AB966" s="348"/>
      <c r="AC966" s="348"/>
      <c r="AD966" s="348"/>
      <c r="AE966" s="349"/>
      <c r="AF966" s="347"/>
      <c r="AG966" s="348"/>
      <c r="AH966" s="348"/>
      <c r="AI966" s="348"/>
      <c r="AJ966" s="348"/>
      <c r="AK966" s="348"/>
      <c r="AL966" s="348"/>
      <c r="AM966" s="349"/>
      <c r="AN966" s="347" t="s">
        <v>637</v>
      </c>
      <c r="AO966" s="348"/>
      <c r="AP966" s="348"/>
      <c r="AQ966" s="348"/>
      <c r="AR966" s="348"/>
      <c r="AS966" s="348"/>
      <c r="AT966" s="349"/>
      <c r="AV966" s="366"/>
      <c r="AW966" s="366"/>
      <c r="AX966" s="366"/>
      <c r="AY966" s="366"/>
      <c r="AZ966" s="366"/>
      <c r="BA966" s="366"/>
      <c r="BB966" s="366"/>
      <c r="BC966" s="366"/>
      <c r="BD966" s="366"/>
      <c r="BE966" s="366"/>
      <c r="BF966" s="366"/>
      <c r="BG966" s="366"/>
      <c r="BH966" s="366"/>
      <c r="BI966" s="366"/>
      <c r="BJ966" s="366"/>
      <c r="BK966" s="366"/>
      <c r="BL966" s="366"/>
      <c r="BM966" s="366"/>
      <c r="BN966" s="366"/>
      <c r="BO966" s="366"/>
      <c r="BP966" s="366"/>
      <c r="BQ966" s="366"/>
      <c r="BR966" s="366"/>
      <c r="BS966" s="366"/>
      <c r="BT966" s="366"/>
      <c r="BU966" s="366"/>
      <c r="BV966" s="366"/>
      <c r="BW966" s="366"/>
      <c r="BX966" s="366"/>
      <c r="BY966" s="366"/>
      <c r="BZ966" s="366"/>
      <c r="CA966" s="366"/>
      <c r="CB966" s="366"/>
      <c r="CC966" s="366"/>
      <c r="CD966" s="366"/>
      <c r="CE966" s="366"/>
      <c r="CF966" s="366"/>
      <c r="CG966" s="366"/>
      <c r="CH966" s="366"/>
      <c r="CI966" s="366"/>
      <c r="CJ966" s="366"/>
      <c r="CK966" s="366"/>
      <c r="CL966" s="366"/>
      <c r="CM966" s="366"/>
      <c r="CN966" s="366"/>
    </row>
    <row r="967" spans="4:93" ht="14.25" customHeight="1" x14ac:dyDescent="0.35">
      <c r="D967" s="347" t="s">
        <v>746</v>
      </c>
      <c r="E967" s="348"/>
      <c r="F967" s="348"/>
      <c r="G967" s="348"/>
      <c r="H967" s="348"/>
      <c r="I967" s="348"/>
      <c r="J967" s="348"/>
      <c r="K967" s="348"/>
      <c r="L967" s="348"/>
      <c r="M967" s="348"/>
      <c r="N967" s="348"/>
      <c r="O967" s="348"/>
      <c r="P967" s="348"/>
      <c r="Q967" s="348"/>
      <c r="R967" s="348"/>
      <c r="S967" s="348"/>
      <c r="T967" s="348"/>
      <c r="U967" s="348"/>
      <c r="V967" s="348"/>
      <c r="W967" s="348"/>
      <c r="X967" s="348"/>
      <c r="Y967" s="349"/>
      <c r="Z967" s="347" t="s">
        <v>572</v>
      </c>
      <c r="AA967" s="348"/>
      <c r="AB967" s="348"/>
      <c r="AC967" s="348"/>
      <c r="AD967" s="348"/>
      <c r="AE967" s="349"/>
      <c r="AF967" s="347"/>
      <c r="AG967" s="348"/>
      <c r="AH967" s="348"/>
      <c r="AI967" s="348"/>
      <c r="AJ967" s="348"/>
      <c r="AK967" s="348"/>
      <c r="AL967" s="348"/>
      <c r="AM967" s="349"/>
      <c r="AN967" s="347" t="s">
        <v>637</v>
      </c>
      <c r="AO967" s="348"/>
      <c r="AP967" s="348"/>
      <c r="AQ967" s="348"/>
      <c r="AR967" s="348"/>
      <c r="AS967" s="348"/>
      <c r="AT967" s="349"/>
      <c r="AV967" s="366"/>
      <c r="AW967" s="366"/>
      <c r="AX967" s="366"/>
      <c r="AY967" s="366"/>
      <c r="AZ967" s="366"/>
      <c r="BA967" s="366"/>
      <c r="BB967" s="366"/>
      <c r="BC967" s="366"/>
      <c r="BD967" s="366"/>
      <c r="BE967" s="366"/>
      <c r="BF967" s="366"/>
      <c r="BG967" s="366"/>
      <c r="BH967" s="366"/>
      <c r="BI967" s="366"/>
      <c r="BJ967" s="366"/>
      <c r="BK967" s="366"/>
      <c r="BL967" s="366"/>
      <c r="BM967" s="366"/>
      <c r="BN967" s="366"/>
      <c r="BO967" s="366"/>
      <c r="BP967" s="366"/>
      <c r="BQ967" s="366"/>
      <c r="BR967" s="312"/>
      <c r="BS967" s="312"/>
      <c r="BT967" s="312"/>
      <c r="BU967" s="312"/>
      <c r="BV967" s="312"/>
      <c r="BW967" s="312"/>
      <c r="BX967" s="312"/>
      <c r="BY967" s="312"/>
      <c r="BZ967" s="312"/>
      <c r="CA967" s="312"/>
      <c r="CB967" s="312"/>
      <c r="CC967" s="312"/>
      <c r="CD967" s="312"/>
      <c r="CE967" s="312"/>
      <c r="CF967" s="312"/>
      <c r="CG967" s="312"/>
      <c r="CH967" s="312"/>
      <c r="CI967" s="312"/>
      <c r="CJ967" s="312"/>
      <c r="CK967" s="312"/>
      <c r="CL967" s="312"/>
      <c r="CM967" s="312"/>
      <c r="CN967" s="312"/>
    </row>
    <row r="968" spans="4:93" ht="21.75" customHeight="1" x14ac:dyDescent="0.35">
      <c r="D968" s="479" t="s">
        <v>1062</v>
      </c>
      <c r="E968" s="479"/>
      <c r="F968" s="479"/>
      <c r="G968" s="479"/>
      <c r="H968" s="479"/>
      <c r="I968" s="479"/>
      <c r="J968" s="479"/>
      <c r="K968" s="479"/>
      <c r="L968" s="479"/>
      <c r="M968" s="479"/>
      <c r="N968" s="479"/>
      <c r="O968" s="479"/>
      <c r="P968" s="479"/>
      <c r="Q968" s="479"/>
      <c r="R968" s="479"/>
      <c r="S968" s="479"/>
      <c r="T968" s="479"/>
      <c r="U968" s="479"/>
      <c r="V968" s="479"/>
      <c r="W968" s="479"/>
      <c r="X968" s="479"/>
      <c r="Y968" s="479"/>
      <c r="Z968" s="479"/>
      <c r="AA968" s="81"/>
      <c r="AB968" s="81"/>
      <c r="AC968" s="81"/>
      <c r="AD968" s="81"/>
      <c r="AE968" s="81"/>
      <c r="AF968" s="81"/>
      <c r="AG968" s="81"/>
      <c r="AH968" s="81"/>
      <c r="AI968" s="81"/>
      <c r="AJ968" s="81"/>
      <c r="AK968" s="81"/>
      <c r="AL968" s="81"/>
      <c r="AM968" s="81"/>
      <c r="AN968" s="81"/>
      <c r="AO968" s="81"/>
      <c r="AP968" s="81"/>
      <c r="AQ968" s="81"/>
      <c r="AR968" s="81"/>
      <c r="AS968" s="81"/>
      <c r="AT968" s="81"/>
      <c r="AV968" s="446" t="s">
        <v>1062</v>
      </c>
      <c r="AW968" s="446"/>
      <c r="AX968" s="446"/>
      <c r="AY968" s="446"/>
      <c r="AZ968" s="446"/>
      <c r="BA968" s="446"/>
      <c r="BB968" s="446"/>
      <c r="BC968" s="446"/>
      <c r="BD968" s="446"/>
      <c r="BE968" s="446"/>
      <c r="BF968" s="446"/>
      <c r="BG968" s="446"/>
      <c r="BH968" s="446"/>
      <c r="BI968" s="446"/>
      <c r="BJ968" s="446"/>
      <c r="BK968" s="446"/>
      <c r="BL968" s="446"/>
      <c r="BM968" s="446"/>
      <c r="BN968" s="446"/>
      <c r="BO968" s="446"/>
      <c r="BP968" s="446"/>
      <c r="BQ968" s="446"/>
      <c r="BR968" s="56"/>
      <c r="BS968" s="56"/>
      <c r="BT968" s="56"/>
      <c r="BU968" s="56"/>
      <c r="BV968" s="56"/>
      <c r="BW968" s="56"/>
      <c r="BX968" s="56"/>
      <c r="BY968" s="56"/>
      <c r="BZ968" s="56"/>
      <c r="CA968" s="56"/>
      <c r="CB968" s="56"/>
      <c r="CC968" s="56"/>
      <c r="CD968" s="56"/>
      <c r="CE968" s="56"/>
      <c r="CF968" s="56"/>
      <c r="CG968" s="56"/>
      <c r="CH968" s="56"/>
      <c r="CI968" s="56"/>
      <c r="CJ968" s="56"/>
      <c r="CK968" s="56"/>
      <c r="CL968" s="56"/>
      <c r="CM968" s="56"/>
      <c r="CN968" s="56"/>
    </row>
    <row r="969" spans="4:93" ht="14.25" customHeight="1" x14ac:dyDescent="0.35">
      <c r="AV969" s="57"/>
      <c r="AW969" s="57"/>
      <c r="AX969" s="57"/>
      <c r="AY969" s="57"/>
      <c r="AZ969" s="57"/>
      <c r="BA969" s="57"/>
      <c r="BB969" s="57"/>
      <c r="BC969" s="57"/>
      <c r="BD969" s="57"/>
      <c r="BE969" s="57"/>
      <c r="BF969" s="57"/>
      <c r="BG969" s="57"/>
      <c r="BH969" s="57"/>
      <c r="BI969" s="57"/>
      <c r="BJ969" s="57"/>
      <c r="BK969" s="57"/>
      <c r="BL969" s="57"/>
      <c r="BM969" s="57"/>
      <c r="BN969" s="57"/>
      <c r="BO969" s="57"/>
      <c r="BP969" s="57"/>
      <c r="BQ969" s="57"/>
      <c r="BR969" s="57"/>
      <c r="BS969" s="57"/>
      <c r="BT969" s="57"/>
      <c r="BU969" s="57"/>
      <c r="BV969" s="57"/>
      <c r="BW969" s="57"/>
      <c r="BX969" s="57"/>
      <c r="BY969" s="57"/>
      <c r="BZ969" s="57"/>
      <c r="CA969" s="57"/>
      <c r="CB969" s="57"/>
      <c r="CC969" s="57"/>
      <c r="CD969" s="57"/>
      <c r="CE969" s="57"/>
      <c r="CF969" s="57"/>
      <c r="CG969" s="57"/>
      <c r="CH969" s="57"/>
      <c r="CI969" s="57"/>
      <c r="CJ969" s="57"/>
      <c r="CK969" s="57"/>
      <c r="CL969" s="57"/>
      <c r="CM969" s="57"/>
      <c r="CN969" s="57"/>
    </row>
    <row r="970" spans="4:93" ht="14.25" customHeight="1" x14ac:dyDescent="0.35">
      <c r="D970" s="420" t="s">
        <v>955</v>
      </c>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420"/>
      <c r="AE970" s="420"/>
      <c r="AF970" s="420"/>
      <c r="AG970" s="420"/>
      <c r="AH970" s="420"/>
      <c r="AI970" s="420"/>
      <c r="AJ970" s="420"/>
      <c r="AK970" s="420"/>
      <c r="AL970" s="420"/>
      <c r="AM970" s="420"/>
      <c r="AN970" s="420"/>
      <c r="AO970" s="420"/>
      <c r="AP970" s="420"/>
      <c r="AQ970" s="420"/>
      <c r="AR970" s="420"/>
      <c r="AS970" s="420"/>
      <c r="AT970" s="420"/>
      <c r="AV970" s="434" t="s">
        <v>433</v>
      </c>
      <c r="AW970" s="434"/>
      <c r="AX970" s="434"/>
      <c r="AY970" s="434"/>
      <c r="AZ970" s="434"/>
      <c r="BA970" s="434"/>
      <c r="BB970" s="434"/>
      <c r="BC970" s="434"/>
      <c r="BD970" s="434"/>
      <c r="BE970" s="434"/>
      <c r="BF970" s="434"/>
      <c r="BG970" s="434"/>
      <c r="BH970" s="434"/>
      <c r="BI970" s="434"/>
      <c r="BJ970" s="434"/>
      <c r="BK970" s="434"/>
      <c r="BL970" s="434"/>
      <c r="BM970" s="434"/>
      <c r="BN970" s="434"/>
      <c r="BO970" s="434"/>
      <c r="BP970" s="434"/>
      <c r="BQ970" s="434"/>
      <c r="BR970" s="434"/>
      <c r="BS970" s="434"/>
      <c r="BT970" s="434"/>
      <c r="BU970" s="434"/>
      <c r="BV970" s="434"/>
      <c r="BW970" s="434"/>
      <c r="BX970" s="434"/>
      <c r="BY970" s="434"/>
      <c r="BZ970" s="434"/>
      <c r="CA970" s="434"/>
      <c r="CB970" s="434"/>
      <c r="CC970" s="434"/>
      <c r="CD970" s="434"/>
      <c r="CE970" s="434"/>
      <c r="CF970" s="434"/>
      <c r="CG970" s="434"/>
      <c r="CH970" s="434"/>
      <c r="CI970" s="434"/>
      <c r="CJ970" s="434"/>
      <c r="CK970" s="434"/>
      <c r="CL970" s="434"/>
      <c r="CM970" s="434"/>
      <c r="CN970" s="434"/>
    </row>
    <row r="971" spans="4:93" ht="14.25" customHeight="1" x14ac:dyDescent="0.35">
      <c r="D971" s="421"/>
      <c r="E971" s="421"/>
      <c r="F971" s="421"/>
      <c r="G971" s="421"/>
      <c r="H971" s="421"/>
      <c r="I971" s="421"/>
      <c r="J971" s="421"/>
      <c r="K971" s="421"/>
      <c r="L971" s="421"/>
      <c r="M971" s="421"/>
      <c r="N971" s="421"/>
      <c r="O971" s="421"/>
      <c r="P971" s="421"/>
      <c r="Q971" s="421"/>
      <c r="R971" s="421"/>
      <c r="S971" s="421"/>
      <c r="T971" s="421"/>
      <c r="U971" s="421"/>
      <c r="V971" s="421"/>
      <c r="W971" s="421"/>
      <c r="X971" s="421"/>
      <c r="Y971" s="421"/>
      <c r="Z971" s="421"/>
      <c r="AA971" s="421"/>
      <c r="AB971" s="421"/>
      <c r="AC971" s="421"/>
      <c r="AD971" s="421"/>
      <c r="AE971" s="421"/>
      <c r="AF971" s="421"/>
      <c r="AG971" s="421"/>
      <c r="AH971" s="421"/>
      <c r="AI971" s="421"/>
      <c r="AJ971" s="421"/>
      <c r="AK971" s="421"/>
      <c r="AL971" s="421"/>
      <c r="AM971" s="421"/>
      <c r="AN971" s="421"/>
      <c r="AO971" s="421"/>
      <c r="AP971" s="421"/>
      <c r="AQ971" s="421"/>
      <c r="AR971" s="421"/>
      <c r="AS971" s="421"/>
      <c r="AT971" s="421"/>
      <c r="AV971" s="435"/>
      <c r="AW971" s="435"/>
      <c r="AX971" s="435"/>
      <c r="AY971" s="435"/>
      <c r="AZ971" s="435"/>
      <c r="BA971" s="435"/>
      <c r="BB971" s="435"/>
      <c r="BC971" s="435"/>
      <c r="BD971" s="435"/>
      <c r="BE971" s="435"/>
      <c r="BF971" s="435"/>
      <c r="BG971" s="435"/>
      <c r="BH971" s="435"/>
      <c r="BI971" s="435"/>
      <c r="BJ971" s="435"/>
      <c r="BK971" s="435"/>
      <c r="BL971" s="435"/>
      <c r="BM971" s="435"/>
      <c r="BN971" s="435"/>
      <c r="BO971" s="435"/>
      <c r="BP971" s="435"/>
      <c r="BQ971" s="435"/>
      <c r="BR971" s="435"/>
      <c r="BS971" s="435"/>
      <c r="BT971" s="435"/>
      <c r="BU971" s="435"/>
      <c r="BV971" s="435"/>
      <c r="BW971" s="435"/>
      <c r="BX971" s="435"/>
      <c r="BY971" s="435"/>
      <c r="BZ971" s="435"/>
      <c r="CA971" s="435"/>
      <c r="CB971" s="435"/>
      <c r="CC971" s="435"/>
      <c r="CD971" s="435"/>
      <c r="CE971" s="435"/>
      <c r="CF971" s="435"/>
      <c r="CG971" s="435"/>
      <c r="CH971" s="435"/>
      <c r="CI971" s="435"/>
      <c r="CJ971" s="435"/>
      <c r="CK971" s="435"/>
      <c r="CL971" s="435"/>
      <c r="CM971" s="435"/>
      <c r="CN971" s="435"/>
    </row>
    <row r="972" spans="4:93" ht="14.25" customHeight="1" x14ac:dyDescent="0.35">
      <c r="D972" s="286" t="s">
        <v>428</v>
      </c>
      <c r="E972" s="287"/>
      <c r="F972" s="287"/>
      <c r="G972" s="287"/>
      <c r="H972" s="287"/>
      <c r="I972" s="287"/>
      <c r="J972" s="287"/>
      <c r="K972" s="287"/>
      <c r="L972" s="287"/>
      <c r="M972" s="287"/>
      <c r="N972" s="287"/>
      <c r="O972" s="287"/>
      <c r="P972" s="287"/>
      <c r="Q972" s="287"/>
      <c r="R972" s="287"/>
      <c r="S972" s="287"/>
      <c r="T972" s="287"/>
      <c r="U972" s="287"/>
      <c r="V972" s="287"/>
      <c r="W972" s="287"/>
      <c r="X972" s="287"/>
      <c r="Y972" s="288"/>
      <c r="Z972" s="286" t="s">
        <v>430</v>
      </c>
      <c r="AA972" s="287"/>
      <c r="AB972" s="287"/>
      <c r="AC972" s="287"/>
      <c r="AD972" s="287"/>
      <c r="AE972" s="288"/>
      <c r="AF972" s="357" t="s">
        <v>46</v>
      </c>
      <c r="AG972" s="358"/>
      <c r="AH972" s="358"/>
      <c r="AI972" s="358"/>
      <c r="AJ972" s="358"/>
      <c r="AK972" s="358"/>
      <c r="AL972" s="358"/>
      <c r="AM972" s="358"/>
      <c r="AN972" s="358"/>
      <c r="AO972" s="358"/>
      <c r="AP972" s="358"/>
      <c r="AQ972" s="358"/>
      <c r="AR972" s="358"/>
      <c r="AS972" s="358"/>
      <c r="AT972" s="359"/>
      <c r="AV972" s="286" t="s">
        <v>24</v>
      </c>
      <c r="AW972" s="287"/>
      <c r="AX972" s="287"/>
      <c r="AY972" s="287"/>
      <c r="AZ972" s="287"/>
      <c r="BA972" s="287"/>
      <c r="BB972" s="287"/>
      <c r="BC972" s="287"/>
      <c r="BD972" s="287"/>
      <c r="BE972" s="287"/>
      <c r="BF972" s="287"/>
      <c r="BG972" s="287"/>
      <c r="BH972" s="287"/>
      <c r="BI972" s="287"/>
      <c r="BJ972" s="287"/>
      <c r="BK972" s="287"/>
      <c r="BL972" s="287"/>
      <c r="BM972" s="287"/>
      <c r="BN972" s="287"/>
      <c r="BO972" s="287"/>
      <c r="BP972" s="287"/>
      <c r="BQ972" s="287"/>
      <c r="BR972" s="360" t="s">
        <v>431</v>
      </c>
      <c r="BS972" s="360"/>
      <c r="BT972" s="360"/>
      <c r="BU972" s="360"/>
      <c r="BV972" s="360"/>
      <c r="BW972" s="360"/>
      <c r="BX972" s="360" t="s">
        <v>432</v>
      </c>
      <c r="BY972" s="360"/>
      <c r="BZ972" s="360"/>
      <c r="CA972" s="360"/>
      <c r="CB972" s="360"/>
      <c r="CC972" s="360"/>
      <c r="CD972" s="360" t="s">
        <v>46</v>
      </c>
      <c r="CE972" s="360"/>
      <c r="CF972" s="360"/>
      <c r="CG972" s="360"/>
      <c r="CH972" s="360"/>
      <c r="CI972" s="360"/>
      <c r="CJ972" s="360"/>
      <c r="CK972" s="360"/>
      <c r="CL972" s="360"/>
      <c r="CM972" s="360"/>
      <c r="CN972" s="360"/>
      <c r="CO972" s="77"/>
    </row>
    <row r="973" spans="4:93" ht="14.25" customHeight="1" x14ac:dyDescent="0.35">
      <c r="D973" s="292"/>
      <c r="E973" s="293"/>
      <c r="F973" s="293"/>
      <c r="G973" s="293"/>
      <c r="H973" s="293"/>
      <c r="I973" s="293"/>
      <c r="J973" s="293"/>
      <c r="K973" s="293"/>
      <c r="L973" s="293"/>
      <c r="M973" s="293"/>
      <c r="N973" s="293"/>
      <c r="O973" s="293"/>
      <c r="P973" s="293"/>
      <c r="Q973" s="293"/>
      <c r="R973" s="293"/>
      <c r="S973" s="293"/>
      <c r="T973" s="293"/>
      <c r="U973" s="293"/>
      <c r="V973" s="293"/>
      <c r="W973" s="293"/>
      <c r="X973" s="293"/>
      <c r="Y973" s="294"/>
      <c r="Z973" s="292"/>
      <c r="AA973" s="293"/>
      <c r="AB973" s="293"/>
      <c r="AC973" s="293"/>
      <c r="AD973" s="293"/>
      <c r="AE973" s="294"/>
      <c r="AF973" s="357" t="s">
        <v>429</v>
      </c>
      <c r="AG973" s="358"/>
      <c r="AH973" s="358"/>
      <c r="AI973" s="358"/>
      <c r="AJ973" s="358"/>
      <c r="AK973" s="358"/>
      <c r="AL973" s="358"/>
      <c r="AM973" s="359"/>
      <c r="AN973" s="357" t="s">
        <v>124</v>
      </c>
      <c r="AO973" s="358"/>
      <c r="AP973" s="358"/>
      <c r="AQ973" s="358"/>
      <c r="AR973" s="358"/>
      <c r="AS973" s="358"/>
      <c r="AT973" s="359"/>
      <c r="AV973" s="292"/>
      <c r="AW973" s="293"/>
      <c r="AX973" s="293"/>
      <c r="AY973" s="293"/>
      <c r="AZ973" s="293"/>
      <c r="BA973" s="293"/>
      <c r="BB973" s="293"/>
      <c r="BC973" s="293"/>
      <c r="BD973" s="293"/>
      <c r="BE973" s="293"/>
      <c r="BF973" s="293"/>
      <c r="BG973" s="293"/>
      <c r="BH973" s="293"/>
      <c r="BI973" s="293"/>
      <c r="BJ973" s="293"/>
      <c r="BK973" s="293"/>
      <c r="BL973" s="293"/>
      <c r="BM973" s="293"/>
      <c r="BN973" s="293"/>
      <c r="BO973" s="293"/>
      <c r="BP973" s="293"/>
      <c r="BQ973" s="293"/>
      <c r="BR973" s="360"/>
      <c r="BS973" s="360"/>
      <c r="BT973" s="360"/>
      <c r="BU973" s="360"/>
      <c r="BV973" s="360"/>
      <c r="BW973" s="360"/>
      <c r="BX973" s="360"/>
      <c r="BY973" s="360"/>
      <c r="BZ973" s="360"/>
      <c r="CA973" s="360"/>
      <c r="CB973" s="360"/>
      <c r="CC973" s="360"/>
      <c r="CD973" s="360" t="s">
        <v>166</v>
      </c>
      <c r="CE973" s="360"/>
      <c r="CF973" s="360"/>
      <c r="CG973" s="360"/>
      <c r="CH973" s="360"/>
      <c r="CI973" s="360"/>
      <c r="CJ973" s="360" t="s">
        <v>124</v>
      </c>
      <c r="CK973" s="360"/>
      <c r="CL973" s="360"/>
      <c r="CM973" s="360"/>
      <c r="CN973" s="360"/>
    </row>
    <row r="974" spans="4:93" ht="14.25" customHeight="1" x14ac:dyDescent="0.35">
      <c r="D974" s="347" t="s">
        <v>747</v>
      </c>
      <c r="E974" s="348"/>
      <c r="F974" s="348"/>
      <c r="G974" s="348"/>
      <c r="H974" s="348"/>
      <c r="I974" s="348"/>
      <c r="J974" s="348"/>
      <c r="K974" s="348"/>
      <c r="L974" s="348"/>
      <c r="M974" s="348"/>
      <c r="N974" s="348"/>
      <c r="O974" s="348"/>
      <c r="P974" s="348"/>
      <c r="Q974" s="348"/>
      <c r="R974" s="348"/>
      <c r="S974" s="348"/>
      <c r="T974" s="348"/>
      <c r="U974" s="348"/>
      <c r="V974" s="348"/>
      <c r="W974" s="348"/>
      <c r="X974" s="348"/>
      <c r="Y974" s="349"/>
      <c r="Z974" s="347">
        <v>26</v>
      </c>
      <c r="AA974" s="348"/>
      <c r="AB974" s="348"/>
      <c r="AC974" s="348"/>
      <c r="AD974" s="348"/>
      <c r="AE974" s="349"/>
      <c r="AF974" s="347" t="s">
        <v>572</v>
      </c>
      <c r="AG974" s="348"/>
      <c r="AH974" s="348"/>
      <c r="AI974" s="348"/>
      <c r="AJ974" s="348"/>
      <c r="AK974" s="348"/>
      <c r="AL974" s="348"/>
      <c r="AM974" s="349"/>
      <c r="AN974" s="347"/>
      <c r="AO974" s="348"/>
      <c r="AP974" s="348"/>
      <c r="AQ974" s="348"/>
      <c r="AR974" s="348"/>
      <c r="AS974" s="348"/>
      <c r="AT974" s="349"/>
      <c r="AV974" s="347" t="s">
        <v>808</v>
      </c>
      <c r="AW974" s="348"/>
      <c r="AX974" s="348"/>
      <c r="AY974" s="348"/>
      <c r="AZ974" s="348"/>
      <c r="BA974" s="348"/>
      <c r="BB974" s="348"/>
      <c r="BC974" s="348"/>
      <c r="BD974" s="348"/>
      <c r="BE974" s="348"/>
      <c r="BF974" s="348"/>
      <c r="BG974" s="348"/>
      <c r="BH974" s="348"/>
      <c r="BI974" s="348"/>
      <c r="BJ974" s="348"/>
      <c r="BK974" s="348"/>
      <c r="BL974" s="348"/>
      <c r="BM974" s="348"/>
      <c r="BN974" s="348"/>
      <c r="BO974" s="348"/>
      <c r="BP974" s="348"/>
      <c r="BQ974" s="348"/>
      <c r="BR974" s="312" t="s">
        <v>808</v>
      </c>
      <c r="BS974" s="312"/>
      <c r="BT974" s="312"/>
      <c r="BU974" s="312"/>
      <c r="BV974" s="312"/>
      <c r="BW974" s="312"/>
      <c r="BX974" s="312" t="s">
        <v>808</v>
      </c>
      <c r="BY974" s="312"/>
      <c r="BZ974" s="312"/>
      <c r="CA974" s="312"/>
      <c r="CB974" s="312"/>
      <c r="CC974" s="312"/>
      <c r="CD974" s="312" t="s">
        <v>808</v>
      </c>
      <c r="CE974" s="312"/>
      <c r="CF974" s="312"/>
      <c r="CG974" s="312"/>
      <c r="CH974" s="312"/>
      <c r="CI974" s="312"/>
      <c r="CJ974" s="312" t="s">
        <v>808</v>
      </c>
      <c r="CK974" s="312"/>
      <c r="CL974" s="312"/>
      <c r="CM974" s="312"/>
      <c r="CN974" s="312"/>
    </row>
    <row r="975" spans="4:93" ht="14.25" customHeight="1" x14ac:dyDescent="0.35">
      <c r="D975" s="347" t="s">
        <v>748</v>
      </c>
      <c r="E975" s="348"/>
      <c r="F975" s="348"/>
      <c r="G975" s="348"/>
      <c r="H975" s="348"/>
      <c r="I975" s="348"/>
      <c r="J975" s="348"/>
      <c r="K975" s="348"/>
      <c r="L975" s="348"/>
      <c r="M975" s="348"/>
      <c r="N975" s="348"/>
      <c r="O975" s="348"/>
      <c r="P975" s="348"/>
      <c r="Q975" s="348"/>
      <c r="R975" s="348"/>
      <c r="S975" s="348"/>
      <c r="T975" s="348"/>
      <c r="U975" s="348"/>
      <c r="V975" s="348"/>
      <c r="W975" s="348"/>
      <c r="X975" s="348"/>
      <c r="Y975" s="349"/>
      <c r="Z975" s="347">
        <v>4</v>
      </c>
      <c r="AA975" s="348"/>
      <c r="AB975" s="348"/>
      <c r="AC975" s="348"/>
      <c r="AD975" s="348"/>
      <c r="AE975" s="349"/>
      <c r="AF975" s="347" t="s">
        <v>572</v>
      </c>
      <c r="AG975" s="348"/>
      <c r="AH975" s="348"/>
      <c r="AI975" s="348"/>
      <c r="AJ975" s="348"/>
      <c r="AK975" s="348"/>
      <c r="AL975" s="348"/>
      <c r="AM975" s="349"/>
      <c r="AN975" s="347"/>
      <c r="AO975" s="348"/>
      <c r="AP975" s="348"/>
      <c r="AQ975" s="348"/>
      <c r="AR975" s="348"/>
      <c r="AS975" s="348"/>
      <c r="AT975" s="349"/>
      <c r="AV975" s="347" t="s">
        <v>808</v>
      </c>
      <c r="AW975" s="348"/>
      <c r="AX975" s="348"/>
      <c r="AY975" s="348"/>
      <c r="AZ975" s="348"/>
      <c r="BA975" s="348"/>
      <c r="BB975" s="348"/>
      <c r="BC975" s="348"/>
      <c r="BD975" s="348"/>
      <c r="BE975" s="348"/>
      <c r="BF975" s="348"/>
      <c r="BG975" s="348"/>
      <c r="BH975" s="348"/>
      <c r="BI975" s="348"/>
      <c r="BJ975" s="348"/>
      <c r="BK975" s="348"/>
      <c r="BL975" s="348"/>
      <c r="BM975" s="348"/>
      <c r="BN975" s="348"/>
      <c r="BO975" s="348"/>
      <c r="BP975" s="348"/>
      <c r="BQ975" s="348"/>
      <c r="BR975" s="312" t="s">
        <v>808</v>
      </c>
      <c r="BS975" s="312"/>
      <c r="BT975" s="312"/>
      <c r="BU975" s="312"/>
      <c r="BV975" s="312"/>
      <c r="BW975" s="312"/>
      <c r="BX975" s="312" t="s">
        <v>808</v>
      </c>
      <c r="BY975" s="312"/>
      <c r="BZ975" s="312"/>
      <c r="CA975" s="312"/>
      <c r="CB975" s="312"/>
      <c r="CC975" s="312"/>
      <c r="CD975" s="312" t="s">
        <v>808</v>
      </c>
      <c r="CE975" s="312"/>
      <c r="CF975" s="312"/>
      <c r="CG975" s="312"/>
      <c r="CH975" s="312"/>
      <c r="CI975" s="312"/>
      <c r="CJ975" s="312" t="s">
        <v>808</v>
      </c>
      <c r="CK975" s="312"/>
      <c r="CL975" s="312"/>
      <c r="CM975" s="312"/>
      <c r="CN975" s="312"/>
    </row>
    <row r="976" spans="4:93" ht="14.25" customHeight="1" x14ac:dyDescent="0.35">
      <c r="D976" s="347" t="s">
        <v>749</v>
      </c>
      <c r="E976" s="348"/>
      <c r="F976" s="348"/>
      <c r="G976" s="348"/>
      <c r="H976" s="348"/>
      <c r="I976" s="348"/>
      <c r="J976" s="348"/>
      <c r="K976" s="348"/>
      <c r="L976" s="348"/>
      <c r="M976" s="348"/>
      <c r="N976" s="348"/>
      <c r="O976" s="348"/>
      <c r="P976" s="348"/>
      <c r="Q976" s="348"/>
      <c r="R976" s="348"/>
      <c r="S976" s="348"/>
      <c r="T976" s="348"/>
      <c r="U976" s="348"/>
      <c r="V976" s="348"/>
      <c r="W976" s="348"/>
      <c r="X976" s="348"/>
      <c r="Y976" s="349"/>
      <c r="Z976" s="347">
        <v>3</v>
      </c>
      <c r="AA976" s="348"/>
      <c r="AB976" s="348"/>
      <c r="AC976" s="348"/>
      <c r="AD976" s="348"/>
      <c r="AE976" s="349"/>
      <c r="AF976" s="347" t="s">
        <v>572</v>
      </c>
      <c r="AG976" s="348"/>
      <c r="AH976" s="348"/>
      <c r="AI976" s="348"/>
      <c r="AJ976" s="348"/>
      <c r="AK976" s="348"/>
      <c r="AL976" s="348"/>
      <c r="AM976" s="349"/>
      <c r="AN976" s="347"/>
      <c r="AO976" s="348"/>
      <c r="AP976" s="348"/>
      <c r="AQ976" s="348"/>
      <c r="AR976" s="348"/>
      <c r="AS976" s="348"/>
      <c r="AT976" s="349"/>
      <c r="AV976" s="347" t="s">
        <v>808</v>
      </c>
      <c r="AW976" s="348"/>
      <c r="AX976" s="348"/>
      <c r="AY976" s="348"/>
      <c r="AZ976" s="348"/>
      <c r="BA976" s="348"/>
      <c r="BB976" s="348"/>
      <c r="BC976" s="348"/>
      <c r="BD976" s="348"/>
      <c r="BE976" s="348"/>
      <c r="BF976" s="348"/>
      <c r="BG976" s="348"/>
      <c r="BH976" s="348"/>
      <c r="BI976" s="348"/>
      <c r="BJ976" s="348"/>
      <c r="BK976" s="348"/>
      <c r="BL976" s="348"/>
      <c r="BM976" s="348"/>
      <c r="BN976" s="348"/>
      <c r="BO976" s="348"/>
      <c r="BP976" s="348"/>
      <c r="BQ976" s="348"/>
      <c r="BR976" s="312" t="s">
        <v>808</v>
      </c>
      <c r="BS976" s="312"/>
      <c r="BT976" s="312"/>
      <c r="BU976" s="312"/>
      <c r="BV976" s="312"/>
      <c r="BW976" s="312"/>
      <c r="BX976" s="312" t="s">
        <v>808</v>
      </c>
      <c r="BY976" s="312"/>
      <c r="BZ976" s="312"/>
      <c r="CA976" s="312"/>
      <c r="CB976" s="312"/>
      <c r="CC976" s="312"/>
      <c r="CD976" s="312" t="s">
        <v>808</v>
      </c>
      <c r="CE976" s="312"/>
      <c r="CF976" s="312"/>
      <c r="CG976" s="312"/>
      <c r="CH976" s="312"/>
      <c r="CI976" s="312"/>
      <c r="CJ976" s="312" t="s">
        <v>808</v>
      </c>
      <c r="CK976" s="312"/>
      <c r="CL976" s="312"/>
      <c r="CM976" s="312"/>
      <c r="CN976" s="312"/>
    </row>
    <row r="977" spans="1:93" ht="14.25" customHeight="1" x14ac:dyDescent="0.35">
      <c r="D977" s="347" t="s">
        <v>750</v>
      </c>
      <c r="E977" s="348"/>
      <c r="F977" s="348"/>
      <c r="G977" s="348"/>
      <c r="H977" s="348"/>
      <c r="I977" s="348"/>
      <c r="J977" s="348"/>
      <c r="K977" s="348"/>
      <c r="L977" s="348"/>
      <c r="M977" s="348"/>
      <c r="N977" s="348"/>
      <c r="O977" s="348"/>
      <c r="P977" s="348"/>
      <c r="Q977" s="348"/>
      <c r="R977" s="348"/>
      <c r="S977" s="348"/>
      <c r="T977" s="348"/>
      <c r="U977" s="348"/>
      <c r="V977" s="348"/>
      <c r="W977" s="348"/>
      <c r="X977" s="348"/>
      <c r="Y977" s="349"/>
      <c r="Z977" s="347">
        <v>3</v>
      </c>
      <c r="AA977" s="348"/>
      <c r="AB977" s="348"/>
      <c r="AC977" s="348"/>
      <c r="AD977" s="348"/>
      <c r="AE977" s="349"/>
      <c r="AF977" s="347" t="s">
        <v>572</v>
      </c>
      <c r="AG977" s="348"/>
      <c r="AH977" s="348"/>
      <c r="AI977" s="348"/>
      <c r="AJ977" s="348"/>
      <c r="AK977" s="348"/>
      <c r="AL977" s="348"/>
      <c r="AM977" s="349"/>
      <c r="AN977" s="347"/>
      <c r="AO977" s="348"/>
      <c r="AP977" s="348"/>
      <c r="AQ977" s="348"/>
      <c r="AR977" s="348"/>
      <c r="AS977" s="348"/>
      <c r="AT977" s="349"/>
      <c r="AV977" s="347" t="s">
        <v>808</v>
      </c>
      <c r="AW977" s="348"/>
      <c r="AX977" s="348"/>
      <c r="AY977" s="348"/>
      <c r="AZ977" s="348"/>
      <c r="BA977" s="348"/>
      <c r="BB977" s="348"/>
      <c r="BC977" s="348"/>
      <c r="BD977" s="348"/>
      <c r="BE977" s="348"/>
      <c r="BF977" s="348"/>
      <c r="BG977" s="348"/>
      <c r="BH977" s="348"/>
      <c r="BI977" s="348"/>
      <c r="BJ977" s="348"/>
      <c r="BK977" s="348"/>
      <c r="BL977" s="348"/>
      <c r="BM977" s="348"/>
      <c r="BN977" s="348"/>
      <c r="BO977" s="348"/>
      <c r="BP977" s="348"/>
      <c r="BQ977" s="348"/>
      <c r="BR977" s="312" t="s">
        <v>808</v>
      </c>
      <c r="BS977" s="312"/>
      <c r="BT977" s="312"/>
      <c r="BU977" s="312"/>
      <c r="BV977" s="312"/>
      <c r="BW977" s="312"/>
      <c r="BX977" s="312" t="s">
        <v>808</v>
      </c>
      <c r="BY977" s="312"/>
      <c r="BZ977" s="312"/>
      <c r="CA977" s="312"/>
      <c r="CB977" s="312"/>
      <c r="CC977" s="312"/>
      <c r="CD977" s="312" t="s">
        <v>808</v>
      </c>
      <c r="CE977" s="312"/>
      <c r="CF977" s="312"/>
      <c r="CG977" s="312"/>
      <c r="CH977" s="312"/>
      <c r="CI977" s="312"/>
      <c r="CJ977" s="312" t="s">
        <v>808</v>
      </c>
      <c r="CK977" s="312"/>
      <c r="CL977" s="312"/>
      <c r="CM977" s="312"/>
      <c r="CN977" s="312"/>
    </row>
    <row r="978" spans="1:93" ht="14.25" customHeight="1" x14ac:dyDescent="0.35">
      <c r="D978" s="347" t="s">
        <v>1053</v>
      </c>
      <c r="E978" s="348"/>
      <c r="F978" s="348"/>
      <c r="G978" s="348"/>
      <c r="H978" s="348"/>
      <c r="I978" s="348"/>
      <c r="J978" s="348"/>
      <c r="K978" s="348"/>
      <c r="L978" s="348"/>
      <c r="M978" s="348"/>
      <c r="N978" s="348"/>
      <c r="O978" s="348"/>
      <c r="P978" s="348"/>
      <c r="Q978" s="348"/>
      <c r="R978" s="348"/>
      <c r="S978" s="348"/>
      <c r="T978" s="348"/>
      <c r="U978" s="348"/>
      <c r="V978" s="348"/>
      <c r="W978" s="348"/>
      <c r="X978" s="348"/>
      <c r="Y978" s="349"/>
      <c r="Z978" s="347">
        <v>11</v>
      </c>
      <c r="AA978" s="348"/>
      <c r="AB978" s="348"/>
      <c r="AC978" s="348"/>
      <c r="AD978" s="348"/>
      <c r="AE978" s="349"/>
      <c r="AF978" s="347" t="s">
        <v>572</v>
      </c>
      <c r="AG978" s="348"/>
      <c r="AH978" s="348"/>
      <c r="AI978" s="348"/>
      <c r="AJ978" s="348"/>
      <c r="AK978" s="348"/>
      <c r="AL978" s="348"/>
      <c r="AM978" s="349"/>
      <c r="AN978" s="337"/>
      <c r="AO978" s="338"/>
      <c r="AP978" s="338"/>
      <c r="AQ978" s="338"/>
      <c r="AR978" s="338"/>
      <c r="AS978" s="338"/>
      <c r="AT978" s="339"/>
      <c r="AV978" s="347" t="s">
        <v>808</v>
      </c>
      <c r="AW978" s="348"/>
      <c r="AX978" s="348"/>
      <c r="AY978" s="348"/>
      <c r="AZ978" s="348"/>
      <c r="BA978" s="348"/>
      <c r="BB978" s="348"/>
      <c r="BC978" s="348"/>
      <c r="BD978" s="348"/>
      <c r="BE978" s="348"/>
      <c r="BF978" s="348"/>
      <c r="BG978" s="348"/>
      <c r="BH978" s="348"/>
      <c r="BI978" s="348"/>
      <c r="BJ978" s="348"/>
      <c r="BK978" s="348"/>
      <c r="BL978" s="348"/>
      <c r="BM978" s="348"/>
      <c r="BN978" s="348"/>
      <c r="BO978" s="348"/>
      <c r="BP978" s="348"/>
      <c r="BQ978" s="348"/>
      <c r="BR978" s="312" t="s">
        <v>808</v>
      </c>
      <c r="BS978" s="312"/>
      <c r="BT978" s="312"/>
      <c r="BU978" s="312"/>
      <c r="BV978" s="312"/>
      <c r="BW978" s="312"/>
      <c r="BX978" s="312" t="s">
        <v>808</v>
      </c>
      <c r="BY978" s="312"/>
      <c r="BZ978" s="312"/>
      <c r="CA978" s="312"/>
      <c r="CB978" s="312"/>
      <c r="CC978" s="312"/>
      <c r="CD978" s="312" t="s">
        <v>808</v>
      </c>
      <c r="CE978" s="312"/>
      <c r="CF978" s="312"/>
      <c r="CG978" s="312"/>
      <c r="CH978" s="312"/>
      <c r="CI978" s="312"/>
      <c r="CJ978" s="312" t="s">
        <v>808</v>
      </c>
      <c r="CK978" s="312"/>
      <c r="CL978" s="312"/>
      <c r="CM978" s="312"/>
      <c r="CN978" s="312"/>
    </row>
    <row r="979" spans="1:93" ht="14.25" customHeight="1" x14ac:dyDescent="0.35">
      <c r="D979" s="81" t="s">
        <v>426</v>
      </c>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c r="AO979" s="81"/>
      <c r="AP979" s="81"/>
      <c r="AQ979" s="81"/>
      <c r="AR979" s="81"/>
      <c r="AS979" s="81"/>
      <c r="AT979" s="81"/>
      <c r="AV979" s="370" t="s">
        <v>426</v>
      </c>
      <c r="AW979" s="370"/>
      <c r="AX979" s="370"/>
      <c r="AY979" s="370"/>
      <c r="AZ979" s="370"/>
      <c r="BA979" s="370"/>
      <c r="BB979" s="370"/>
      <c r="BC979" s="370"/>
      <c r="BD979" s="370"/>
      <c r="BE979" s="370"/>
      <c r="BF979" s="370"/>
      <c r="BG979" s="370"/>
      <c r="BH979" s="370"/>
      <c r="BI979" s="370"/>
      <c r="BJ979" s="370"/>
      <c r="BK979" s="370"/>
      <c r="BL979" s="370"/>
      <c r="BM979" s="370"/>
      <c r="BN979" s="370"/>
      <c r="BO979" s="370"/>
      <c r="BP979" s="370"/>
      <c r="BQ979" s="370"/>
      <c r="BR979" s="478"/>
      <c r="BS979" s="478"/>
      <c r="BT979" s="478"/>
      <c r="BU979" s="478"/>
      <c r="BV979" s="478"/>
      <c r="BW979" s="478"/>
      <c r="BX979" s="478"/>
      <c r="BY979" s="478"/>
      <c r="BZ979" s="478"/>
      <c r="CA979" s="478"/>
      <c r="CB979" s="478"/>
      <c r="CC979" s="478"/>
      <c r="CD979" s="478"/>
      <c r="CE979" s="478"/>
      <c r="CF979" s="478"/>
      <c r="CG979" s="478"/>
      <c r="CH979" s="478"/>
      <c r="CI979" s="478"/>
      <c r="CJ979" s="478"/>
      <c r="CK979" s="478"/>
      <c r="CL979" s="478"/>
    </row>
    <row r="980" spans="1:93" ht="14.25" customHeight="1" x14ac:dyDescent="0.35"/>
    <row r="981" spans="1:93" ht="14.25" customHeight="1" x14ac:dyDescent="0.35">
      <c r="A981" s="193"/>
      <c r="B981" s="193"/>
      <c r="C981" s="193"/>
      <c r="D981" s="193"/>
      <c r="E981" s="193"/>
      <c r="F981" s="193"/>
      <c r="G981" s="193"/>
      <c r="H981" s="193"/>
      <c r="I981" s="193"/>
      <c r="J981" s="193"/>
      <c r="K981" s="193"/>
      <c r="L981" s="193"/>
      <c r="M981" s="193"/>
      <c r="N981" s="193"/>
      <c r="O981" s="193"/>
      <c r="P981" s="193"/>
      <c r="Q981" s="193"/>
      <c r="R981" s="193"/>
      <c r="S981" s="193"/>
      <c r="T981" s="193"/>
      <c r="U981" s="193"/>
      <c r="V981" s="193"/>
      <c r="W981" s="193"/>
      <c r="X981" s="193"/>
      <c r="Y981" s="193"/>
      <c r="Z981" s="193"/>
      <c r="AA981" s="193"/>
      <c r="AB981" s="193"/>
      <c r="AC981" s="193"/>
      <c r="AD981" s="193"/>
      <c r="AE981" s="193"/>
      <c r="AF981" s="193"/>
      <c r="AG981" s="193"/>
      <c r="AH981" s="193"/>
      <c r="AI981" s="193"/>
      <c r="AJ981" s="193"/>
      <c r="AK981" s="193"/>
      <c r="AL981" s="193"/>
      <c r="AM981" s="193"/>
      <c r="AN981" s="193"/>
      <c r="AO981" s="193"/>
      <c r="AP981" s="193"/>
      <c r="AQ981" s="193"/>
      <c r="AR981" s="193"/>
      <c r="AS981" s="193"/>
      <c r="AT981" s="193"/>
      <c r="AU981" s="193"/>
      <c r="AV981" s="193"/>
      <c r="AW981" s="193"/>
      <c r="AX981" s="193"/>
      <c r="AY981" s="193"/>
      <c r="AZ981" s="193"/>
      <c r="BA981" s="193"/>
      <c r="BB981" s="193"/>
      <c r="BC981" s="193"/>
      <c r="BD981" s="193"/>
      <c r="BE981" s="193"/>
      <c r="BF981" s="193"/>
      <c r="BG981" s="193"/>
      <c r="BH981" s="193"/>
      <c r="BI981" s="193"/>
      <c r="BJ981" s="193"/>
      <c r="BK981" s="193"/>
      <c r="BL981" s="193"/>
      <c r="BM981" s="193"/>
      <c r="BN981" s="193"/>
      <c r="BO981" s="193"/>
      <c r="BP981" s="193"/>
      <c r="BQ981" s="193"/>
      <c r="BR981" s="193"/>
      <c r="BS981" s="193"/>
      <c r="BT981" s="193"/>
      <c r="BU981" s="193"/>
      <c r="BV981" s="193"/>
      <c r="BW981" s="193"/>
      <c r="BX981" s="193"/>
      <c r="BY981" s="193"/>
      <c r="BZ981" s="193"/>
      <c r="CA981" s="193"/>
      <c r="CB981" s="193"/>
      <c r="CC981" s="193"/>
      <c r="CD981" s="193"/>
      <c r="CE981" s="193"/>
      <c r="CF981" s="193"/>
      <c r="CG981" s="193"/>
      <c r="CH981" s="193"/>
      <c r="CI981" s="193"/>
      <c r="CJ981" s="193"/>
      <c r="CK981" s="193"/>
      <c r="CL981" s="193"/>
      <c r="CM981" s="193"/>
      <c r="CN981" s="193"/>
    </row>
    <row r="982" spans="1:93" ht="14.25" customHeight="1" x14ac:dyDescent="0.35">
      <c r="A982" s="193"/>
      <c r="B982" s="193"/>
      <c r="C982" s="193"/>
      <c r="D982" s="193"/>
      <c r="E982" s="193"/>
      <c r="F982" s="193"/>
      <c r="G982" s="193"/>
      <c r="H982" s="193"/>
      <c r="I982" s="193"/>
      <c r="J982" s="193"/>
      <c r="K982" s="193"/>
      <c r="L982" s="193"/>
      <c r="M982" s="193"/>
      <c r="N982" s="193"/>
      <c r="O982" s="193"/>
      <c r="P982" s="193"/>
      <c r="Q982" s="193"/>
      <c r="R982" s="193"/>
      <c r="S982" s="193"/>
      <c r="T982" s="193"/>
      <c r="U982" s="193"/>
      <c r="V982" s="193"/>
      <c r="W982" s="193"/>
      <c r="X982" s="193"/>
      <c r="Y982" s="193"/>
      <c r="Z982" s="193"/>
      <c r="AA982" s="193"/>
      <c r="AB982" s="193"/>
      <c r="AC982" s="193"/>
      <c r="AD982" s="193"/>
      <c r="AE982" s="193"/>
      <c r="AF982" s="193"/>
      <c r="AG982" s="193"/>
      <c r="AH982" s="193"/>
      <c r="AI982" s="193"/>
      <c r="AJ982" s="193"/>
      <c r="AK982" s="193"/>
      <c r="AL982" s="193"/>
      <c r="AM982" s="193"/>
      <c r="AN982" s="193"/>
      <c r="AO982" s="193"/>
      <c r="AP982" s="193"/>
      <c r="AQ982" s="193"/>
      <c r="AR982" s="193"/>
      <c r="AS982" s="193"/>
      <c r="AT982" s="193"/>
      <c r="AU982" s="193"/>
      <c r="AV982" s="193"/>
      <c r="AW982" s="193"/>
      <c r="AX982" s="193"/>
      <c r="AY982" s="193"/>
      <c r="AZ982" s="193"/>
      <c r="BA982" s="193"/>
      <c r="BB982" s="193"/>
      <c r="BC982" s="193"/>
      <c r="BD982" s="193"/>
      <c r="BE982" s="193"/>
      <c r="BF982" s="193"/>
      <c r="BG982" s="193"/>
      <c r="BH982" s="193"/>
      <c r="BI982" s="193"/>
      <c r="BJ982" s="193"/>
      <c r="BK982" s="193"/>
      <c r="BL982" s="193"/>
      <c r="BM982" s="193"/>
      <c r="BN982" s="193"/>
      <c r="BO982" s="193"/>
      <c r="BP982" s="193"/>
      <c r="BQ982" s="193"/>
      <c r="BR982" s="193"/>
      <c r="BS982" s="193"/>
      <c r="BT982" s="193"/>
      <c r="BU982" s="193"/>
      <c r="BV982" s="193"/>
      <c r="BW982" s="193"/>
      <c r="BX982" s="193"/>
      <c r="BY982" s="193"/>
      <c r="BZ982" s="193"/>
      <c r="CA982" s="193"/>
      <c r="CB982" s="193"/>
      <c r="CC982" s="193"/>
      <c r="CD982" s="193"/>
      <c r="CE982" s="193"/>
      <c r="CF982" s="193"/>
      <c r="CG982" s="193"/>
      <c r="CH982" s="193"/>
      <c r="CI982" s="193"/>
      <c r="CJ982" s="193"/>
      <c r="CK982" s="193"/>
      <c r="CL982" s="193"/>
      <c r="CM982" s="193"/>
      <c r="CN982" s="193"/>
    </row>
    <row r="983" spans="1:93" ht="14.25" customHeight="1" x14ac:dyDescent="0.35">
      <c r="AT983" s="2"/>
      <c r="CM983" s="387"/>
      <c r="CN983" s="387"/>
    </row>
    <row r="984" spans="1:93" ht="14.25" customHeight="1" x14ac:dyDescent="0.35">
      <c r="D984" s="797" t="s">
        <v>451</v>
      </c>
      <c r="E984" s="797"/>
      <c r="F984" s="797"/>
      <c r="G984" s="797"/>
      <c r="H984" s="797"/>
      <c r="I984" s="797"/>
      <c r="J984" s="797"/>
      <c r="K984" s="797"/>
      <c r="L984" s="797"/>
      <c r="M984" s="797"/>
      <c r="N984" s="797"/>
      <c r="O984" s="797"/>
      <c r="P984" s="797"/>
      <c r="Q984" s="797"/>
      <c r="R984" s="797"/>
      <c r="S984" s="797"/>
      <c r="T984" s="797"/>
      <c r="U984" s="797"/>
      <c r="V984" s="797"/>
      <c r="W984" s="797"/>
      <c r="X984" s="797"/>
      <c r="Y984" s="797"/>
      <c r="Z984" s="797"/>
      <c r="AA984" s="797"/>
      <c r="AB984" s="797"/>
      <c r="AC984" s="797"/>
      <c r="AD984" s="797"/>
      <c r="AE984" s="797"/>
      <c r="AF984" s="797"/>
      <c r="AG984" s="797"/>
      <c r="AH984" s="797"/>
      <c r="AI984" s="797"/>
      <c r="AJ984" s="797"/>
      <c r="AK984" s="797"/>
      <c r="AL984" s="797"/>
      <c r="AM984" s="797"/>
      <c r="AN984" s="797"/>
      <c r="AO984" s="797"/>
      <c r="AP984" s="797"/>
      <c r="AQ984" s="797"/>
      <c r="AR984" s="797"/>
      <c r="AS984" s="797"/>
      <c r="AT984" s="797"/>
      <c r="AU984" s="797"/>
      <c r="AV984" s="797"/>
      <c r="AW984" s="797"/>
      <c r="AX984" s="797"/>
      <c r="AY984" s="797"/>
      <c r="AZ984" s="797"/>
      <c r="BA984" s="797"/>
      <c r="BB984" s="797"/>
      <c r="BC984" s="797"/>
      <c r="BD984" s="797"/>
      <c r="BE984" s="797"/>
      <c r="BF984" s="797"/>
      <c r="BG984" s="797"/>
      <c r="BH984" s="797"/>
      <c r="BI984" s="797"/>
      <c r="BJ984" s="797"/>
      <c r="BK984" s="797"/>
      <c r="BL984" s="797"/>
      <c r="BM984" s="797"/>
      <c r="BN984" s="797"/>
      <c r="BO984" s="797"/>
      <c r="BP984" s="797"/>
      <c r="BQ984" s="797"/>
      <c r="BR984" s="797"/>
      <c r="BS984" s="797"/>
      <c r="BT984" s="797"/>
      <c r="BU984" s="797"/>
      <c r="BV984" s="797"/>
      <c r="BW984" s="797"/>
      <c r="BX984" s="797"/>
      <c r="BY984" s="797"/>
      <c r="BZ984" s="797"/>
      <c r="CA984" s="797"/>
      <c r="CB984" s="797"/>
      <c r="CC984" s="797"/>
      <c r="CD984" s="797"/>
      <c r="CE984" s="797"/>
      <c r="CF984" s="797"/>
      <c r="CG984" s="797"/>
      <c r="CH984" s="797"/>
      <c r="CI984" s="797"/>
      <c r="CJ984" s="797"/>
      <c r="CK984" s="797"/>
      <c r="CL984" s="797"/>
      <c r="CM984" s="797"/>
      <c r="CN984" s="797"/>
    </row>
    <row r="985" spans="1:93" ht="14.25" customHeight="1" x14ac:dyDescent="0.35">
      <c r="D985" s="797"/>
      <c r="E985" s="797"/>
      <c r="F985" s="797"/>
      <c r="G985" s="797"/>
      <c r="H985" s="797"/>
      <c r="I985" s="797"/>
      <c r="J985" s="797"/>
      <c r="K985" s="797"/>
      <c r="L985" s="797"/>
      <c r="M985" s="797"/>
      <c r="N985" s="797"/>
      <c r="O985" s="797"/>
      <c r="P985" s="797"/>
      <c r="Q985" s="797"/>
      <c r="R985" s="797"/>
      <c r="S985" s="797"/>
      <c r="T985" s="797"/>
      <c r="U985" s="797"/>
      <c r="V985" s="797"/>
      <c r="W985" s="797"/>
      <c r="X985" s="797"/>
      <c r="Y985" s="797"/>
      <c r="Z985" s="797"/>
      <c r="AA985" s="797"/>
      <c r="AB985" s="797"/>
      <c r="AC985" s="797"/>
      <c r="AD985" s="797"/>
      <c r="AE985" s="797"/>
      <c r="AF985" s="797"/>
      <c r="AG985" s="797"/>
      <c r="AH985" s="797"/>
      <c r="AI985" s="797"/>
      <c r="AJ985" s="797"/>
      <c r="AK985" s="797"/>
      <c r="AL985" s="797"/>
      <c r="AM985" s="797"/>
      <c r="AN985" s="797"/>
      <c r="AO985" s="797"/>
      <c r="AP985" s="797"/>
      <c r="AQ985" s="797"/>
      <c r="AR985" s="797"/>
      <c r="AS985" s="797"/>
      <c r="AT985" s="797"/>
      <c r="AU985" s="797"/>
      <c r="AV985" s="797"/>
      <c r="AW985" s="797"/>
      <c r="AX985" s="797"/>
      <c r="AY985" s="797"/>
      <c r="AZ985" s="797"/>
      <c r="BA985" s="797"/>
      <c r="BB985" s="797"/>
      <c r="BC985" s="797"/>
      <c r="BD985" s="797"/>
      <c r="BE985" s="797"/>
      <c r="BF985" s="797"/>
      <c r="BG985" s="797"/>
      <c r="BH985" s="797"/>
      <c r="BI985" s="797"/>
      <c r="BJ985" s="797"/>
      <c r="BK985" s="797"/>
      <c r="BL985" s="797"/>
      <c r="BM985" s="797"/>
      <c r="BN985" s="797"/>
      <c r="BO985" s="797"/>
      <c r="BP985" s="797"/>
      <c r="BQ985" s="797"/>
      <c r="BR985" s="797"/>
      <c r="BS985" s="797"/>
      <c r="BT985" s="797"/>
      <c r="BU985" s="797"/>
      <c r="BV985" s="797"/>
      <c r="BW985" s="797"/>
      <c r="BX985" s="797"/>
      <c r="BY985" s="797"/>
      <c r="BZ985" s="797"/>
      <c r="CA985" s="797"/>
      <c r="CB985" s="797"/>
      <c r="CC985" s="797"/>
      <c r="CD985" s="797"/>
      <c r="CE985" s="797"/>
      <c r="CF985" s="797"/>
      <c r="CG985" s="797"/>
      <c r="CH985" s="797"/>
      <c r="CI985" s="797"/>
      <c r="CJ985" s="797"/>
      <c r="CK985" s="797"/>
      <c r="CL985" s="797"/>
      <c r="CM985" s="797"/>
      <c r="CN985" s="797"/>
    </row>
    <row r="986" spans="1:93" ht="14.25" customHeight="1" x14ac:dyDescent="0.35">
      <c r="D986" s="284" t="s">
        <v>442</v>
      </c>
      <c r="E986" s="284"/>
      <c r="F986" s="284"/>
      <c r="G986" s="284"/>
      <c r="H986" s="284"/>
      <c r="I986" s="284"/>
      <c r="J986" s="284"/>
      <c r="K986" s="284"/>
      <c r="L986" s="284"/>
      <c r="M986" s="284"/>
      <c r="N986" s="284"/>
      <c r="O986" s="284"/>
      <c r="P986" s="284"/>
      <c r="Q986" s="284"/>
      <c r="R986" s="284"/>
      <c r="S986" s="284"/>
      <c r="T986" s="284"/>
      <c r="U986" s="284"/>
      <c r="V986" s="284"/>
      <c r="W986" s="284"/>
      <c r="X986" s="284"/>
      <c r="Y986" s="284"/>
      <c r="Z986" s="284"/>
      <c r="AA986" s="284"/>
      <c r="AB986" s="284"/>
      <c r="AC986" s="284"/>
      <c r="AD986" s="284"/>
      <c r="AE986" s="284"/>
      <c r="AF986" s="284"/>
      <c r="AG986" s="284"/>
      <c r="AH986" s="284"/>
      <c r="AI986" s="284"/>
      <c r="AJ986" s="284"/>
      <c r="AK986" s="284"/>
      <c r="AL986" s="284"/>
      <c r="AM986" s="284"/>
      <c r="AN986" s="284"/>
      <c r="AO986" s="284"/>
      <c r="AP986" s="284"/>
      <c r="AQ986" s="284"/>
      <c r="AR986" s="284"/>
      <c r="AS986" s="284"/>
      <c r="AT986" s="284"/>
      <c r="AU986" s="2"/>
      <c r="AV986" s="420" t="s">
        <v>444</v>
      </c>
      <c r="AW986" s="420"/>
      <c r="AX986" s="420"/>
      <c r="AY986" s="420"/>
      <c r="AZ986" s="420"/>
      <c r="BA986" s="420"/>
      <c r="BB986" s="420"/>
      <c r="BC986" s="420"/>
      <c r="BD986" s="420"/>
      <c r="BE986" s="420"/>
      <c r="BF986" s="420"/>
      <c r="BG986" s="420"/>
      <c r="BH986" s="420"/>
      <c r="BI986" s="420"/>
      <c r="BJ986" s="420"/>
      <c r="BK986" s="420"/>
      <c r="BL986" s="420"/>
      <c r="BM986" s="420"/>
      <c r="BN986" s="420"/>
      <c r="BO986" s="420"/>
      <c r="BP986" s="420"/>
      <c r="BQ986" s="420"/>
      <c r="BR986" s="420"/>
      <c r="BS986" s="420"/>
      <c r="BT986" s="420"/>
      <c r="BU986" s="420"/>
      <c r="BV986" s="420"/>
      <c r="BW986" s="420"/>
      <c r="BX986" s="420"/>
      <c r="BY986" s="420"/>
      <c r="BZ986" s="420"/>
      <c r="CA986" s="420"/>
      <c r="CB986" s="420"/>
      <c r="CC986" s="420"/>
      <c r="CD986" s="420"/>
      <c r="CE986" s="420"/>
      <c r="CF986" s="420"/>
      <c r="CG986" s="420"/>
      <c r="CH986" s="420"/>
      <c r="CI986" s="420"/>
      <c r="CJ986" s="420"/>
      <c r="CK986" s="420"/>
      <c r="CL986" s="420"/>
      <c r="CM986" s="420"/>
      <c r="CN986" s="420"/>
      <c r="CO986" s="58"/>
    </row>
    <row r="987" spans="1:93" ht="14.25" customHeight="1" x14ac:dyDescent="0.35">
      <c r="D987" s="285"/>
      <c r="E987" s="285"/>
      <c r="F987" s="285"/>
      <c r="G987" s="285"/>
      <c r="H987" s="285"/>
      <c r="I987" s="285"/>
      <c r="J987" s="285"/>
      <c r="K987" s="285"/>
      <c r="L987" s="285"/>
      <c r="M987" s="285"/>
      <c r="N987" s="285"/>
      <c r="O987" s="285"/>
      <c r="P987" s="285"/>
      <c r="Q987" s="285"/>
      <c r="R987" s="285"/>
      <c r="S987" s="285"/>
      <c r="T987" s="285"/>
      <c r="U987" s="285"/>
      <c r="V987" s="285"/>
      <c r="W987" s="285"/>
      <c r="X987" s="285"/>
      <c r="Y987" s="285"/>
      <c r="Z987" s="285"/>
      <c r="AA987" s="285"/>
      <c r="AB987" s="285"/>
      <c r="AC987" s="285"/>
      <c r="AD987" s="285"/>
      <c r="AE987" s="285"/>
      <c r="AF987" s="285"/>
      <c r="AG987" s="285"/>
      <c r="AH987" s="285"/>
      <c r="AI987" s="285"/>
      <c r="AJ987" s="285"/>
      <c r="AK987" s="285"/>
      <c r="AL987" s="285"/>
      <c r="AM987" s="285"/>
      <c r="AN987" s="285"/>
      <c r="AO987" s="285"/>
      <c r="AP987" s="285"/>
      <c r="AQ987" s="285"/>
      <c r="AR987" s="285"/>
      <c r="AS987" s="285"/>
      <c r="AT987" s="285"/>
      <c r="AU987" s="2"/>
      <c r="AV987" s="420"/>
      <c r="AW987" s="420"/>
      <c r="AX987" s="420"/>
      <c r="AY987" s="420"/>
      <c r="AZ987" s="420"/>
      <c r="BA987" s="420"/>
      <c r="BB987" s="420"/>
      <c r="BC987" s="420"/>
      <c r="BD987" s="420"/>
      <c r="BE987" s="420"/>
      <c r="BF987" s="420"/>
      <c r="BG987" s="420"/>
      <c r="BH987" s="420"/>
      <c r="BI987" s="420"/>
      <c r="BJ987" s="420"/>
      <c r="BK987" s="420"/>
      <c r="BL987" s="420"/>
      <c r="BM987" s="420"/>
      <c r="BN987" s="420"/>
      <c r="BO987" s="420"/>
      <c r="BP987" s="420"/>
      <c r="BQ987" s="420"/>
      <c r="BR987" s="420"/>
      <c r="BS987" s="420"/>
      <c r="BT987" s="420"/>
      <c r="BU987" s="420"/>
      <c r="BV987" s="420"/>
      <c r="BW987" s="420"/>
      <c r="BX987" s="420"/>
      <c r="BY987" s="420"/>
      <c r="BZ987" s="420"/>
      <c r="CA987" s="420"/>
      <c r="CB987" s="420"/>
      <c r="CC987" s="420"/>
      <c r="CD987" s="420"/>
      <c r="CE987" s="420"/>
      <c r="CF987" s="420"/>
      <c r="CG987" s="420"/>
      <c r="CH987" s="420"/>
      <c r="CI987" s="420"/>
      <c r="CJ987" s="420"/>
      <c r="CK987" s="420"/>
      <c r="CL987" s="420"/>
      <c r="CM987" s="420"/>
      <c r="CN987" s="420"/>
      <c r="CO987" s="58"/>
    </row>
    <row r="988" spans="1:93" ht="14.25" customHeight="1" x14ac:dyDescent="0.35">
      <c r="D988" s="286" t="s">
        <v>473</v>
      </c>
      <c r="E988" s="287"/>
      <c r="F988" s="287"/>
      <c r="G988" s="287"/>
      <c r="H988" s="287"/>
      <c r="I988" s="287"/>
      <c r="J988" s="287"/>
      <c r="K988" s="287"/>
      <c r="L988" s="287"/>
      <c r="M988" s="287"/>
      <c r="N988" s="288"/>
      <c r="O988" s="286" t="s">
        <v>471</v>
      </c>
      <c r="P988" s="287"/>
      <c r="Q988" s="287"/>
      <c r="R988" s="287"/>
      <c r="S988" s="287"/>
      <c r="T988" s="287"/>
      <c r="U988" s="287"/>
      <c r="V988" s="288"/>
      <c r="W988" s="286" t="s">
        <v>472</v>
      </c>
      <c r="X988" s="287"/>
      <c r="Y988" s="287"/>
      <c r="Z988" s="287"/>
      <c r="AA988" s="287"/>
      <c r="AB988" s="287"/>
      <c r="AC988" s="287"/>
      <c r="AD988" s="288"/>
      <c r="AE988" s="357" t="s">
        <v>470</v>
      </c>
      <c r="AF988" s="358"/>
      <c r="AG988" s="358"/>
      <c r="AH988" s="358"/>
      <c r="AI988" s="358"/>
      <c r="AJ988" s="358"/>
      <c r="AK988" s="358"/>
      <c r="AL988" s="358"/>
      <c r="AM988" s="358"/>
      <c r="AN988" s="358"/>
      <c r="AO988" s="358"/>
      <c r="AP988" s="358"/>
      <c r="AQ988" s="358"/>
      <c r="AR988" s="358"/>
      <c r="AS988" s="358"/>
      <c r="AT988" s="359"/>
      <c r="AV988" s="286" t="s">
        <v>437</v>
      </c>
      <c r="AW988" s="287"/>
      <c r="AX988" s="287"/>
      <c r="AY988" s="287"/>
      <c r="AZ988" s="287"/>
      <c r="BA988" s="287"/>
      <c r="BB988" s="287"/>
      <c r="BC988" s="287"/>
      <c r="BD988" s="287"/>
      <c r="BE988" s="287"/>
      <c r="BF988" s="287"/>
      <c r="BG988" s="287"/>
      <c r="BH988" s="287"/>
      <c r="BI988" s="287"/>
      <c r="BJ988" s="287"/>
      <c r="BK988" s="360" t="s">
        <v>434</v>
      </c>
      <c r="BL988" s="360"/>
      <c r="BM988" s="360"/>
      <c r="BN988" s="360"/>
      <c r="BO988" s="360"/>
      <c r="BP988" s="360"/>
      <c r="BQ988" s="360"/>
      <c r="BR988" s="360" t="s">
        <v>435</v>
      </c>
      <c r="BS988" s="360"/>
      <c r="BT988" s="360"/>
      <c r="BU988" s="360"/>
      <c r="BV988" s="360"/>
      <c r="BW988" s="360"/>
      <c r="BX988" s="360"/>
      <c r="BY988" s="357" t="s">
        <v>438</v>
      </c>
      <c r="BZ988" s="358"/>
      <c r="CA988" s="358"/>
      <c r="CB988" s="358"/>
      <c r="CC988" s="358"/>
      <c r="CD988" s="358"/>
      <c r="CE988" s="358"/>
      <c r="CF988" s="358"/>
      <c r="CG988" s="358"/>
      <c r="CH988" s="358"/>
      <c r="CI988" s="358"/>
      <c r="CJ988" s="358"/>
      <c r="CK988" s="358"/>
      <c r="CL988" s="358"/>
      <c r="CM988" s="358"/>
      <c r="CN988" s="359"/>
      <c r="CO988" s="4"/>
    </row>
    <row r="989" spans="1:93" ht="14.25" customHeight="1" x14ac:dyDescent="0.35">
      <c r="D989" s="292"/>
      <c r="E989" s="293"/>
      <c r="F989" s="293"/>
      <c r="G989" s="293"/>
      <c r="H989" s="293"/>
      <c r="I989" s="293"/>
      <c r="J989" s="293"/>
      <c r="K989" s="293"/>
      <c r="L989" s="293"/>
      <c r="M989" s="293"/>
      <c r="N989" s="294"/>
      <c r="O989" s="292"/>
      <c r="P989" s="293"/>
      <c r="Q989" s="293"/>
      <c r="R989" s="293"/>
      <c r="S989" s="293"/>
      <c r="T989" s="293"/>
      <c r="U989" s="293"/>
      <c r="V989" s="294"/>
      <c r="W989" s="292"/>
      <c r="X989" s="293"/>
      <c r="Y989" s="293"/>
      <c r="Z989" s="293"/>
      <c r="AA989" s="293"/>
      <c r="AB989" s="293"/>
      <c r="AC989" s="293"/>
      <c r="AD989" s="294"/>
      <c r="AE989" s="357" t="s">
        <v>469</v>
      </c>
      <c r="AF989" s="358"/>
      <c r="AG989" s="358"/>
      <c r="AH989" s="358"/>
      <c r="AI989" s="358"/>
      <c r="AJ989" s="358"/>
      <c r="AK989" s="358"/>
      <c r="AL989" s="359"/>
      <c r="AM989" s="357" t="s">
        <v>436</v>
      </c>
      <c r="AN989" s="358"/>
      <c r="AO989" s="358"/>
      <c r="AP989" s="358"/>
      <c r="AQ989" s="358"/>
      <c r="AR989" s="358"/>
      <c r="AS989" s="358"/>
      <c r="AT989" s="359"/>
      <c r="AV989" s="292"/>
      <c r="AW989" s="293"/>
      <c r="AX989" s="293"/>
      <c r="AY989" s="293"/>
      <c r="AZ989" s="293"/>
      <c r="BA989" s="293"/>
      <c r="BB989" s="293"/>
      <c r="BC989" s="293"/>
      <c r="BD989" s="293"/>
      <c r="BE989" s="293"/>
      <c r="BF989" s="293"/>
      <c r="BG989" s="293"/>
      <c r="BH989" s="293"/>
      <c r="BI989" s="293"/>
      <c r="BJ989" s="293"/>
      <c r="BK989" s="360"/>
      <c r="BL989" s="360"/>
      <c r="BM989" s="360"/>
      <c r="BN989" s="360"/>
      <c r="BO989" s="360"/>
      <c r="BP989" s="360"/>
      <c r="BQ989" s="360"/>
      <c r="BR989" s="360"/>
      <c r="BS989" s="360"/>
      <c r="BT989" s="360"/>
      <c r="BU989" s="360"/>
      <c r="BV989" s="360"/>
      <c r="BW989" s="360"/>
      <c r="BX989" s="360"/>
      <c r="BY989" s="357" t="s">
        <v>439</v>
      </c>
      <c r="BZ989" s="358"/>
      <c r="CA989" s="359"/>
      <c r="CB989" s="357" t="s">
        <v>440</v>
      </c>
      <c r="CC989" s="358"/>
      <c r="CD989" s="358"/>
      <c r="CE989" s="358"/>
      <c r="CF989" s="358"/>
      <c r="CG989" s="358"/>
      <c r="CH989" s="358"/>
      <c r="CI989" s="358"/>
      <c r="CJ989" s="359"/>
      <c r="CK989" s="357" t="s">
        <v>441</v>
      </c>
      <c r="CL989" s="358"/>
      <c r="CM989" s="358"/>
      <c r="CN989" s="359"/>
      <c r="CO989" s="4"/>
    </row>
    <row r="990" spans="1:93" ht="14.25" customHeight="1" x14ac:dyDescent="0.35">
      <c r="D990" s="347">
        <v>542</v>
      </c>
      <c r="E990" s="348"/>
      <c r="F990" s="348"/>
      <c r="G990" s="348"/>
      <c r="H990" s="348"/>
      <c r="I990" s="348"/>
      <c r="J990" s="348"/>
      <c r="K990" s="348"/>
      <c r="L990" s="348"/>
      <c r="M990" s="348"/>
      <c r="N990" s="349"/>
      <c r="O990" s="347"/>
      <c r="P990" s="348"/>
      <c r="Q990" s="348"/>
      <c r="R990" s="348"/>
      <c r="S990" s="348"/>
      <c r="T990" s="348"/>
      <c r="U990" s="348"/>
      <c r="V990" s="349"/>
      <c r="W990" s="347"/>
      <c r="X990" s="348"/>
      <c r="Y990" s="348"/>
      <c r="Z990" s="348"/>
      <c r="AA990" s="348"/>
      <c r="AB990" s="348"/>
      <c r="AC990" s="348"/>
      <c r="AD990" s="349"/>
      <c r="AE990" s="347"/>
      <c r="AF990" s="348"/>
      <c r="AG990" s="348"/>
      <c r="AH990" s="348"/>
      <c r="AI990" s="348"/>
      <c r="AJ990" s="348"/>
      <c r="AK990" s="348"/>
      <c r="AL990" s="349"/>
      <c r="AM990" s="744">
        <v>1</v>
      </c>
      <c r="AN990" s="348"/>
      <c r="AO990" s="348"/>
      <c r="AP990" s="348"/>
      <c r="AQ990" s="348"/>
      <c r="AR990" s="348"/>
      <c r="AS990" s="348"/>
      <c r="AT990" s="349"/>
      <c r="AV990" s="272">
        <f>SUM(BK990:BX990)</f>
        <v>7203</v>
      </c>
      <c r="AW990" s="348"/>
      <c r="AX990" s="348"/>
      <c r="AY990" s="348"/>
      <c r="AZ990" s="348"/>
      <c r="BA990" s="348"/>
      <c r="BB990" s="348"/>
      <c r="BC990" s="348"/>
      <c r="BD990" s="348"/>
      <c r="BE990" s="348"/>
      <c r="BF990" s="348"/>
      <c r="BG990" s="348"/>
      <c r="BH990" s="348"/>
      <c r="BI990" s="348"/>
      <c r="BJ990" s="349"/>
      <c r="BK990" s="272">
        <v>1427</v>
      </c>
      <c r="BL990" s="348"/>
      <c r="BM990" s="348"/>
      <c r="BN990" s="348"/>
      <c r="BO990" s="348"/>
      <c r="BP990" s="348"/>
      <c r="BQ990" s="349"/>
      <c r="BR990" s="272">
        <v>5776</v>
      </c>
      <c r="BS990" s="348"/>
      <c r="BT990" s="348"/>
      <c r="BU990" s="348"/>
      <c r="BV990" s="348"/>
      <c r="BW990" s="348"/>
      <c r="BX990" s="349"/>
      <c r="BY990" s="272">
        <v>2200</v>
      </c>
      <c r="BZ990" s="348"/>
      <c r="CA990" s="349"/>
      <c r="CB990" s="272">
        <v>500</v>
      </c>
      <c r="CC990" s="348"/>
      <c r="CD990" s="348"/>
      <c r="CE990" s="348"/>
      <c r="CF990" s="348"/>
      <c r="CG990" s="348"/>
      <c r="CH990" s="348"/>
      <c r="CI990" s="348"/>
      <c r="CJ990" s="349"/>
      <c r="CK990" s="347">
        <v>1630</v>
      </c>
      <c r="CL990" s="348"/>
      <c r="CM990" s="348"/>
      <c r="CN990" s="349"/>
      <c r="CO990" s="5"/>
    </row>
    <row r="991" spans="1:93" ht="14.25" customHeight="1" x14ac:dyDescent="0.35">
      <c r="D991" s="347"/>
      <c r="E991" s="348"/>
      <c r="F991" s="348"/>
      <c r="G991" s="348"/>
      <c r="H991" s="348"/>
      <c r="I991" s="348"/>
      <c r="J991" s="348"/>
      <c r="K991" s="348"/>
      <c r="L991" s="348"/>
      <c r="M991" s="348"/>
      <c r="N991" s="349"/>
      <c r="O991" s="347"/>
      <c r="P991" s="348"/>
      <c r="Q991" s="348"/>
      <c r="R991" s="348"/>
      <c r="S991" s="348"/>
      <c r="T991" s="348"/>
      <c r="U991" s="348"/>
      <c r="V991" s="349"/>
      <c r="W991" s="347"/>
      <c r="X991" s="348"/>
      <c r="Y991" s="348"/>
      <c r="Z991" s="348"/>
      <c r="AA991" s="348"/>
      <c r="AB991" s="348"/>
      <c r="AC991" s="348"/>
      <c r="AD991" s="349"/>
      <c r="AE991" s="347"/>
      <c r="AF991" s="348"/>
      <c r="AG991" s="348"/>
      <c r="AH991" s="348"/>
      <c r="AI991" s="348"/>
      <c r="AJ991" s="348"/>
      <c r="AK991" s="348"/>
      <c r="AL991" s="349"/>
      <c r="AM991" s="347"/>
      <c r="AN991" s="348"/>
      <c r="AO991" s="348"/>
      <c r="AP991" s="348"/>
      <c r="AQ991" s="348"/>
      <c r="AR991" s="348"/>
      <c r="AS991" s="348"/>
      <c r="AT991" s="349"/>
      <c r="AV991" s="347"/>
      <c r="AW991" s="348"/>
      <c r="AX991" s="348"/>
      <c r="AY991" s="348"/>
      <c r="AZ991" s="348"/>
      <c r="BA991" s="348"/>
      <c r="BB991" s="348"/>
      <c r="BC991" s="348"/>
      <c r="BD991" s="348"/>
      <c r="BE991" s="348"/>
      <c r="BF991" s="348"/>
      <c r="BG991" s="348"/>
      <c r="BH991" s="348"/>
      <c r="BI991" s="348"/>
      <c r="BJ991" s="349"/>
      <c r="BK991" s="347"/>
      <c r="BL991" s="348"/>
      <c r="BM991" s="348"/>
      <c r="BN991" s="348"/>
      <c r="BO991" s="348"/>
      <c r="BP991" s="348"/>
      <c r="BQ991" s="349"/>
      <c r="BR991" s="347"/>
      <c r="BS991" s="348"/>
      <c r="BT991" s="348"/>
      <c r="BU991" s="348"/>
      <c r="BV991" s="348"/>
      <c r="BW991" s="348"/>
      <c r="BX991" s="349"/>
      <c r="BY991" s="347"/>
      <c r="BZ991" s="348"/>
      <c r="CA991" s="349"/>
      <c r="CB991" s="272"/>
      <c r="CC991" s="348"/>
      <c r="CD991" s="348"/>
      <c r="CE991" s="348"/>
      <c r="CF991" s="348"/>
      <c r="CG991" s="348"/>
      <c r="CH991" s="348"/>
      <c r="CI991" s="348"/>
      <c r="CJ991" s="349"/>
      <c r="CK991" s="347"/>
      <c r="CL991" s="348"/>
      <c r="CM991" s="348"/>
      <c r="CN991" s="349"/>
      <c r="CO991" s="5"/>
    </row>
    <row r="992" spans="1:93" ht="14.25" customHeight="1" x14ac:dyDescent="0.35">
      <c r="D992" s="347"/>
      <c r="E992" s="348"/>
      <c r="F992" s="348"/>
      <c r="G992" s="348"/>
      <c r="H992" s="348"/>
      <c r="I992" s="348"/>
      <c r="J992" s="348"/>
      <c r="K992" s="348"/>
      <c r="L992" s="348"/>
      <c r="M992" s="348"/>
      <c r="N992" s="349"/>
      <c r="O992" s="347"/>
      <c r="P992" s="348"/>
      <c r="Q992" s="348"/>
      <c r="R992" s="348"/>
      <c r="S992" s="348"/>
      <c r="T992" s="348"/>
      <c r="U992" s="348"/>
      <c r="V992" s="349"/>
      <c r="W992" s="347"/>
      <c r="X992" s="348"/>
      <c r="Y992" s="348"/>
      <c r="Z992" s="348"/>
      <c r="AA992" s="348"/>
      <c r="AB992" s="348"/>
      <c r="AC992" s="348"/>
      <c r="AD992" s="349"/>
      <c r="AE992" s="347"/>
      <c r="AF992" s="348"/>
      <c r="AG992" s="348"/>
      <c r="AH992" s="348"/>
      <c r="AI992" s="348"/>
      <c r="AJ992" s="348"/>
      <c r="AK992" s="348"/>
      <c r="AL992" s="349"/>
      <c r="AM992" s="347"/>
      <c r="AN992" s="348"/>
      <c r="AO992" s="348"/>
      <c r="AP992" s="348"/>
      <c r="AQ992" s="348"/>
      <c r="AR992" s="348"/>
      <c r="AS992" s="348"/>
      <c r="AT992" s="349"/>
      <c r="AV992" s="347"/>
      <c r="AW992" s="348"/>
      <c r="AX992" s="348"/>
      <c r="AY992" s="348"/>
      <c r="AZ992" s="348"/>
      <c r="BA992" s="348"/>
      <c r="BB992" s="348"/>
      <c r="BC992" s="348"/>
      <c r="BD992" s="348"/>
      <c r="BE992" s="348"/>
      <c r="BF992" s="348"/>
      <c r="BG992" s="348"/>
      <c r="BH992" s="348"/>
      <c r="BI992" s="348"/>
      <c r="BJ992" s="349"/>
      <c r="BK992" s="347"/>
      <c r="BL992" s="348"/>
      <c r="BM992" s="348"/>
      <c r="BN992" s="348"/>
      <c r="BO992" s="348"/>
      <c r="BP992" s="348"/>
      <c r="BQ992" s="349"/>
      <c r="BR992" s="347"/>
      <c r="BS992" s="348"/>
      <c r="BT992" s="348"/>
      <c r="BU992" s="348"/>
      <c r="BV992" s="348"/>
      <c r="BW992" s="348"/>
      <c r="BX992" s="349"/>
      <c r="BY992" s="347"/>
      <c r="BZ992" s="348"/>
      <c r="CA992" s="349"/>
      <c r="CB992" s="347"/>
      <c r="CC992" s="348"/>
      <c r="CD992" s="348"/>
      <c r="CE992" s="348"/>
      <c r="CF992" s="348"/>
      <c r="CG992" s="348"/>
      <c r="CH992" s="348"/>
      <c r="CI992" s="348"/>
      <c r="CJ992" s="349"/>
      <c r="CK992" s="347"/>
      <c r="CL992" s="348"/>
      <c r="CM992" s="348"/>
      <c r="CN992" s="349"/>
      <c r="CO992" s="5"/>
    </row>
    <row r="993" spans="3:93" ht="14.25" customHeight="1" x14ac:dyDescent="0.35">
      <c r="D993" s="347"/>
      <c r="E993" s="348"/>
      <c r="F993" s="348"/>
      <c r="G993" s="348"/>
      <c r="H993" s="348"/>
      <c r="I993" s="348"/>
      <c r="J993" s="348"/>
      <c r="K993" s="348"/>
      <c r="L993" s="348"/>
      <c r="M993" s="348"/>
      <c r="N993" s="349"/>
      <c r="O993" s="347"/>
      <c r="P993" s="348"/>
      <c r="Q993" s="348"/>
      <c r="R993" s="348"/>
      <c r="S993" s="348"/>
      <c r="T993" s="348"/>
      <c r="U993" s="348"/>
      <c r="V993" s="349"/>
      <c r="W993" s="347"/>
      <c r="X993" s="348"/>
      <c r="Y993" s="348"/>
      <c r="Z993" s="348"/>
      <c r="AA993" s="348"/>
      <c r="AB993" s="348"/>
      <c r="AC993" s="348"/>
      <c r="AD993" s="349"/>
      <c r="AE993" s="347"/>
      <c r="AF993" s="348"/>
      <c r="AG993" s="348"/>
      <c r="AH993" s="348"/>
      <c r="AI993" s="348"/>
      <c r="AJ993" s="348"/>
      <c r="AK993" s="348"/>
      <c r="AL993" s="349"/>
      <c r="AM993" s="347"/>
      <c r="AN993" s="348"/>
      <c r="AO993" s="348"/>
      <c r="AP993" s="348"/>
      <c r="AQ993" s="348"/>
      <c r="AR993" s="348"/>
      <c r="AS993" s="348"/>
      <c r="AT993" s="349"/>
      <c r="AV993" s="347"/>
      <c r="AW993" s="348"/>
      <c r="AX993" s="348"/>
      <c r="AY993" s="348"/>
      <c r="AZ993" s="348"/>
      <c r="BA993" s="348"/>
      <c r="BB993" s="348"/>
      <c r="BC993" s="348"/>
      <c r="BD993" s="348"/>
      <c r="BE993" s="348"/>
      <c r="BF993" s="348"/>
      <c r="BG993" s="348"/>
      <c r="BH993" s="348"/>
      <c r="BI993" s="348"/>
      <c r="BJ993" s="349"/>
      <c r="BK993" s="347"/>
      <c r="BL993" s="348"/>
      <c r="BM993" s="348"/>
      <c r="BN993" s="348"/>
      <c r="BO993" s="348"/>
      <c r="BP993" s="348"/>
      <c r="BQ993" s="349"/>
      <c r="BR993" s="347"/>
      <c r="BS993" s="348"/>
      <c r="BT993" s="348"/>
      <c r="BU993" s="348"/>
      <c r="BV993" s="348"/>
      <c r="BW993" s="348"/>
      <c r="BX993" s="349"/>
      <c r="BY993" s="347"/>
      <c r="BZ993" s="348"/>
      <c r="CA993" s="349"/>
      <c r="CB993" s="347"/>
      <c r="CC993" s="348"/>
      <c r="CD993" s="348"/>
      <c r="CE993" s="348"/>
      <c r="CF993" s="348"/>
      <c r="CG993" s="348"/>
      <c r="CH993" s="348"/>
      <c r="CI993" s="348"/>
      <c r="CJ993" s="349"/>
      <c r="CK993" s="347"/>
      <c r="CL993" s="348"/>
      <c r="CM993" s="348"/>
      <c r="CN993" s="349"/>
      <c r="CO993" s="5"/>
    </row>
    <row r="994" spans="3:93" ht="14.25" customHeight="1" x14ac:dyDescent="0.35">
      <c r="D994" s="347"/>
      <c r="E994" s="348"/>
      <c r="F994" s="348"/>
      <c r="G994" s="348"/>
      <c r="H994" s="348"/>
      <c r="I994" s="348"/>
      <c r="J994" s="348"/>
      <c r="K994" s="348"/>
      <c r="L994" s="348"/>
      <c r="M994" s="348"/>
      <c r="N994" s="349"/>
      <c r="O994" s="347"/>
      <c r="P994" s="348"/>
      <c r="Q994" s="348"/>
      <c r="R994" s="348"/>
      <c r="S994" s="348"/>
      <c r="T994" s="348"/>
      <c r="U994" s="348"/>
      <c r="V994" s="349"/>
      <c r="W994" s="347"/>
      <c r="X994" s="348"/>
      <c r="Y994" s="348"/>
      <c r="Z994" s="348"/>
      <c r="AA994" s="348"/>
      <c r="AB994" s="348"/>
      <c r="AC994" s="348"/>
      <c r="AD994" s="349"/>
      <c r="AE994" s="347"/>
      <c r="AF994" s="348"/>
      <c r="AG994" s="348"/>
      <c r="AH994" s="348"/>
      <c r="AI994" s="348"/>
      <c r="AJ994" s="348"/>
      <c r="AK994" s="348"/>
      <c r="AL994" s="349"/>
      <c r="AM994" s="347"/>
      <c r="AN994" s="348"/>
      <c r="AO994" s="348"/>
      <c r="AP994" s="348"/>
      <c r="AQ994" s="348"/>
      <c r="AR994" s="348"/>
      <c r="AS994" s="348"/>
      <c r="AT994" s="349"/>
      <c r="AV994" s="347"/>
      <c r="AW994" s="348"/>
      <c r="AX994" s="348"/>
      <c r="AY994" s="348"/>
      <c r="AZ994" s="348"/>
      <c r="BA994" s="348"/>
      <c r="BB994" s="348"/>
      <c r="BC994" s="348"/>
      <c r="BD994" s="348"/>
      <c r="BE994" s="348"/>
      <c r="BF994" s="348"/>
      <c r="BG994" s="348"/>
      <c r="BH994" s="348"/>
      <c r="BI994" s="348"/>
      <c r="BJ994" s="349"/>
      <c r="BK994" s="347"/>
      <c r="BL994" s="348"/>
      <c r="BM994" s="348"/>
      <c r="BN994" s="348"/>
      <c r="BO994" s="348"/>
      <c r="BP994" s="348"/>
      <c r="BQ994" s="349"/>
      <c r="BR994" s="347"/>
      <c r="BS994" s="348"/>
      <c r="BT994" s="348"/>
      <c r="BU994" s="348"/>
      <c r="BV994" s="348"/>
      <c r="BW994" s="348"/>
      <c r="BX994" s="349"/>
      <c r="BY994" s="347"/>
      <c r="BZ994" s="348"/>
      <c r="CA994" s="349"/>
      <c r="CB994" s="347"/>
      <c r="CC994" s="348"/>
      <c r="CD994" s="348"/>
      <c r="CE994" s="348"/>
      <c r="CF994" s="348"/>
      <c r="CG994" s="348"/>
      <c r="CH994" s="348"/>
      <c r="CI994" s="348"/>
      <c r="CJ994" s="349"/>
      <c r="CK994" s="347"/>
      <c r="CL994" s="348"/>
      <c r="CM994" s="348"/>
      <c r="CN994" s="349"/>
      <c r="CO994" s="5"/>
    </row>
    <row r="995" spans="3:93" ht="14.25" customHeight="1" x14ac:dyDescent="0.35">
      <c r="D995" s="811" t="s">
        <v>1134</v>
      </c>
      <c r="E995" s="811"/>
      <c r="F995" s="811"/>
      <c r="G995" s="811"/>
      <c r="H995" s="811"/>
      <c r="I995" s="811"/>
      <c r="J995" s="811"/>
      <c r="K995" s="811"/>
      <c r="L995" s="811"/>
      <c r="M995" s="811"/>
      <c r="N995" s="811"/>
      <c r="O995" s="811"/>
      <c r="P995" s="811"/>
      <c r="Q995" s="811"/>
      <c r="R995" s="811"/>
      <c r="S995" s="811"/>
      <c r="T995" s="811"/>
      <c r="U995" s="811"/>
      <c r="V995" s="811"/>
      <c r="W995" s="811"/>
      <c r="X995" s="811"/>
      <c r="Y995" s="811"/>
      <c r="Z995" s="811"/>
      <c r="AA995" s="811"/>
      <c r="AB995" s="811"/>
      <c r="AC995" s="811"/>
      <c r="AD995" s="811"/>
      <c r="AE995" s="811"/>
      <c r="AF995" s="811"/>
      <c r="AG995" s="811"/>
      <c r="AH995" s="811"/>
      <c r="AI995" s="811"/>
      <c r="AJ995" s="811"/>
      <c r="AK995" s="811"/>
      <c r="AL995" s="811"/>
      <c r="AM995" s="811"/>
      <c r="AN995" s="811"/>
      <c r="AO995" s="811"/>
      <c r="AP995" s="811"/>
      <c r="AQ995" s="811"/>
      <c r="AR995" s="811"/>
      <c r="AS995" s="811"/>
      <c r="AT995" s="811"/>
      <c r="AV995" s="747" t="s">
        <v>887</v>
      </c>
      <c r="AW995" s="370"/>
      <c r="AX995" s="370"/>
      <c r="AY995" s="370"/>
      <c r="AZ995" s="370"/>
      <c r="BA995" s="370"/>
      <c r="BB995" s="370"/>
      <c r="BC995" s="370"/>
      <c r="BD995" s="370"/>
      <c r="BE995" s="370"/>
      <c r="BF995" s="370"/>
      <c r="BG995" s="370"/>
      <c r="BH995" s="370"/>
      <c r="BI995" s="370"/>
      <c r="BJ995" s="370"/>
      <c r="BK995" s="370"/>
      <c r="BL995" s="370"/>
      <c r="BM995" s="370"/>
      <c r="BN995" s="370"/>
      <c r="BO995" s="370"/>
      <c r="BP995" s="370"/>
      <c r="BQ995" s="370"/>
      <c r="BR995" s="370"/>
      <c r="BS995" s="370"/>
      <c r="BT995" s="370"/>
      <c r="BU995" s="370"/>
      <c r="BV995" s="370"/>
      <c r="BW995" s="370"/>
      <c r="BX995" s="370"/>
      <c r="BY995" s="370"/>
      <c r="BZ995" s="370"/>
      <c r="CA995" s="370"/>
      <c r="CB995" s="370"/>
      <c r="CC995" s="370"/>
      <c r="CD995" s="370"/>
      <c r="CE995" s="370"/>
      <c r="CF995" s="478"/>
      <c r="CG995" s="478"/>
      <c r="CH995" s="478"/>
      <c r="CI995" s="478"/>
      <c r="CJ995" s="478"/>
      <c r="CK995" s="478"/>
      <c r="CL995" s="478"/>
      <c r="CM995" s="56"/>
      <c r="CN995" s="56"/>
    </row>
    <row r="996" spans="3:93" ht="14.25" customHeight="1" x14ac:dyDescent="0.35">
      <c r="D996" s="812"/>
      <c r="E996" s="812"/>
      <c r="F996" s="812"/>
      <c r="G996" s="812"/>
      <c r="H996" s="812"/>
      <c r="I996" s="812"/>
      <c r="J996" s="812"/>
      <c r="K996" s="812"/>
      <c r="L996" s="812"/>
      <c r="M996" s="812"/>
      <c r="N996" s="812"/>
      <c r="O996" s="812"/>
      <c r="P996" s="812"/>
      <c r="Q996" s="812"/>
      <c r="R996" s="812"/>
      <c r="S996" s="812"/>
      <c r="T996" s="812"/>
      <c r="U996" s="812"/>
      <c r="V996" s="812"/>
      <c r="W996" s="812"/>
      <c r="X996" s="812"/>
      <c r="Y996" s="812"/>
      <c r="Z996" s="812"/>
      <c r="AA996" s="812"/>
      <c r="AB996" s="812"/>
      <c r="AC996" s="812"/>
      <c r="AD996" s="812"/>
      <c r="AE996" s="812"/>
      <c r="AF996" s="812"/>
      <c r="AG996" s="812"/>
      <c r="AH996" s="812"/>
      <c r="AI996" s="812"/>
      <c r="AJ996" s="812"/>
      <c r="AK996" s="812"/>
      <c r="AL996" s="812"/>
      <c r="AM996" s="812"/>
      <c r="AN996" s="812"/>
      <c r="AO996" s="812"/>
      <c r="AP996" s="812"/>
      <c r="AQ996" s="812"/>
      <c r="AR996" s="812"/>
      <c r="AS996" s="812"/>
      <c r="AT996" s="812"/>
      <c r="AV996" s="90"/>
      <c r="AW996" s="90"/>
      <c r="AX996" s="90"/>
      <c r="AY996" s="90"/>
      <c r="AZ996" s="90"/>
      <c r="BA996" s="90"/>
      <c r="BB996" s="90"/>
      <c r="BC996" s="90"/>
      <c r="BD996" s="90"/>
      <c r="BE996" s="90"/>
      <c r="BF996" s="90"/>
      <c r="BG996" s="90"/>
      <c r="BH996" s="90"/>
      <c r="BI996" s="90"/>
      <c r="BJ996" s="90"/>
      <c r="BK996" s="90"/>
      <c r="BL996" s="90"/>
      <c r="BM996" s="90"/>
      <c r="BN996" s="90"/>
      <c r="BO996" s="90"/>
      <c r="BP996" s="90"/>
      <c r="BQ996" s="90"/>
      <c r="BR996" s="90"/>
      <c r="BS996" s="90"/>
      <c r="BT996" s="90"/>
      <c r="BU996" s="90"/>
      <c r="BV996" s="90"/>
      <c r="BW996" s="90"/>
      <c r="BX996" s="90"/>
      <c r="BY996" s="90"/>
      <c r="BZ996" s="90"/>
      <c r="CA996" s="90"/>
      <c r="CB996" s="90"/>
      <c r="CC996" s="90"/>
      <c r="CD996" s="90"/>
      <c r="CE996" s="90"/>
      <c r="CF996" s="90"/>
      <c r="CG996" s="90"/>
      <c r="CH996" s="90"/>
      <c r="CI996" s="90"/>
      <c r="CJ996" s="90"/>
      <c r="CK996" s="90"/>
      <c r="CL996" s="90"/>
      <c r="CM996" s="56"/>
      <c r="CN996" s="56"/>
    </row>
    <row r="997" spans="3:93" ht="14.25" customHeight="1" x14ac:dyDescent="0.35">
      <c r="C997" s="6"/>
      <c r="D997" s="284" t="s">
        <v>443</v>
      </c>
      <c r="E997" s="284"/>
      <c r="F997" s="284"/>
      <c r="G997" s="284"/>
      <c r="H997" s="284"/>
      <c r="I997" s="284"/>
      <c r="J997" s="284"/>
      <c r="K997" s="284"/>
      <c r="L997" s="284"/>
      <c r="M997" s="284"/>
      <c r="N997" s="284"/>
      <c r="O997" s="284"/>
      <c r="P997" s="284"/>
      <c r="Q997" s="284"/>
      <c r="R997" s="284"/>
      <c r="S997" s="284"/>
      <c r="T997" s="284"/>
      <c r="U997" s="284"/>
      <c r="V997" s="284"/>
      <c r="W997" s="284"/>
      <c r="X997" s="284"/>
      <c r="Y997" s="284"/>
      <c r="Z997" s="284"/>
      <c r="AA997" s="284"/>
      <c r="AB997" s="284"/>
      <c r="AC997" s="284"/>
      <c r="AD997" s="284"/>
      <c r="AE997" s="284"/>
      <c r="AF997" s="284"/>
      <c r="AG997" s="284"/>
      <c r="AH997" s="284"/>
      <c r="AI997" s="284"/>
      <c r="AJ997" s="284"/>
      <c r="AK997" s="284"/>
      <c r="AL997" s="284"/>
      <c r="AM997" s="284"/>
      <c r="AN997" s="284"/>
      <c r="AO997" s="284"/>
      <c r="AP997" s="284"/>
      <c r="AQ997" s="284"/>
      <c r="AR997" s="284"/>
      <c r="AS997" s="284"/>
      <c r="AT997" s="284"/>
      <c r="AU997" s="2"/>
      <c r="AV997" s="420" t="s">
        <v>445</v>
      </c>
      <c r="AW997" s="420"/>
      <c r="AX997" s="420"/>
      <c r="AY997" s="420"/>
      <c r="AZ997" s="420"/>
      <c r="BA997" s="420"/>
      <c r="BB997" s="420"/>
      <c r="BC997" s="420"/>
      <c r="BD997" s="420"/>
      <c r="BE997" s="420"/>
      <c r="BF997" s="420"/>
      <c r="BG997" s="420"/>
      <c r="BH997" s="420"/>
      <c r="BI997" s="420"/>
      <c r="BJ997" s="420"/>
      <c r="BK997" s="420"/>
      <c r="BL997" s="420"/>
      <c r="BM997" s="420"/>
      <c r="BN997" s="420"/>
      <c r="BO997" s="420"/>
      <c r="BP997" s="420"/>
      <c r="BQ997" s="420"/>
      <c r="BR997" s="420"/>
      <c r="BS997" s="420"/>
      <c r="BT997" s="420"/>
      <c r="BU997" s="420"/>
      <c r="BV997" s="420"/>
      <c r="BW997" s="420"/>
      <c r="BX997" s="420"/>
      <c r="BY997" s="420"/>
      <c r="BZ997" s="420"/>
      <c r="CA997" s="420"/>
      <c r="CB997" s="420"/>
      <c r="CC997" s="420"/>
      <c r="CD997" s="420"/>
      <c r="CE997" s="420"/>
      <c r="CF997" s="420"/>
      <c r="CG997" s="420"/>
      <c r="CH997" s="420"/>
      <c r="CI997" s="420"/>
      <c r="CJ997" s="420"/>
      <c r="CK997" s="420"/>
      <c r="CL997" s="420"/>
      <c r="CM997" s="420"/>
      <c r="CN997" s="420"/>
    </row>
    <row r="998" spans="3:93" ht="14.25" customHeight="1" x14ac:dyDescent="0.35">
      <c r="C998" s="6"/>
      <c r="D998" s="285"/>
      <c r="E998" s="285"/>
      <c r="F998" s="285"/>
      <c r="G998" s="285"/>
      <c r="H998" s="285"/>
      <c r="I998" s="285"/>
      <c r="J998" s="285"/>
      <c r="K998" s="285"/>
      <c r="L998" s="285"/>
      <c r="M998" s="285"/>
      <c r="N998" s="285"/>
      <c r="O998" s="285"/>
      <c r="P998" s="285"/>
      <c r="Q998" s="285"/>
      <c r="R998" s="285"/>
      <c r="S998" s="285"/>
      <c r="T998" s="285"/>
      <c r="U998" s="285"/>
      <c r="V998" s="285"/>
      <c r="W998" s="285"/>
      <c r="X998" s="285"/>
      <c r="Y998" s="285"/>
      <c r="Z998" s="285"/>
      <c r="AA998" s="285"/>
      <c r="AB998" s="285"/>
      <c r="AC998" s="285"/>
      <c r="AD998" s="285"/>
      <c r="AE998" s="285"/>
      <c r="AF998" s="285"/>
      <c r="AG998" s="285"/>
      <c r="AH998" s="285"/>
      <c r="AI998" s="285"/>
      <c r="AJ998" s="285"/>
      <c r="AK998" s="285"/>
      <c r="AL998" s="285"/>
      <c r="AM998" s="285"/>
      <c r="AN998" s="285"/>
      <c r="AO998" s="285"/>
      <c r="AP998" s="285"/>
      <c r="AQ998" s="285"/>
      <c r="AR998" s="285"/>
      <c r="AS998" s="285"/>
      <c r="AT998" s="285"/>
      <c r="AU998" s="2"/>
      <c r="AV998" s="420"/>
      <c r="AW998" s="420"/>
      <c r="AX998" s="420"/>
      <c r="AY998" s="420"/>
      <c r="AZ998" s="420"/>
      <c r="BA998" s="420"/>
      <c r="BB998" s="420"/>
      <c r="BC998" s="420"/>
      <c r="BD998" s="420"/>
      <c r="BE998" s="420"/>
      <c r="BF998" s="420"/>
      <c r="BG998" s="420"/>
      <c r="BH998" s="420"/>
      <c r="BI998" s="420"/>
      <c r="BJ998" s="420"/>
      <c r="BK998" s="420"/>
      <c r="BL998" s="420"/>
      <c r="BM998" s="420"/>
      <c r="BN998" s="420"/>
      <c r="BO998" s="420"/>
      <c r="BP998" s="420"/>
      <c r="BQ998" s="420"/>
      <c r="BR998" s="420"/>
      <c r="BS998" s="420"/>
      <c r="BT998" s="420"/>
      <c r="BU998" s="420"/>
      <c r="BV998" s="420"/>
      <c r="BW998" s="420"/>
      <c r="BX998" s="420"/>
      <c r="BY998" s="420"/>
      <c r="BZ998" s="420"/>
      <c r="CA998" s="420"/>
      <c r="CB998" s="420"/>
      <c r="CC998" s="420"/>
      <c r="CD998" s="420"/>
      <c r="CE998" s="420"/>
      <c r="CF998" s="420"/>
      <c r="CG998" s="420"/>
      <c r="CH998" s="420"/>
      <c r="CI998" s="420"/>
      <c r="CJ998" s="420"/>
      <c r="CK998" s="420"/>
      <c r="CL998" s="420"/>
      <c r="CM998" s="420"/>
      <c r="CN998" s="420"/>
    </row>
    <row r="999" spans="3:93" ht="14.25" customHeight="1" x14ac:dyDescent="0.35">
      <c r="C999" s="4"/>
      <c r="D999" s="286" t="s">
        <v>473</v>
      </c>
      <c r="E999" s="287"/>
      <c r="F999" s="287"/>
      <c r="G999" s="287"/>
      <c r="H999" s="287"/>
      <c r="I999" s="287"/>
      <c r="J999" s="287"/>
      <c r="K999" s="287"/>
      <c r="L999" s="287"/>
      <c r="M999" s="287"/>
      <c r="N999" s="288"/>
      <c r="O999" s="286" t="s">
        <v>471</v>
      </c>
      <c r="P999" s="287"/>
      <c r="Q999" s="287"/>
      <c r="R999" s="287"/>
      <c r="S999" s="287"/>
      <c r="T999" s="287"/>
      <c r="U999" s="287"/>
      <c r="V999" s="288"/>
      <c r="W999" s="286" t="s">
        <v>472</v>
      </c>
      <c r="X999" s="287"/>
      <c r="Y999" s="287"/>
      <c r="Z999" s="287"/>
      <c r="AA999" s="287"/>
      <c r="AB999" s="287"/>
      <c r="AC999" s="287"/>
      <c r="AD999" s="288"/>
      <c r="AE999" s="357" t="s">
        <v>470</v>
      </c>
      <c r="AF999" s="358"/>
      <c r="AG999" s="358"/>
      <c r="AH999" s="358"/>
      <c r="AI999" s="358"/>
      <c r="AJ999" s="358"/>
      <c r="AK999" s="358"/>
      <c r="AL999" s="358"/>
      <c r="AM999" s="358"/>
      <c r="AN999" s="358"/>
      <c r="AO999" s="358"/>
      <c r="AP999" s="358"/>
      <c r="AQ999" s="358"/>
      <c r="AR999" s="358"/>
      <c r="AS999" s="358"/>
      <c r="AT999" s="359"/>
      <c r="AV999" s="720" t="s">
        <v>913</v>
      </c>
      <c r="AW999" s="721"/>
      <c r="AX999" s="721"/>
      <c r="AY999" s="721"/>
      <c r="AZ999" s="721"/>
      <c r="BA999" s="721"/>
      <c r="BB999" s="721"/>
      <c r="BC999" s="721"/>
      <c r="BD999" s="721"/>
      <c r="BE999" s="721"/>
      <c r="BF999" s="721"/>
      <c r="BG999" s="721"/>
      <c r="BH999" s="721"/>
      <c r="BI999" s="721"/>
      <c r="BJ999" s="721"/>
      <c r="BK999" s="813" t="s">
        <v>1137</v>
      </c>
      <c r="BL999" s="813"/>
      <c r="BM999" s="813"/>
      <c r="BN999" s="813"/>
      <c r="BO999" s="813"/>
      <c r="BP999" s="813"/>
      <c r="BQ999" s="813"/>
      <c r="BR999" s="813"/>
      <c r="BS999" s="813" t="s">
        <v>1135</v>
      </c>
      <c r="BT999" s="813"/>
      <c r="BU999" s="813"/>
      <c r="BV999" s="813"/>
      <c r="BW999" s="813"/>
      <c r="BX999" s="813"/>
      <c r="BY999" s="813" t="s">
        <v>1136</v>
      </c>
      <c r="BZ999" s="813"/>
      <c r="CA999" s="813"/>
      <c r="CB999" s="813"/>
      <c r="CC999" s="813"/>
      <c r="CD999" s="813"/>
      <c r="CE999" s="814" t="s">
        <v>1138</v>
      </c>
      <c r="CF999" s="815"/>
      <c r="CG999" s="815"/>
      <c r="CH999" s="815"/>
      <c r="CI999" s="815"/>
      <c r="CJ999" s="815"/>
      <c r="CK999" s="815"/>
      <c r="CL999" s="815"/>
      <c r="CM999" s="815"/>
      <c r="CN999" s="816"/>
    </row>
    <row r="1000" spans="3:93" ht="14.25" customHeight="1" x14ac:dyDescent="0.35">
      <c r="C1000" s="4"/>
      <c r="D1000" s="292"/>
      <c r="E1000" s="293"/>
      <c r="F1000" s="293"/>
      <c r="G1000" s="293"/>
      <c r="H1000" s="293"/>
      <c r="I1000" s="293"/>
      <c r="J1000" s="293"/>
      <c r="K1000" s="293"/>
      <c r="L1000" s="293"/>
      <c r="M1000" s="293"/>
      <c r="N1000" s="294"/>
      <c r="O1000" s="292"/>
      <c r="P1000" s="293"/>
      <c r="Q1000" s="293"/>
      <c r="R1000" s="293"/>
      <c r="S1000" s="293"/>
      <c r="T1000" s="293"/>
      <c r="U1000" s="293"/>
      <c r="V1000" s="294"/>
      <c r="W1000" s="292"/>
      <c r="X1000" s="293"/>
      <c r="Y1000" s="293"/>
      <c r="Z1000" s="293"/>
      <c r="AA1000" s="293"/>
      <c r="AB1000" s="293"/>
      <c r="AC1000" s="293"/>
      <c r="AD1000" s="294"/>
      <c r="AE1000" s="357" t="s">
        <v>469</v>
      </c>
      <c r="AF1000" s="358"/>
      <c r="AG1000" s="358"/>
      <c r="AH1000" s="358"/>
      <c r="AI1000" s="358"/>
      <c r="AJ1000" s="358"/>
      <c r="AK1000" s="358"/>
      <c r="AL1000" s="359"/>
      <c r="AM1000" s="357" t="s">
        <v>436</v>
      </c>
      <c r="AN1000" s="358"/>
      <c r="AO1000" s="358"/>
      <c r="AP1000" s="358"/>
      <c r="AQ1000" s="358"/>
      <c r="AR1000" s="358"/>
      <c r="AS1000" s="358"/>
      <c r="AT1000" s="359"/>
      <c r="AV1000" s="723"/>
      <c r="AW1000" s="724"/>
      <c r="AX1000" s="724"/>
      <c r="AY1000" s="724"/>
      <c r="AZ1000" s="724"/>
      <c r="BA1000" s="724"/>
      <c r="BB1000" s="724"/>
      <c r="BC1000" s="724"/>
      <c r="BD1000" s="724"/>
      <c r="BE1000" s="724"/>
      <c r="BF1000" s="724"/>
      <c r="BG1000" s="724"/>
      <c r="BH1000" s="724"/>
      <c r="BI1000" s="724"/>
      <c r="BJ1000" s="724"/>
      <c r="BK1000" s="813"/>
      <c r="BL1000" s="813"/>
      <c r="BM1000" s="813"/>
      <c r="BN1000" s="813"/>
      <c r="BO1000" s="813"/>
      <c r="BP1000" s="813"/>
      <c r="BQ1000" s="813"/>
      <c r="BR1000" s="813"/>
      <c r="BS1000" s="813"/>
      <c r="BT1000" s="813"/>
      <c r="BU1000" s="813"/>
      <c r="BV1000" s="813"/>
      <c r="BW1000" s="813"/>
      <c r="BX1000" s="813"/>
      <c r="BY1000" s="813"/>
      <c r="BZ1000" s="813"/>
      <c r="CA1000" s="813"/>
      <c r="CB1000" s="813"/>
      <c r="CC1000" s="813"/>
      <c r="CD1000" s="813"/>
      <c r="CE1000" s="817"/>
      <c r="CF1000" s="818"/>
      <c r="CG1000" s="818"/>
      <c r="CH1000" s="818"/>
      <c r="CI1000" s="818"/>
      <c r="CJ1000" s="818"/>
      <c r="CK1000" s="818"/>
      <c r="CL1000" s="818"/>
      <c r="CM1000" s="818"/>
      <c r="CN1000" s="819"/>
    </row>
    <row r="1001" spans="3:93" ht="14.25" customHeight="1" x14ac:dyDescent="0.35">
      <c r="C1001" s="5"/>
      <c r="D1001" s="272">
        <v>7253</v>
      </c>
      <c r="E1001" s="348"/>
      <c r="F1001" s="348"/>
      <c r="G1001" s="348"/>
      <c r="H1001" s="348"/>
      <c r="I1001" s="348"/>
      <c r="J1001" s="348"/>
      <c r="K1001" s="348"/>
      <c r="L1001" s="348"/>
      <c r="M1001" s="348"/>
      <c r="N1001" s="349"/>
      <c r="O1001" s="347"/>
      <c r="P1001" s="348"/>
      <c r="Q1001" s="348"/>
      <c r="R1001" s="348"/>
      <c r="S1001" s="348"/>
      <c r="T1001" s="348"/>
      <c r="U1001" s="348"/>
      <c r="V1001" s="349"/>
      <c r="W1001" s="347"/>
      <c r="X1001" s="348"/>
      <c r="Y1001" s="348"/>
      <c r="Z1001" s="348"/>
      <c r="AA1001" s="348"/>
      <c r="AB1001" s="348"/>
      <c r="AC1001" s="348"/>
      <c r="AD1001" s="349"/>
      <c r="AE1001" s="347"/>
      <c r="AF1001" s="348"/>
      <c r="AG1001" s="348"/>
      <c r="AH1001" s="348"/>
      <c r="AI1001" s="348"/>
      <c r="AJ1001" s="348"/>
      <c r="AK1001" s="348"/>
      <c r="AL1001" s="349"/>
      <c r="AM1001" s="744">
        <v>1</v>
      </c>
      <c r="AN1001" s="348"/>
      <c r="AO1001" s="348"/>
      <c r="AP1001" s="348"/>
      <c r="AQ1001" s="348"/>
      <c r="AR1001" s="348"/>
      <c r="AS1001" s="348"/>
      <c r="AT1001" s="349"/>
      <c r="AV1001" s="272">
        <f>SUM(BK1001:CN1001)</f>
        <v>26135</v>
      </c>
      <c r="AW1001" s="348"/>
      <c r="AX1001" s="348"/>
      <c r="AY1001" s="348"/>
      <c r="AZ1001" s="348"/>
      <c r="BA1001" s="348"/>
      <c r="BB1001" s="348"/>
      <c r="BC1001" s="348"/>
      <c r="BD1001" s="348"/>
      <c r="BE1001" s="348"/>
      <c r="BF1001" s="348"/>
      <c r="BG1001" s="348"/>
      <c r="BH1001" s="348"/>
      <c r="BI1001" s="348"/>
      <c r="BJ1001" s="349"/>
      <c r="BK1001" s="369">
        <v>42</v>
      </c>
      <c r="BL1001" s="369"/>
      <c r="BM1001" s="369"/>
      <c r="BN1001" s="369"/>
      <c r="BO1001" s="369"/>
      <c r="BP1001" s="369"/>
      <c r="BQ1001" s="369"/>
      <c r="BR1001" s="369"/>
      <c r="BS1001" s="312">
        <v>1167</v>
      </c>
      <c r="BT1001" s="312"/>
      <c r="BU1001" s="312"/>
      <c r="BV1001" s="312"/>
      <c r="BW1001" s="312"/>
      <c r="BX1001" s="312"/>
      <c r="BY1001" s="369">
        <v>150</v>
      </c>
      <c r="BZ1001" s="369"/>
      <c r="CA1001" s="369"/>
      <c r="CB1001" s="369"/>
      <c r="CC1001" s="369"/>
      <c r="CD1001" s="369"/>
      <c r="CE1001" s="369">
        <v>24776</v>
      </c>
      <c r="CF1001" s="369"/>
      <c r="CG1001" s="369"/>
      <c r="CH1001" s="369"/>
      <c r="CI1001" s="369"/>
      <c r="CJ1001" s="369"/>
      <c r="CK1001" s="369"/>
      <c r="CL1001" s="369"/>
      <c r="CM1001" s="369"/>
      <c r="CN1001" s="369"/>
    </row>
    <row r="1002" spans="3:93" ht="14.25" customHeight="1" x14ac:dyDescent="0.35">
      <c r="C1002" s="5"/>
      <c r="D1002" s="347"/>
      <c r="E1002" s="348"/>
      <c r="F1002" s="348"/>
      <c r="G1002" s="348"/>
      <c r="H1002" s="348"/>
      <c r="I1002" s="348"/>
      <c r="J1002" s="348"/>
      <c r="K1002" s="348"/>
      <c r="L1002" s="348"/>
      <c r="M1002" s="348"/>
      <c r="N1002" s="349"/>
      <c r="O1002" s="347"/>
      <c r="P1002" s="348"/>
      <c r="Q1002" s="348"/>
      <c r="R1002" s="348"/>
      <c r="S1002" s="348"/>
      <c r="T1002" s="348"/>
      <c r="U1002" s="348"/>
      <c r="V1002" s="349"/>
      <c r="W1002" s="347"/>
      <c r="X1002" s="348"/>
      <c r="Y1002" s="348"/>
      <c r="Z1002" s="348"/>
      <c r="AA1002" s="348"/>
      <c r="AB1002" s="348"/>
      <c r="AC1002" s="348"/>
      <c r="AD1002" s="349"/>
      <c r="AE1002" s="347"/>
      <c r="AF1002" s="348"/>
      <c r="AG1002" s="348"/>
      <c r="AH1002" s="348"/>
      <c r="AI1002" s="348"/>
      <c r="AJ1002" s="348"/>
      <c r="AK1002" s="348"/>
      <c r="AL1002" s="349"/>
      <c r="AM1002" s="347"/>
      <c r="AN1002" s="348"/>
      <c r="AO1002" s="348"/>
      <c r="AP1002" s="348"/>
      <c r="AQ1002" s="348"/>
      <c r="AR1002" s="348"/>
      <c r="AS1002" s="348"/>
      <c r="AT1002" s="349"/>
      <c r="AV1002" s="347"/>
      <c r="AW1002" s="348"/>
      <c r="AX1002" s="348"/>
      <c r="AY1002" s="348"/>
      <c r="AZ1002" s="348"/>
      <c r="BA1002" s="348"/>
      <c r="BB1002" s="348"/>
      <c r="BC1002" s="348"/>
      <c r="BD1002" s="348"/>
      <c r="BE1002" s="348"/>
      <c r="BF1002" s="348"/>
      <c r="BG1002" s="348"/>
      <c r="BH1002" s="348"/>
      <c r="BI1002" s="348"/>
      <c r="BJ1002" s="349"/>
      <c r="BK1002" s="369"/>
      <c r="BL1002" s="369"/>
      <c r="BM1002" s="369"/>
      <c r="BN1002" s="369"/>
      <c r="BO1002" s="369"/>
      <c r="BP1002" s="369"/>
      <c r="BQ1002" s="369"/>
      <c r="BR1002" s="369"/>
      <c r="BS1002" s="312"/>
      <c r="BT1002" s="312"/>
      <c r="BU1002" s="312"/>
      <c r="BV1002" s="312"/>
      <c r="BW1002" s="312"/>
      <c r="BX1002" s="312"/>
      <c r="BY1002" s="369"/>
      <c r="BZ1002" s="369"/>
      <c r="CA1002" s="369"/>
      <c r="CB1002" s="369"/>
      <c r="CC1002" s="369"/>
      <c r="CD1002" s="369"/>
      <c r="CE1002" s="369"/>
      <c r="CF1002" s="369"/>
      <c r="CG1002" s="369"/>
      <c r="CH1002" s="369"/>
      <c r="CI1002" s="369"/>
      <c r="CJ1002" s="369"/>
      <c r="CK1002" s="369"/>
      <c r="CL1002" s="369"/>
      <c r="CM1002" s="369"/>
      <c r="CN1002" s="369"/>
    </row>
    <row r="1003" spans="3:93" ht="14.25" customHeight="1" x14ac:dyDescent="0.35">
      <c r="C1003" s="5"/>
      <c r="D1003" s="347"/>
      <c r="E1003" s="348"/>
      <c r="F1003" s="348"/>
      <c r="G1003" s="348"/>
      <c r="H1003" s="348"/>
      <c r="I1003" s="348"/>
      <c r="J1003" s="348"/>
      <c r="K1003" s="348"/>
      <c r="L1003" s="348"/>
      <c r="M1003" s="348"/>
      <c r="N1003" s="349"/>
      <c r="O1003" s="347"/>
      <c r="P1003" s="348"/>
      <c r="Q1003" s="348"/>
      <c r="R1003" s="348"/>
      <c r="S1003" s="348"/>
      <c r="T1003" s="348"/>
      <c r="U1003" s="348"/>
      <c r="V1003" s="349"/>
      <c r="W1003" s="347"/>
      <c r="X1003" s="348"/>
      <c r="Y1003" s="348"/>
      <c r="Z1003" s="348"/>
      <c r="AA1003" s="348"/>
      <c r="AB1003" s="348"/>
      <c r="AC1003" s="348"/>
      <c r="AD1003" s="349"/>
      <c r="AE1003" s="347"/>
      <c r="AF1003" s="348"/>
      <c r="AG1003" s="348"/>
      <c r="AH1003" s="348"/>
      <c r="AI1003" s="348"/>
      <c r="AJ1003" s="348"/>
      <c r="AK1003" s="348"/>
      <c r="AL1003" s="349"/>
      <c r="AM1003" s="347"/>
      <c r="AN1003" s="348"/>
      <c r="AO1003" s="348"/>
      <c r="AP1003" s="348"/>
      <c r="AQ1003" s="348"/>
      <c r="AR1003" s="348"/>
      <c r="AS1003" s="348"/>
      <c r="AT1003" s="349"/>
      <c r="AV1003" s="347"/>
      <c r="AW1003" s="348"/>
      <c r="AX1003" s="348"/>
      <c r="AY1003" s="348"/>
      <c r="AZ1003" s="348"/>
      <c r="BA1003" s="348"/>
      <c r="BB1003" s="348"/>
      <c r="BC1003" s="348"/>
      <c r="BD1003" s="348"/>
      <c r="BE1003" s="348"/>
      <c r="BF1003" s="348"/>
      <c r="BG1003" s="348"/>
      <c r="BH1003" s="348"/>
      <c r="BI1003" s="348"/>
      <c r="BJ1003" s="349"/>
      <c r="BK1003" s="369"/>
      <c r="BL1003" s="369"/>
      <c r="BM1003" s="369"/>
      <c r="BN1003" s="369"/>
      <c r="BO1003" s="369"/>
      <c r="BP1003" s="369"/>
      <c r="BQ1003" s="369"/>
      <c r="BR1003" s="369"/>
      <c r="BS1003" s="312"/>
      <c r="BT1003" s="312"/>
      <c r="BU1003" s="312"/>
      <c r="BV1003" s="312"/>
      <c r="BW1003" s="312"/>
      <c r="BX1003" s="312"/>
      <c r="BY1003" s="369"/>
      <c r="BZ1003" s="369"/>
      <c r="CA1003" s="369"/>
      <c r="CB1003" s="369"/>
      <c r="CC1003" s="369"/>
      <c r="CD1003" s="369"/>
      <c r="CE1003" s="369"/>
      <c r="CF1003" s="369"/>
      <c r="CG1003" s="369"/>
      <c r="CH1003" s="369"/>
      <c r="CI1003" s="369"/>
      <c r="CJ1003" s="369"/>
      <c r="CK1003" s="369"/>
      <c r="CL1003" s="369"/>
      <c r="CM1003" s="369"/>
      <c r="CN1003" s="369"/>
    </row>
    <row r="1004" spans="3:93" ht="14.25" customHeight="1" x14ac:dyDescent="0.35">
      <c r="C1004" s="5"/>
      <c r="D1004" s="347"/>
      <c r="E1004" s="348"/>
      <c r="F1004" s="348"/>
      <c r="G1004" s="348"/>
      <c r="H1004" s="348"/>
      <c r="I1004" s="348"/>
      <c r="J1004" s="348"/>
      <c r="K1004" s="348"/>
      <c r="L1004" s="348"/>
      <c r="M1004" s="348"/>
      <c r="N1004" s="349"/>
      <c r="O1004" s="347"/>
      <c r="P1004" s="348"/>
      <c r="Q1004" s="348"/>
      <c r="R1004" s="348"/>
      <c r="S1004" s="348"/>
      <c r="T1004" s="348"/>
      <c r="U1004" s="348"/>
      <c r="V1004" s="349"/>
      <c r="W1004" s="347"/>
      <c r="X1004" s="348"/>
      <c r="Y1004" s="348"/>
      <c r="Z1004" s="348"/>
      <c r="AA1004" s="348"/>
      <c r="AB1004" s="348"/>
      <c r="AC1004" s="348"/>
      <c r="AD1004" s="349"/>
      <c r="AE1004" s="347"/>
      <c r="AF1004" s="348"/>
      <c r="AG1004" s="348"/>
      <c r="AH1004" s="348"/>
      <c r="AI1004" s="348"/>
      <c r="AJ1004" s="348"/>
      <c r="AK1004" s="348"/>
      <c r="AL1004" s="349"/>
      <c r="AM1004" s="347"/>
      <c r="AN1004" s="348"/>
      <c r="AO1004" s="348"/>
      <c r="AP1004" s="348"/>
      <c r="AQ1004" s="348"/>
      <c r="AR1004" s="348"/>
      <c r="AS1004" s="348"/>
      <c r="AT1004" s="349"/>
      <c r="AV1004" s="347"/>
      <c r="AW1004" s="348"/>
      <c r="AX1004" s="348"/>
      <c r="AY1004" s="348"/>
      <c r="AZ1004" s="348"/>
      <c r="BA1004" s="348"/>
      <c r="BB1004" s="348"/>
      <c r="BC1004" s="348"/>
      <c r="BD1004" s="348"/>
      <c r="BE1004" s="348"/>
      <c r="BF1004" s="348"/>
      <c r="BG1004" s="348"/>
      <c r="BH1004" s="348"/>
      <c r="BI1004" s="348"/>
      <c r="BJ1004" s="349"/>
      <c r="BK1004" s="369"/>
      <c r="BL1004" s="369"/>
      <c r="BM1004" s="369"/>
      <c r="BN1004" s="369"/>
      <c r="BO1004" s="369"/>
      <c r="BP1004" s="369"/>
      <c r="BQ1004" s="369"/>
      <c r="BR1004" s="369"/>
      <c r="BS1004" s="312"/>
      <c r="BT1004" s="312"/>
      <c r="BU1004" s="312"/>
      <c r="BV1004" s="312"/>
      <c r="BW1004" s="312"/>
      <c r="BX1004" s="312"/>
      <c r="BY1004" s="369"/>
      <c r="BZ1004" s="369"/>
      <c r="CA1004" s="369"/>
      <c r="CB1004" s="369"/>
      <c r="CC1004" s="369"/>
      <c r="CD1004" s="369"/>
      <c r="CE1004" s="369"/>
      <c r="CF1004" s="369"/>
      <c r="CG1004" s="369"/>
      <c r="CH1004" s="369"/>
      <c r="CI1004" s="369"/>
      <c r="CJ1004" s="369"/>
      <c r="CK1004" s="369"/>
      <c r="CL1004" s="369"/>
      <c r="CM1004" s="369"/>
      <c r="CN1004" s="369"/>
    </row>
    <row r="1005" spans="3:93" ht="14.25" customHeight="1" x14ac:dyDescent="0.35">
      <c r="C1005" s="5"/>
      <c r="D1005" s="347"/>
      <c r="E1005" s="348"/>
      <c r="F1005" s="348"/>
      <c r="G1005" s="348"/>
      <c r="H1005" s="348"/>
      <c r="I1005" s="348"/>
      <c r="J1005" s="348"/>
      <c r="K1005" s="348"/>
      <c r="L1005" s="348"/>
      <c r="M1005" s="348"/>
      <c r="N1005" s="349"/>
      <c r="O1005" s="347"/>
      <c r="P1005" s="348"/>
      <c r="Q1005" s="348"/>
      <c r="R1005" s="348"/>
      <c r="S1005" s="348"/>
      <c r="T1005" s="348"/>
      <c r="U1005" s="348"/>
      <c r="V1005" s="349"/>
      <c r="W1005" s="347"/>
      <c r="X1005" s="348"/>
      <c r="Y1005" s="348"/>
      <c r="Z1005" s="348"/>
      <c r="AA1005" s="348"/>
      <c r="AB1005" s="348"/>
      <c r="AC1005" s="348"/>
      <c r="AD1005" s="349"/>
      <c r="AE1005" s="347"/>
      <c r="AF1005" s="348"/>
      <c r="AG1005" s="348"/>
      <c r="AH1005" s="348"/>
      <c r="AI1005" s="348"/>
      <c r="AJ1005" s="348"/>
      <c r="AK1005" s="348"/>
      <c r="AL1005" s="349"/>
      <c r="AM1005" s="347"/>
      <c r="AN1005" s="348"/>
      <c r="AO1005" s="348"/>
      <c r="AP1005" s="348"/>
      <c r="AQ1005" s="348"/>
      <c r="AR1005" s="348"/>
      <c r="AS1005" s="348"/>
      <c r="AT1005" s="349"/>
      <c r="AV1005" s="347"/>
      <c r="AW1005" s="348"/>
      <c r="AX1005" s="348"/>
      <c r="AY1005" s="348"/>
      <c r="AZ1005" s="348"/>
      <c r="BA1005" s="348"/>
      <c r="BB1005" s="348"/>
      <c r="BC1005" s="348"/>
      <c r="BD1005" s="348"/>
      <c r="BE1005" s="348"/>
      <c r="BF1005" s="348"/>
      <c r="BG1005" s="348"/>
      <c r="BH1005" s="348"/>
      <c r="BI1005" s="348"/>
      <c r="BJ1005" s="349"/>
      <c r="BK1005" s="369"/>
      <c r="BL1005" s="369"/>
      <c r="BM1005" s="369"/>
      <c r="BN1005" s="369"/>
      <c r="BO1005" s="369"/>
      <c r="BP1005" s="369"/>
      <c r="BQ1005" s="369"/>
      <c r="BR1005" s="369"/>
      <c r="BS1005" s="312"/>
      <c r="BT1005" s="312"/>
      <c r="BU1005" s="312"/>
      <c r="BV1005" s="312"/>
      <c r="BW1005" s="312"/>
      <c r="BX1005" s="312"/>
      <c r="BY1005" s="369"/>
      <c r="BZ1005" s="369"/>
      <c r="CA1005" s="369"/>
      <c r="CB1005" s="369"/>
      <c r="CC1005" s="369"/>
      <c r="CD1005" s="369"/>
      <c r="CE1005" s="369"/>
      <c r="CF1005" s="369"/>
      <c r="CG1005" s="369"/>
      <c r="CH1005" s="369"/>
      <c r="CI1005" s="369"/>
      <c r="CJ1005" s="369"/>
      <c r="CK1005" s="369"/>
      <c r="CL1005" s="369"/>
      <c r="CM1005" s="369"/>
      <c r="CN1005" s="369"/>
    </row>
    <row r="1006" spans="3:93" ht="14.25" customHeight="1" x14ac:dyDescent="0.35">
      <c r="C1006" s="5"/>
      <c r="D1006" s="81" t="s">
        <v>884</v>
      </c>
      <c r="E1006" s="81"/>
      <c r="F1006" s="81"/>
      <c r="G1006" s="81"/>
      <c r="H1006" s="81"/>
      <c r="I1006" s="81"/>
      <c r="J1006" s="81"/>
      <c r="K1006" s="81"/>
      <c r="L1006" s="81"/>
      <c r="M1006" s="81"/>
      <c r="N1006" s="81"/>
      <c r="O1006" s="81"/>
      <c r="P1006" s="81"/>
      <c r="Q1006" s="81"/>
      <c r="R1006" s="81"/>
      <c r="S1006" s="81"/>
      <c r="T1006" s="81"/>
      <c r="U1006" s="81"/>
      <c r="V1006" s="81"/>
      <c r="W1006" s="81"/>
      <c r="X1006" s="81"/>
      <c r="Y1006" s="81"/>
      <c r="Z1006" s="81"/>
      <c r="AA1006" s="81"/>
      <c r="AB1006" s="81"/>
      <c r="AC1006" s="81"/>
      <c r="AD1006" s="81"/>
      <c r="AE1006" s="81"/>
      <c r="AF1006" s="81"/>
      <c r="AG1006" s="81"/>
      <c r="AH1006" s="81"/>
      <c r="AI1006" s="81"/>
      <c r="AJ1006" s="81"/>
      <c r="AK1006" s="81"/>
      <c r="AL1006" s="81"/>
      <c r="AM1006" s="81"/>
      <c r="AN1006" s="81"/>
      <c r="AO1006" s="81"/>
      <c r="AP1006" s="81"/>
      <c r="AQ1006" s="81"/>
      <c r="AR1006" s="81"/>
      <c r="AS1006" s="81"/>
      <c r="AT1006" s="81"/>
      <c r="AV1006" s="370" t="s">
        <v>888</v>
      </c>
      <c r="AW1006" s="370"/>
      <c r="AX1006" s="370"/>
      <c r="AY1006" s="370"/>
      <c r="AZ1006" s="370"/>
      <c r="BA1006" s="370"/>
      <c r="BB1006" s="370"/>
      <c r="BC1006" s="370"/>
      <c r="BD1006" s="370"/>
      <c r="BE1006" s="370"/>
      <c r="BF1006" s="370"/>
      <c r="BG1006" s="370"/>
      <c r="BH1006" s="370"/>
      <c r="BI1006" s="370"/>
      <c r="BJ1006" s="370"/>
      <c r="BK1006" s="370"/>
      <c r="BL1006" s="370"/>
      <c r="BM1006" s="370"/>
      <c r="BN1006" s="370"/>
      <c r="BO1006" s="370"/>
      <c r="BP1006" s="370"/>
      <c r="BQ1006" s="370"/>
      <c r="BR1006" s="370"/>
      <c r="BS1006" s="370"/>
      <c r="BT1006" s="370"/>
      <c r="BU1006" s="370"/>
      <c r="BV1006" s="370"/>
      <c r="BW1006" s="370"/>
      <c r="BX1006" s="370"/>
      <c r="BY1006" s="370"/>
      <c r="BZ1006" s="370"/>
      <c r="CA1006" s="370"/>
      <c r="CB1006" s="370"/>
      <c r="CC1006" s="370"/>
      <c r="CD1006" s="370"/>
      <c r="CE1006" s="370"/>
      <c r="CF1006" s="478"/>
      <c r="CG1006" s="478"/>
      <c r="CH1006" s="478"/>
      <c r="CI1006" s="478"/>
      <c r="CJ1006" s="478"/>
      <c r="CK1006" s="478"/>
      <c r="CL1006" s="478"/>
      <c r="CM1006" s="56"/>
      <c r="CN1006" s="56"/>
    </row>
    <row r="1007" spans="3:93" ht="14.25" customHeight="1" x14ac:dyDescent="0.3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80"/>
      <c r="AG1007" s="80"/>
      <c r="AH1007" s="80"/>
      <c r="AI1007" s="80"/>
      <c r="AJ1007" s="80"/>
      <c r="AK1007" s="80"/>
      <c r="AL1007" s="80"/>
      <c r="AM1007" s="80"/>
      <c r="AN1007" s="5"/>
      <c r="AO1007" s="5"/>
      <c r="AP1007" s="5"/>
      <c r="AQ1007" s="5"/>
      <c r="AR1007" s="5"/>
      <c r="AS1007" s="5"/>
      <c r="AT1007" s="5"/>
    </row>
    <row r="1008" spans="3:93" ht="14.25" customHeight="1" x14ac:dyDescent="0.35">
      <c r="D1008" s="284" t="s">
        <v>446</v>
      </c>
      <c r="E1008" s="284"/>
      <c r="F1008" s="284"/>
      <c r="G1008" s="284"/>
      <c r="H1008" s="284"/>
      <c r="I1008" s="284"/>
      <c r="J1008" s="284"/>
      <c r="K1008" s="284"/>
      <c r="L1008" s="284"/>
      <c r="M1008" s="284"/>
      <c r="N1008" s="284"/>
      <c r="O1008" s="284"/>
      <c r="P1008" s="284"/>
      <c r="Q1008" s="284"/>
      <c r="R1008" s="284"/>
      <c r="S1008" s="284"/>
      <c r="T1008" s="284"/>
      <c r="U1008" s="284"/>
      <c r="V1008" s="284"/>
      <c r="W1008" s="284"/>
      <c r="X1008" s="284"/>
      <c r="Y1008" s="284"/>
      <c r="Z1008" s="284"/>
      <c r="AA1008" s="284"/>
      <c r="AB1008" s="284"/>
      <c r="AC1008" s="284"/>
      <c r="AD1008" s="284"/>
      <c r="AE1008" s="284"/>
      <c r="AF1008" s="284"/>
      <c r="AG1008" s="284"/>
      <c r="AH1008" s="284"/>
      <c r="AI1008" s="284"/>
      <c r="AJ1008" s="284"/>
      <c r="AK1008" s="284"/>
      <c r="AL1008" s="284"/>
      <c r="AM1008" s="284"/>
      <c r="AN1008" s="284"/>
      <c r="AO1008" s="284"/>
      <c r="AP1008" s="284"/>
      <c r="AQ1008" s="284"/>
      <c r="AR1008" s="284"/>
      <c r="AS1008" s="284"/>
      <c r="AT1008" s="284"/>
      <c r="AU1008" s="2"/>
      <c r="AV1008" s="284" t="s">
        <v>450</v>
      </c>
      <c r="AW1008" s="284"/>
      <c r="AX1008" s="284"/>
      <c r="AY1008" s="284"/>
      <c r="AZ1008" s="284"/>
      <c r="BA1008" s="284"/>
      <c r="BB1008" s="284"/>
      <c r="BC1008" s="284"/>
      <c r="BD1008" s="284"/>
      <c r="BE1008" s="284"/>
      <c r="BF1008" s="284"/>
      <c r="BG1008" s="284"/>
      <c r="BH1008" s="284"/>
      <c r="BI1008" s="284"/>
      <c r="BJ1008" s="284"/>
      <c r="BK1008" s="284"/>
      <c r="BL1008" s="284"/>
      <c r="BM1008" s="284"/>
      <c r="BN1008" s="284"/>
      <c r="BO1008" s="284"/>
      <c r="BP1008" s="284"/>
      <c r="BQ1008" s="284"/>
      <c r="BR1008" s="284"/>
      <c r="BS1008" s="284"/>
      <c r="BT1008" s="284"/>
      <c r="BU1008" s="284"/>
      <c r="BV1008" s="284"/>
      <c r="BW1008" s="284"/>
      <c r="BX1008" s="284"/>
      <c r="BY1008" s="284"/>
      <c r="BZ1008" s="284"/>
      <c r="CA1008" s="284"/>
      <c r="CB1008" s="284"/>
      <c r="CC1008" s="284"/>
      <c r="CD1008" s="284"/>
      <c r="CE1008" s="284"/>
      <c r="CF1008" s="284"/>
      <c r="CG1008" s="284"/>
      <c r="CH1008" s="284"/>
      <c r="CI1008" s="284"/>
      <c r="CJ1008" s="284"/>
      <c r="CK1008" s="284"/>
      <c r="CL1008" s="284"/>
      <c r="CM1008" s="284"/>
      <c r="CN1008" s="284"/>
    </row>
    <row r="1009" spans="4:92" ht="14.25" customHeight="1" x14ac:dyDescent="0.35">
      <c r="D1009" s="285"/>
      <c r="E1009" s="285"/>
      <c r="F1009" s="285"/>
      <c r="G1009" s="285"/>
      <c r="H1009" s="285"/>
      <c r="I1009" s="285"/>
      <c r="J1009" s="285"/>
      <c r="K1009" s="285"/>
      <c r="L1009" s="285"/>
      <c r="M1009" s="285"/>
      <c r="N1009" s="285"/>
      <c r="O1009" s="285"/>
      <c r="P1009" s="285"/>
      <c r="Q1009" s="285"/>
      <c r="R1009" s="285"/>
      <c r="S1009" s="285"/>
      <c r="T1009" s="285"/>
      <c r="U1009" s="285"/>
      <c r="V1009" s="285"/>
      <c r="W1009" s="285"/>
      <c r="X1009" s="285"/>
      <c r="Y1009" s="285"/>
      <c r="Z1009" s="285"/>
      <c r="AA1009" s="285"/>
      <c r="AB1009" s="285"/>
      <c r="AC1009" s="285"/>
      <c r="AD1009" s="285"/>
      <c r="AE1009" s="285"/>
      <c r="AF1009" s="285"/>
      <c r="AG1009" s="285"/>
      <c r="AH1009" s="285"/>
      <c r="AI1009" s="285"/>
      <c r="AJ1009" s="285"/>
      <c r="AK1009" s="285"/>
      <c r="AL1009" s="285"/>
      <c r="AM1009" s="285"/>
      <c r="AN1009" s="285"/>
      <c r="AO1009" s="285"/>
      <c r="AP1009" s="285"/>
      <c r="AQ1009" s="285"/>
      <c r="AR1009" s="285"/>
      <c r="AS1009" s="285"/>
      <c r="AT1009" s="285"/>
      <c r="AU1009" s="2"/>
      <c r="AV1009" s="285"/>
      <c r="AW1009" s="285"/>
      <c r="AX1009" s="285"/>
      <c r="AY1009" s="285"/>
      <c r="AZ1009" s="285"/>
      <c r="BA1009" s="285"/>
      <c r="BB1009" s="285"/>
      <c r="BC1009" s="285"/>
      <c r="BD1009" s="285"/>
      <c r="BE1009" s="285"/>
      <c r="BF1009" s="285"/>
      <c r="BG1009" s="285"/>
      <c r="BH1009" s="285"/>
      <c r="BI1009" s="285"/>
      <c r="BJ1009" s="285"/>
      <c r="BK1009" s="285"/>
      <c r="BL1009" s="285"/>
      <c r="BM1009" s="285"/>
      <c r="BN1009" s="285"/>
      <c r="BO1009" s="285"/>
      <c r="BP1009" s="285"/>
      <c r="BQ1009" s="285"/>
      <c r="BR1009" s="285"/>
      <c r="BS1009" s="285"/>
      <c r="BT1009" s="285"/>
      <c r="BU1009" s="285"/>
      <c r="BV1009" s="285"/>
      <c r="BW1009" s="285"/>
      <c r="BX1009" s="285"/>
      <c r="BY1009" s="285"/>
      <c r="BZ1009" s="285"/>
      <c r="CA1009" s="285"/>
      <c r="CB1009" s="285"/>
      <c r="CC1009" s="285"/>
      <c r="CD1009" s="285"/>
      <c r="CE1009" s="285"/>
      <c r="CF1009" s="285"/>
      <c r="CG1009" s="285"/>
      <c r="CH1009" s="285"/>
      <c r="CI1009" s="285"/>
      <c r="CJ1009" s="285"/>
      <c r="CK1009" s="285"/>
      <c r="CL1009" s="285"/>
      <c r="CM1009" s="285"/>
      <c r="CN1009" s="285"/>
    </row>
    <row r="1010" spans="4:92" ht="14.25" customHeight="1" x14ac:dyDescent="0.35">
      <c r="D1010" s="286" t="s">
        <v>447</v>
      </c>
      <c r="E1010" s="287"/>
      <c r="F1010" s="287"/>
      <c r="G1010" s="287"/>
      <c r="H1010" s="287"/>
      <c r="I1010" s="287"/>
      <c r="J1010" s="287"/>
      <c r="K1010" s="287"/>
      <c r="L1010" s="287"/>
      <c r="M1010" s="287"/>
      <c r="N1010" s="287"/>
      <c r="O1010" s="287"/>
      <c r="P1010" s="287"/>
      <c r="Q1010" s="287"/>
      <c r="R1010" s="287"/>
      <c r="S1010" s="287"/>
      <c r="T1010" s="287"/>
      <c r="U1010" s="287"/>
      <c r="V1010" s="287"/>
      <c r="W1010" s="287"/>
      <c r="X1010" s="288"/>
      <c r="Y1010" s="357" t="s">
        <v>474</v>
      </c>
      <c r="Z1010" s="358"/>
      <c r="AA1010" s="358"/>
      <c r="AB1010" s="358"/>
      <c r="AC1010" s="358"/>
      <c r="AD1010" s="358"/>
      <c r="AE1010" s="358"/>
      <c r="AF1010" s="358"/>
      <c r="AG1010" s="358"/>
      <c r="AH1010" s="358"/>
      <c r="AI1010" s="358"/>
      <c r="AJ1010" s="358"/>
      <c r="AK1010" s="358"/>
      <c r="AL1010" s="358"/>
      <c r="AM1010" s="358"/>
      <c r="AN1010" s="358"/>
      <c r="AO1010" s="358"/>
      <c r="AP1010" s="358"/>
      <c r="AQ1010" s="358"/>
      <c r="AR1010" s="358"/>
      <c r="AS1010" s="358"/>
      <c r="AT1010" s="359"/>
      <c r="AV1010" s="286" t="s">
        <v>449</v>
      </c>
      <c r="AW1010" s="287"/>
      <c r="AX1010" s="287"/>
      <c r="AY1010" s="287"/>
      <c r="AZ1010" s="287"/>
      <c r="BA1010" s="287"/>
      <c r="BB1010" s="287"/>
      <c r="BC1010" s="287"/>
      <c r="BD1010" s="287"/>
      <c r="BE1010" s="287"/>
      <c r="BF1010" s="287"/>
      <c r="BG1010" s="287"/>
      <c r="BH1010" s="287"/>
      <c r="BI1010" s="287"/>
      <c r="BJ1010" s="287"/>
      <c r="BK1010" s="287"/>
      <c r="BL1010" s="287"/>
      <c r="BM1010" s="287"/>
      <c r="BN1010" s="287"/>
      <c r="BO1010" s="287"/>
      <c r="BP1010" s="288"/>
      <c r="BQ1010" s="360" t="s">
        <v>121</v>
      </c>
      <c r="BR1010" s="360"/>
      <c r="BS1010" s="360"/>
      <c r="BT1010" s="360"/>
      <c r="BU1010" s="360"/>
      <c r="BV1010" s="360"/>
      <c r="BW1010" s="360"/>
      <c r="BX1010" s="360"/>
      <c r="BY1010" s="360" t="s">
        <v>438</v>
      </c>
      <c r="BZ1010" s="360"/>
      <c r="CA1010" s="360"/>
      <c r="CB1010" s="360"/>
      <c r="CC1010" s="360"/>
      <c r="CD1010" s="360"/>
      <c r="CE1010" s="360"/>
      <c r="CF1010" s="360"/>
      <c r="CG1010" s="360"/>
      <c r="CH1010" s="360"/>
      <c r="CI1010" s="360"/>
      <c r="CJ1010" s="360"/>
      <c r="CK1010" s="360"/>
      <c r="CL1010" s="360"/>
      <c r="CM1010" s="360"/>
      <c r="CN1010" s="360"/>
    </row>
    <row r="1011" spans="4:92" ht="14.25" customHeight="1" x14ac:dyDescent="0.35">
      <c r="D1011" s="292"/>
      <c r="E1011" s="293"/>
      <c r="F1011" s="293"/>
      <c r="G1011" s="293"/>
      <c r="H1011" s="293"/>
      <c r="I1011" s="293"/>
      <c r="J1011" s="293"/>
      <c r="K1011" s="293"/>
      <c r="L1011" s="293"/>
      <c r="M1011" s="293"/>
      <c r="N1011" s="293"/>
      <c r="O1011" s="293"/>
      <c r="P1011" s="293"/>
      <c r="Q1011" s="293"/>
      <c r="R1011" s="293"/>
      <c r="S1011" s="293"/>
      <c r="T1011" s="293"/>
      <c r="U1011" s="293"/>
      <c r="V1011" s="293"/>
      <c r="W1011" s="293"/>
      <c r="X1011" s="294"/>
      <c r="Y1011" s="360" t="s">
        <v>475</v>
      </c>
      <c r="Z1011" s="360"/>
      <c r="AA1011" s="360"/>
      <c r="AB1011" s="360"/>
      <c r="AC1011" s="360"/>
      <c r="AD1011" s="360"/>
      <c r="AE1011" s="360"/>
      <c r="AF1011" s="360" t="s">
        <v>1045</v>
      </c>
      <c r="AG1011" s="360"/>
      <c r="AH1011" s="360"/>
      <c r="AI1011" s="360"/>
      <c r="AJ1011" s="360"/>
      <c r="AK1011" s="360"/>
      <c r="AL1011" s="360"/>
      <c r="AM1011" s="360" t="s">
        <v>448</v>
      </c>
      <c r="AN1011" s="360"/>
      <c r="AO1011" s="360"/>
      <c r="AP1011" s="360"/>
      <c r="AQ1011" s="360"/>
      <c r="AR1011" s="360"/>
      <c r="AS1011" s="360"/>
      <c r="AT1011" s="360"/>
      <c r="AV1011" s="292"/>
      <c r="AW1011" s="293"/>
      <c r="AX1011" s="293"/>
      <c r="AY1011" s="293"/>
      <c r="AZ1011" s="293"/>
      <c r="BA1011" s="293"/>
      <c r="BB1011" s="293"/>
      <c r="BC1011" s="293"/>
      <c r="BD1011" s="293"/>
      <c r="BE1011" s="293"/>
      <c r="BF1011" s="293"/>
      <c r="BG1011" s="293"/>
      <c r="BH1011" s="293"/>
      <c r="BI1011" s="293"/>
      <c r="BJ1011" s="293"/>
      <c r="BK1011" s="293"/>
      <c r="BL1011" s="293"/>
      <c r="BM1011" s="293"/>
      <c r="BN1011" s="293"/>
      <c r="BO1011" s="293"/>
      <c r="BP1011" s="294"/>
      <c r="BQ1011" s="360"/>
      <c r="BR1011" s="360"/>
      <c r="BS1011" s="360"/>
      <c r="BT1011" s="360"/>
      <c r="BU1011" s="360"/>
      <c r="BV1011" s="360"/>
      <c r="BW1011" s="360"/>
      <c r="BX1011" s="360"/>
      <c r="BY1011" s="360"/>
      <c r="BZ1011" s="360"/>
      <c r="CA1011" s="360"/>
      <c r="CB1011" s="360"/>
      <c r="CC1011" s="360"/>
      <c r="CD1011" s="360"/>
      <c r="CE1011" s="360"/>
      <c r="CF1011" s="360"/>
      <c r="CG1011" s="360"/>
      <c r="CH1011" s="360"/>
      <c r="CI1011" s="360"/>
      <c r="CJ1011" s="360"/>
      <c r="CK1011" s="360"/>
      <c r="CL1011" s="360"/>
      <c r="CM1011" s="360"/>
      <c r="CN1011" s="360"/>
    </row>
    <row r="1012" spans="4:92" ht="14.25" customHeight="1" x14ac:dyDescent="0.35">
      <c r="D1012" s="272">
        <f>SUM(Y1012:AT1012)</f>
        <v>430300</v>
      </c>
      <c r="E1012" s="348"/>
      <c r="F1012" s="348"/>
      <c r="G1012" s="348"/>
      <c r="H1012" s="348"/>
      <c r="I1012" s="348"/>
      <c r="J1012" s="348"/>
      <c r="K1012" s="348"/>
      <c r="L1012" s="348"/>
      <c r="M1012" s="348"/>
      <c r="N1012" s="348"/>
      <c r="O1012" s="348"/>
      <c r="P1012" s="348"/>
      <c r="Q1012" s="348"/>
      <c r="R1012" s="348"/>
      <c r="S1012" s="348"/>
      <c r="T1012" s="348"/>
      <c r="U1012" s="348"/>
      <c r="V1012" s="348"/>
      <c r="W1012" s="348"/>
      <c r="X1012" s="349"/>
      <c r="Y1012" s="746">
        <v>253800</v>
      </c>
      <c r="Z1012" s="746"/>
      <c r="AA1012" s="746"/>
      <c r="AB1012" s="746"/>
      <c r="AC1012" s="746"/>
      <c r="AD1012" s="746"/>
      <c r="AE1012" s="746"/>
      <c r="AF1012" s="361">
        <v>0</v>
      </c>
      <c r="AG1012" s="361"/>
      <c r="AH1012" s="361"/>
      <c r="AI1012" s="361"/>
      <c r="AJ1012" s="361"/>
      <c r="AK1012" s="361"/>
      <c r="AL1012" s="361"/>
      <c r="AM1012" s="361">
        <v>176500</v>
      </c>
      <c r="AN1012" s="361"/>
      <c r="AO1012" s="361"/>
      <c r="AP1012" s="361"/>
      <c r="AQ1012" s="361"/>
      <c r="AR1012" s="361"/>
      <c r="AS1012" s="361"/>
      <c r="AT1012" s="361"/>
      <c r="AV1012" s="347" t="s">
        <v>813</v>
      </c>
      <c r="AW1012" s="348"/>
      <c r="AX1012" s="348"/>
      <c r="AY1012" s="348"/>
      <c r="AZ1012" s="348"/>
      <c r="BA1012" s="348"/>
      <c r="BB1012" s="348"/>
      <c r="BC1012" s="348"/>
      <c r="BD1012" s="348"/>
      <c r="BE1012" s="348"/>
      <c r="BF1012" s="348"/>
      <c r="BG1012" s="348"/>
      <c r="BH1012" s="348"/>
      <c r="BI1012" s="348"/>
      <c r="BJ1012" s="348"/>
      <c r="BK1012" s="348"/>
      <c r="BL1012" s="348"/>
      <c r="BM1012" s="348"/>
      <c r="BN1012" s="348"/>
      <c r="BO1012" s="348"/>
      <c r="BP1012" s="349"/>
      <c r="BQ1012" s="336">
        <v>320</v>
      </c>
      <c r="BR1012" s="336"/>
      <c r="BS1012" s="336"/>
      <c r="BT1012" s="336"/>
      <c r="BU1012" s="336"/>
      <c r="BV1012" s="336"/>
      <c r="BW1012" s="336"/>
      <c r="BX1012" s="336"/>
      <c r="BY1012" s="336" t="s">
        <v>817</v>
      </c>
      <c r="BZ1012" s="336"/>
      <c r="CA1012" s="336"/>
      <c r="CB1012" s="336"/>
      <c r="CC1012" s="336"/>
      <c r="CD1012" s="336"/>
      <c r="CE1012" s="336"/>
      <c r="CF1012" s="336"/>
      <c r="CG1012" s="336"/>
      <c r="CH1012" s="336"/>
      <c r="CI1012" s="336"/>
      <c r="CJ1012" s="336"/>
      <c r="CK1012" s="336"/>
      <c r="CL1012" s="336"/>
      <c r="CM1012" s="336"/>
      <c r="CN1012" s="336"/>
    </row>
    <row r="1013" spans="4:92" ht="14.25" customHeight="1" x14ac:dyDescent="0.35">
      <c r="D1013" s="347"/>
      <c r="E1013" s="348"/>
      <c r="F1013" s="348"/>
      <c r="G1013" s="348"/>
      <c r="H1013" s="348"/>
      <c r="I1013" s="348"/>
      <c r="J1013" s="348"/>
      <c r="K1013" s="348"/>
      <c r="L1013" s="348"/>
      <c r="M1013" s="348"/>
      <c r="N1013" s="348"/>
      <c r="O1013" s="348"/>
      <c r="P1013" s="348"/>
      <c r="Q1013" s="348"/>
      <c r="R1013" s="348"/>
      <c r="S1013" s="348"/>
      <c r="T1013" s="348"/>
      <c r="U1013" s="348"/>
      <c r="V1013" s="348"/>
      <c r="W1013" s="348"/>
      <c r="X1013" s="349"/>
      <c r="Y1013" s="362"/>
      <c r="Z1013" s="362"/>
      <c r="AA1013" s="362"/>
      <c r="AB1013" s="362"/>
      <c r="AC1013" s="362"/>
      <c r="AD1013" s="362"/>
      <c r="AE1013" s="362"/>
      <c r="AF1013" s="361"/>
      <c r="AG1013" s="361"/>
      <c r="AH1013" s="361"/>
      <c r="AI1013" s="361"/>
      <c r="AJ1013" s="361"/>
      <c r="AK1013" s="361"/>
      <c r="AL1013" s="361"/>
      <c r="AM1013" s="361"/>
      <c r="AN1013" s="361"/>
      <c r="AO1013" s="361"/>
      <c r="AP1013" s="361"/>
      <c r="AQ1013" s="361"/>
      <c r="AR1013" s="361"/>
      <c r="AS1013" s="361"/>
      <c r="AT1013" s="361"/>
      <c r="AV1013" s="347" t="s">
        <v>814</v>
      </c>
      <c r="AW1013" s="348"/>
      <c r="AX1013" s="348"/>
      <c r="AY1013" s="348"/>
      <c r="AZ1013" s="348"/>
      <c r="BA1013" s="348"/>
      <c r="BB1013" s="348"/>
      <c r="BC1013" s="348"/>
      <c r="BD1013" s="348"/>
      <c r="BE1013" s="348"/>
      <c r="BF1013" s="348"/>
      <c r="BG1013" s="348"/>
      <c r="BH1013" s="348"/>
      <c r="BI1013" s="348"/>
      <c r="BJ1013" s="348"/>
      <c r="BK1013" s="348"/>
      <c r="BL1013" s="348"/>
      <c r="BM1013" s="348"/>
      <c r="BN1013" s="348"/>
      <c r="BO1013" s="348"/>
      <c r="BP1013" s="349"/>
      <c r="BQ1013" s="337">
        <v>126</v>
      </c>
      <c r="BR1013" s="338"/>
      <c r="BS1013" s="338"/>
      <c r="BT1013" s="338"/>
      <c r="BU1013" s="338"/>
      <c r="BV1013" s="338"/>
      <c r="BW1013" s="338"/>
      <c r="BX1013" s="339"/>
      <c r="BY1013" s="336" t="s">
        <v>818</v>
      </c>
      <c r="BZ1013" s="336"/>
      <c r="CA1013" s="336"/>
      <c r="CB1013" s="336"/>
      <c r="CC1013" s="336"/>
      <c r="CD1013" s="336"/>
      <c r="CE1013" s="336"/>
      <c r="CF1013" s="336"/>
      <c r="CG1013" s="336"/>
      <c r="CH1013" s="336"/>
      <c r="CI1013" s="336"/>
      <c r="CJ1013" s="336"/>
      <c r="CK1013" s="336"/>
      <c r="CL1013" s="336"/>
      <c r="CM1013" s="336"/>
      <c r="CN1013" s="336"/>
    </row>
    <row r="1014" spans="4:92" ht="14.25" customHeight="1" x14ac:dyDescent="0.35">
      <c r="D1014" s="347"/>
      <c r="E1014" s="348"/>
      <c r="F1014" s="348"/>
      <c r="G1014" s="348"/>
      <c r="H1014" s="348"/>
      <c r="I1014" s="348"/>
      <c r="J1014" s="348"/>
      <c r="K1014" s="348"/>
      <c r="L1014" s="348"/>
      <c r="M1014" s="348"/>
      <c r="N1014" s="348"/>
      <c r="O1014" s="348"/>
      <c r="P1014" s="348"/>
      <c r="Q1014" s="348"/>
      <c r="R1014" s="348"/>
      <c r="S1014" s="348"/>
      <c r="T1014" s="348"/>
      <c r="U1014" s="348"/>
      <c r="V1014" s="348"/>
      <c r="W1014" s="348"/>
      <c r="X1014" s="349"/>
      <c r="Y1014" s="362"/>
      <c r="Z1014" s="362"/>
      <c r="AA1014" s="362"/>
      <c r="AB1014" s="362"/>
      <c r="AC1014" s="362"/>
      <c r="AD1014" s="362"/>
      <c r="AE1014" s="362"/>
      <c r="AF1014" s="361"/>
      <c r="AG1014" s="361"/>
      <c r="AH1014" s="361"/>
      <c r="AI1014" s="361"/>
      <c r="AJ1014" s="361"/>
      <c r="AK1014" s="361"/>
      <c r="AL1014" s="361"/>
      <c r="AM1014" s="361"/>
      <c r="AN1014" s="361"/>
      <c r="AO1014" s="361"/>
      <c r="AP1014" s="361"/>
      <c r="AQ1014" s="361"/>
      <c r="AR1014" s="361"/>
      <c r="AS1014" s="361"/>
      <c r="AT1014" s="361"/>
      <c r="AV1014" s="347" t="s">
        <v>815</v>
      </c>
      <c r="AW1014" s="348"/>
      <c r="AX1014" s="348"/>
      <c r="AY1014" s="348"/>
      <c r="AZ1014" s="348"/>
      <c r="BA1014" s="348"/>
      <c r="BB1014" s="348"/>
      <c r="BC1014" s="348"/>
      <c r="BD1014" s="348"/>
      <c r="BE1014" s="348"/>
      <c r="BF1014" s="348"/>
      <c r="BG1014" s="348"/>
      <c r="BH1014" s="348"/>
      <c r="BI1014" s="348"/>
      <c r="BJ1014" s="348"/>
      <c r="BK1014" s="348"/>
      <c r="BL1014" s="348"/>
      <c r="BM1014" s="348"/>
      <c r="BN1014" s="348"/>
      <c r="BO1014" s="348"/>
      <c r="BP1014" s="349"/>
      <c r="BQ1014" s="337">
        <v>119</v>
      </c>
      <c r="BR1014" s="338"/>
      <c r="BS1014" s="338"/>
      <c r="BT1014" s="338"/>
      <c r="BU1014" s="338"/>
      <c r="BV1014" s="338"/>
      <c r="BW1014" s="338"/>
      <c r="BX1014" s="339"/>
      <c r="BY1014" s="336" t="s">
        <v>818</v>
      </c>
      <c r="BZ1014" s="336"/>
      <c r="CA1014" s="336"/>
      <c r="CB1014" s="336"/>
      <c r="CC1014" s="336"/>
      <c r="CD1014" s="336"/>
      <c r="CE1014" s="336"/>
      <c r="CF1014" s="336"/>
      <c r="CG1014" s="336"/>
      <c r="CH1014" s="336"/>
      <c r="CI1014" s="336"/>
      <c r="CJ1014" s="336"/>
      <c r="CK1014" s="336"/>
      <c r="CL1014" s="336"/>
      <c r="CM1014" s="336"/>
      <c r="CN1014" s="336"/>
    </row>
    <row r="1015" spans="4:92" ht="14.25" customHeight="1" x14ac:dyDescent="0.35">
      <c r="D1015" s="347"/>
      <c r="E1015" s="348"/>
      <c r="F1015" s="348"/>
      <c r="G1015" s="348"/>
      <c r="H1015" s="348"/>
      <c r="I1015" s="348"/>
      <c r="J1015" s="348"/>
      <c r="K1015" s="348"/>
      <c r="L1015" s="348"/>
      <c r="M1015" s="348"/>
      <c r="N1015" s="348"/>
      <c r="O1015" s="348"/>
      <c r="P1015" s="348"/>
      <c r="Q1015" s="348"/>
      <c r="R1015" s="348"/>
      <c r="S1015" s="348"/>
      <c r="T1015" s="348"/>
      <c r="U1015" s="348"/>
      <c r="V1015" s="348"/>
      <c r="W1015" s="348"/>
      <c r="X1015" s="349"/>
      <c r="Y1015" s="362"/>
      <c r="Z1015" s="362"/>
      <c r="AA1015" s="362"/>
      <c r="AB1015" s="362"/>
      <c r="AC1015" s="362"/>
      <c r="AD1015" s="362"/>
      <c r="AE1015" s="362"/>
      <c r="AF1015" s="361"/>
      <c r="AG1015" s="361"/>
      <c r="AH1015" s="361"/>
      <c r="AI1015" s="361"/>
      <c r="AJ1015" s="361"/>
      <c r="AK1015" s="361"/>
      <c r="AL1015" s="361"/>
      <c r="AM1015" s="361"/>
      <c r="AN1015" s="361"/>
      <c r="AO1015" s="361"/>
      <c r="AP1015" s="361"/>
      <c r="AQ1015" s="361"/>
      <c r="AR1015" s="361"/>
      <c r="AS1015" s="361"/>
      <c r="AT1015" s="361"/>
      <c r="AV1015" s="347" t="s">
        <v>816</v>
      </c>
      <c r="AW1015" s="348"/>
      <c r="AX1015" s="348"/>
      <c r="AY1015" s="348"/>
      <c r="AZ1015" s="348"/>
      <c r="BA1015" s="348"/>
      <c r="BB1015" s="348"/>
      <c r="BC1015" s="348"/>
      <c r="BD1015" s="348"/>
      <c r="BE1015" s="348"/>
      <c r="BF1015" s="348"/>
      <c r="BG1015" s="348"/>
      <c r="BH1015" s="348"/>
      <c r="BI1015" s="348"/>
      <c r="BJ1015" s="348"/>
      <c r="BK1015" s="348"/>
      <c r="BL1015" s="348"/>
      <c r="BM1015" s="348"/>
      <c r="BN1015" s="348"/>
      <c r="BO1015" s="348"/>
      <c r="BP1015" s="349"/>
      <c r="BQ1015" s="337">
        <v>0</v>
      </c>
      <c r="BR1015" s="338"/>
      <c r="BS1015" s="338"/>
      <c r="BT1015" s="338"/>
      <c r="BU1015" s="338"/>
      <c r="BV1015" s="338"/>
      <c r="BW1015" s="338"/>
      <c r="BX1015" s="339"/>
      <c r="BY1015" s="337" t="s">
        <v>819</v>
      </c>
      <c r="BZ1015" s="338"/>
      <c r="CA1015" s="338"/>
      <c r="CB1015" s="338"/>
      <c r="CC1015" s="338"/>
      <c r="CD1015" s="338"/>
      <c r="CE1015" s="338"/>
      <c r="CF1015" s="338"/>
      <c r="CG1015" s="338"/>
      <c r="CH1015" s="338"/>
      <c r="CI1015" s="338"/>
      <c r="CJ1015" s="338"/>
      <c r="CK1015" s="338"/>
      <c r="CL1015" s="338"/>
      <c r="CM1015" s="338"/>
      <c r="CN1015" s="339"/>
    </row>
    <row r="1016" spans="4:92" ht="14.25" customHeight="1" x14ac:dyDescent="0.35">
      <c r="D1016" s="347"/>
      <c r="E1016" s="348"/>
      <c r="F1016" s="348"/>
      <c r="G1016" s="348"/>
      <c r="H1016" s="348"/>
      <c r="I1016" s="348"/>
      <c r="J1016" s="348"/>
      <c r="K1016" s="348"/>
      <c r="L1016" s="348"/>
      <c r="M1016" s="348"/>
      <c r="N1016" s="348"/>
      <c r="O1016" s="348"/>
      <c r="P1016" s="348"/>
      <c r="Q1016" s="348"/>
      <c r="R1016" s="348"/>
      <c r="S1016" s="348"/>
      <c r="T1016" s="348"/>
      <c r="U1016" s="348"/>
      <c r="V1016" s="348"/>
      <c r="W1016" s="348"/>
      <c r="X1016" s="349"/>
      <c r="Y1016" s="362"/>
      <c r="Z1016" s="362"/>
      <c r="AA1016" s="362"/>
      <c r="AB1016" s="362"/>
      <c r="AC1016" s="362"/>
      <c r="AD1016" s="362"/>
      <c r="AE1016" s="362"/>
      <c r="AF1016" s="361"/>
      <c r="AG1016" s="361"/>
      <c r="AH1016" s="361"/>
      <c r="AI1016" s="361"/>
      <c r="AJ1016" s="361"/>
      <c r="AK1016" s="361"/>
      <c r="AL1016" s="361"/>
      <c r="AM1016" s="361"/>
      <c r="AN1016" s="361"/>
      <c r="AO1016" s="361"/>
      <c r="AP1016" s="361"/>
      <c r="AQ1016" s="361"/>
      <c r="AR1016" s="361"/>
      <c r="AS1016" s="361"/>
      <c r="AT1016" s="361"/>
      <c r="AV1016" s="347"/>
      <c r="AW1016" s="348"/>
      <c r="AX1016" s="348"/>
      <c r="AY1016" s="348"/>
      <c r="AZ1016" s="348"/>
      <c r="BA1016" s="348"/>
      <c r="BB1016" s="348"/>
      <c r="BC1016" s="348"/>
      <c r="BD1016" s="348"/>
      <c r="BE1016" s="348"/>
      <c r="BF1016" s="348"/>
      <c r="BG1016" s="348"/>
      <c r="BH1016" s="348"/>
      <c r="BI1016" s="348"/>
      <c r="BJ1016" s="348"/>
      <c r="BK1016" s="348"/>
      <c r="BL1016" s="348"/>
      <c r="BM1016" s="348"/>
      <c r="BN1016" s="348"/>
      <c r="BO1016" s="348"/>
      <c r="BP1016" s="349"/>
      <c r="BQ1016" s="337"/>
      <c r="BR1016" s="338"/>
      <c r="BS1016" s="338"/>
      <c r="BT1016" s="338"/>
      <c r="BU1016" s="338"/>
      <c r="BV1016" s="338"/>
      <c r="BW1016" s="338"/>
      <c r="BX1016" s="339"/>
      <c r="BY1016" s="103"/>
      <c r="BZ1016" s="104"/>
      <c r="CA1016" s="104"/>
      <c r="CB1016" s="104"/>
      <c r="CC1016" s="104"/>
      <c r="CD1016" s="104"/>
      <c r="CE1016" s="104"/>
      <c r="CF1016" s="104"/>
      <c r="CG1016" s="104"/>
      <c r="CH1016" s="104"/>
      <c r="CI1016" s="104"/>
      <c r="CJ1016" s="104"/>
      <c r="CK1016" s="104"/>
      <c r="CL1016" s="104"/>
      <c r="CM1016" s="104"/>
      <c r="CN1016" s="105"/>
    </row>
    <row r="1017" spans="4:92" ht="14.25" customHeight="1" x14ac:dyDescent="0.35">
      <c r="D1017" s="347"/>
      <c r="E1017" s="348"/>
      <c r="F1017" s="348"/>
      <c r="G1017" s="348"/>
      <c r="H1017" s="348"/>
      <c r="I1017" s="348"/>
      <c r="J1017" s="348"/>
      <c r="K1017" s="348"/>
      <c r="L1017" s="348"/>
      <c r="M1017" s="348"/>
      <c r="N1017" s="348"/>
      <c r="O1017" s="348"/>
      <c r="P1017" s="348"/>
      <c r="Q1017" s="348"/>
      <c r="R1017" s="348"/>
      <c r="S1017" s="348"/>
      <c r="T1017" s="348"/>
      <c r="U1017" s="348"/>
      <c r="V1017" s="348"/>
      <c r="W1017" s="348"/>
      <c r="X1017" s="349"/>
      <c r="Y1017" s="362"/>
      <c r="Z1017" s="362"/>
      <c r="AA1017" s="362"/>
      <c r="AB1017" s="362"/>
      <c r="AC1017" s="362"/>
      <c r="AD1017" s="362"/>
      <c r="AE1017" s="362"/>
      <c r="AF1017" s="361"/>
      <c r="AG1017" s="361"/>
      <c r="AH1017" s="361"/>
      <c r="AI1017" s="361"/>
      <c r="AJ1017" s="361"/>
      <c r="AK1017" s="361"/>
      <c r="AL1017" s="361"/>
      <c r="AM1017" s="361"/>
      <c r="AN1017" s="361"/>
      <c r="AO1017" s="361"/>
      <c r="AP1017" s="361"/>
      <c r="AQ1017" s="361"/>
      <c r="AR1017" s="361"/>
      <c r="AS1017" s="361"/>
      <c r="AT1017" s="361"/>
      <c r="AV1017" s="347"/>
      <c r="AW1017" s="348"/>
      <c r="AX1017" s="348"/>
      <c r="AY1017" s="348"/>
      <c r="AZ1017" s="348"/>
      <c r="BA1017" s="348"/>
      <c r="BB1017" s="348"/>
      <c r="BC1017" s="348"/>
      <c r="BD1017" s="348"/>
      <c r="BE1017" s="348"/>
      <c r="BF1017" s="348"/>
      <c r="BG1017" s="348"/>
      <c r="BH1017" s="348"/>
      <c r="BI1017" s="348"/>
      <c r="BJ1017" s="348"/>
      <c r="BK1017" s="348"/>
      <c r="BL1017" s="348"/>
      <c r="BM1017" s="348"/>
      <c r="BN1017" s="348"/>
      <c r="BO1017" s="348"/>
      <c r="BP1017" s="349"/>
      <c r="BQ1017" s="337"/>
      <c r="BR1017" s="338"/>
      <c r="BS1017" s="338"/>
      <c r="BT1017" s="338"/>
      <c r="BU1017" s="338"/>
      <c r="BV1017" s="338"/>
      <c r="BW1017" s="338"/>
      <c r="BX1017" s="339"/>
      <c r="BY1017" s="103"/>
      <c r="BZ1017" s="104"/>
      <c r="CA1017" s="104"/>
      <c r="CB1017" s="104"/>
      <c r="CC1017" s="104"/>
      <c r="CD1017" s="104"/>
      <c r="CE1017" s="104"/>
      <c r="CF1017" s="104"/>
      <c r="CG1017" s="104"/>
      <c r="CH1017" s="104"/>
      <c r="CI1017" s="104"/>
      <c r="CJ1017" s="104"/>
      <c r="CK1017" s="104"/>
      <c r="CL1017" s="104"/>
      <c r="CM1017" s="104"/>
      <c r="CN1017" s="105"/>
    </row>
    <row r="1018" spans="4:92" ht="14.25" customHeight="1" x14ac:dyDescent="0.35">
      <c r="D1018" s="347"/>
      <c r="E1018" s="348"/>
      <c r="F1018" s="348"/>
      <c r="G1018" s="348"/>
      <c r="H1018" s="348"/>
      <c r="I1018" s="348"/>
      <c r="J1018" s="348"/>
      <c r="K1018" s="348"/>
      <c r="L1018" s="348"/>
      <c r="M1018" s="348"/>
      <c r="N1018" s="348"/>
      <c r="O1018" s="348"/>
      <c r="P1018" s="348"/>
      <c r="Q1018" s="348"/>
      <c r="R1018" s="348"/>
      <c r="S1018" s="348"/>
      <c r="T1018" s="348"/>
      <c r="U1018" s="348"/>
      <c r="V1018" s="348"/>
      <c r="W1018" s="348"/>
      <c r="X1018" s="349"/>
      <c r="Y1018" s="362"/>
      <c r="Z1018" s="362"/>
      <c r="AA1018" s="362"/>
      <c r="AB1018" s="362"/>
      <c r="AC1018" s="362"/>
      <c r="AD1018" s="362"/>
      <c r="AE1018" s="362"/>
      <c r="AF1018" s="361"/>
      <c r="AG1018" s="361"/>
      <c r="AH1018" s="361"/>
      <c r="AI1018" s="361"/>
      <c r="AJ1018" s="361"/>
      <c r="AK1018" s="361"/>
      <c r="AL1018" s="361"/>
      <c r="AM1018" s="361"/>
      <c r="AN1018" s="361"/>
      <c r="AO1018" s="361"/>
      <c r="AP1018" s="361"/>
      <c r="AQ1018" s="361"/>
      <c r="AR1018" s="361"/>
      <c r="AS1018" s="361"/>
      <c r="AT1018" s="361"/>
      <c r="AV1018" s="347"/>
      <c r="AW1018" s="348"/>
      <c r="AX1018" s="348"/>
      <c r="AY1018" s="348"/>
      <c r="AZ1018" s="348"/>
      <c r="BA1018" s="348"/>
      <c r="BB1018" s="348"/>
      <c r="BC1018" s="348"/>
      <c r="BD1018" s="348"/>
      <c r="BE1018" s="348"/>
      <c r="BF1018" s="348"/>
      <c r="BG1018" s="348"/>
      <c r="BH1018" s="348"/>
      <c r="BI1018" s="348"/>
      <c r="BJ1018" s="348"/>
      <c r="BK1018" s="348"/>
      <c r="BL1018" s="348"/>
      <c r="BM1018" s="348"/>
      <c r="BN1018" s="348"/>
      <c r="BO1018" s="348"/>
      <c r="BP1018" s="349"/>
      <c r="BQ1018" s="337"/>
      <c r="BR1018" s="338"/>
      <c r="BS1018" s="338"/>
      <c r="BT1018" s="338"/>
      <c r="BU1018" s="338"/>
      <c r="BV1018" s="338"/>
      <c r="BW1018" s="338"/>
      <c r="BX1018" s="339"/>
      <c r="BY1018" s="103"/>
      <c r="BZ1018" s="104"/>
      <c r="CA1018" s="104"/>
      <c r="CB1018" s="104"/>
      <c r="CC1018" s="104"/>
      <c r="CD1018" s="104"/>
      <c r="CE1018" s="104"/>
      <c r="CF1018" s="104"/>
      <c r="CG1018" s="104"/>
      <c r="CH1018" s="104"/>
      <c r="CI1018" s="104"/>
      <c r="CJ1018" s="104"/>
      <c r="CK1018" s="104"/>
      <c r="CL1018" s="104"/>
      <c r="CM1018" s="104"/>
      <c r="CN1018" s="105"/>
    </row>
    <row r="1019" spans="4:92" ht="14.25" customHeight="1" x14ac:dyDescent="0.35">
      <c r="D1019" s="347"/>
      <c r="E1019" s="348"/>
      <c r="F1019" s="348"/>
      <c r="G1019" s="348"/>
      <c r="H1019" s="348"/>
      <c r="I1019" s="348"/>
      <c r="J1019" s="348"/>
      <c r="K1019" s="348"/>
      <c r="L1019" s="348"/>
      <c r="M1019" s="348"/>
      <c r="N1019" s="348"/>
      <c r="O1019" s="348"/>
      <c r="P1019" s="348"/>
      <c r="Q1019" s="348"/>
      <c r="R1019" s="348"/>
      <c r="S1019" s="348"/>
      <c r="T1019" s="348"/>
      <c r="U1019" s="348"/>
      <c r="V1019" s="348"/>
      <c r="W1019" s="348"/>
      <c r="X1019" s="349"/>
      <c r="Y1019" s="362"/>
      <c r="Z1019" s="362"/>
      <c r="AA1019" s="362"/>
      <c r="AB1019" s="362"/>
      <c r="AC1019" s="362"/>
      <c r="AD1019" s="362"/>
      <c r="AE1019" s="362"/>
      <c r="AF1019" s="361"/>
      <c r="AG1019" s="361"/>
      <c r="AH1019" s="361"/>
      <c r="AI1019" s="361"/>
      <c r="AJ1019" s="361"/>
      <c r="AK1019" s="361"/>
      <c r="AL1019" s="361"/>
      <c r="AM1019" s="361"/>
      <c r="AN1019" s="361"/>
      <c r="AO1019" s="361"/>
      <c r="AP1019" s="361"/>
      <c r="AQ1019" s="361"/>
      <c r="AR1019" s="361"/>
      <c r="AS1019" s="361"/>
      <c r="AT1019" s="361"/>
      <c r="AV1019" s="347"/>
      <c r="AW1019" s="348"/>
      <c r="AX1019" s="348"/>
      <c r="AY1019" s="348"/>
      <c r="AZ1019" s="348"/>
      <c r="BA1019" s="348"/>
      <c r="BB1019" s="348"/>
      <c r="BC1019" s="348"/>
      <c r="BD1019" s="348"/>
      <c r="BE1019" s="348"/>
      <c r="BF1019" s="348"/>
      <c r="BG1019" s="348"/>
      <c r="BH1019" s="348"/>
      <c r="BI1019" s="348"/>
      <c r="BJ1019" s="348"/>
      <c r="BK1019" s="348"/>
      <c r="BL1019" s="348"/>
      <c r="BM1019" s="348"/>
      <c r="BN1019" s="348"/>
      <c r="BO1019" s="348"/>
      <c r="BP1019" s="349"/>
      <c r="BQ1019" s="337"/>
      <c r="BR1019" s="338"/>
      <c r="BS1019" s="338"/>
      <c r="BT1019" s="338"/>
      <c r="BU1019" s="338"/>
      <c r="BV1019" s="338"/>
      <c r="BW1019" s="338"/>
      <c r="BX1019" s="339"/>
      <c r="BY1019" s="337"/>
      <c r="BZ1019" s="338"/>
      <c r="CA1019" s="338"/>
      <c r="CB1019" s="338"/>
      <c r="CC1019" s="338"/>
      <c r="CD1019" s="338"/>
      <c r="CE1019" s="338"/>
      <c r="CF1019" s="338"/>
      <c r="CG1019" s="338"/>
      <c r="CH1019" s="338"/>
      <c r="CI1019" s="338"/>
      <c r="CJ1019" s="338"/>
      <c r="CK1019" s="338"/>
      <c r="CL1019" s="338"/>
      <c r="CM1019" s="338"/>
      <c r="CN1019" s="339"/>
    </row>
    <row r="1020" spans="4:92" ht="14.25" customHeight="1" x14ac:dyDescent="0.35">
      <c r="D1020" s="370" t="s">
        <v>884</v>
      </c>
      <c r="E1020" s="370"/>
      <c r="F1020" s="370"/>
      <c r="G1020" s="370"/>
      <c r="H1020" s="370"/>
      <c r="I1020" s="370"/>
      <c r="J1020" s="370"/>
      <c r="K1020" s="370"/>
      <c r="L1020" s="370"/>
      <c r="M1020" s="370"/>
      <c r="N1020" s="370"/>
      <c r="O1020" s="370"/>
      <c r="P1020" s="370"/>
      <c r="Q1020" s="370"/>
      <c r="R1020" s="370"/>
      <c r="S1020" s="370"/>
      <c r="T1020" s="370"/>
      <c r="U1020" s="370"/>
      <c r="V1020" s="370"/>
      <c r="W1020" s="370"/>
      <c r="X1020" s="370"/>
      <c r="Y1020" s="370"/>
      <c r="Z1020" s="370"/>
      <c r="AA1020" s="370"/>
      <c r="AB1020" s="370"/>
      <c r="AC1020" s="81"/>
      <c r="AD1020" s="81"/>
      <c r="AE1020" s="81"/>
      <c r="AF1020" s="81"/>
      <c r="AG1020" s="81"/>
      <c r="AH1020" s="81"/>
      <c r="AI1020" s="81"/>
      <c r="AJ1020" s="81"/>
      <c r="AK1020" s="81"/>
      <c r="AL1020" s="81"/>
      <c r="AM1020" s="81"/>
      <c r="AN1020" s="81"/>
      <c r="AO1020" s="81"/>
      <c r="AP1020" s="81"/>
      <c r="AQ1020" s="81"/>
      <c r="AR1020" s="81"/>
      <c r="AS1020" s="81"/>
      <c r="AT1020" s="81"/>
      <c r="AV1020" s="370" t="s">
        <v>884</v>
      </c>
      <c r="AW1020" s="370"/>
      <c r="AX1020" s="370"/>
      <c r="AY1020" s="370"/>
      <c r="AZ1020" s="370"/>
      <c r="BA1020" s="370"/>
      <c r="BB1020" s="370"/>
      <c r="BC1020" s="370"/>
      <c r="BD1020" s="370"/>
      <c r="BE1020" s="370"/>
      <c r="BF1020" s="370"/>
      <c r="BG1020" s="370"/>
      <c r="BH1020" s="370"/>
      <c r="BI1020" s="370"/>
      <c r="BJ1020" s="370"/>
      <c r="BK1020" s="370"/>
      <c r="BL1020" s="370"/>
      <c r="BM1020" s="370"/>
      <c r="BN1020" s="370"/>
      <c r="BO1020" s="370"/>
      <c r="BP1020" s="370"/>
      <c r="BQ1020" s="370"/>
      <c r="BR1020" s="370"/>
      <c r="BS1020" s="370"/>
      <c r="BT1020" s="370"/>
      <c r="BU1020" s="370"/>
      <c r="BV1020" s="370"/>
      <c r="BW1020" s="370"/>
      <c r="BX1020" s="370"/>
      <c r="BY1020" s="370"/>
      <c r="BZ1020" s="370"/>
      <c r="CA1020" s="370"/>
      <c r="CB1020" s="370"/>
      <c r="CC1020" s="370"/>
      <c r="CD1020" s="370"/>
      <c r="CE1020" s="370"/>
      <c r="CF1020" s="478"/>
      <c r="CG1020" s="478"/>
      <c r="CH1020" s="478"/>
      <c r="CI1020" s="478"/>
      <c r="CJ1020" s="478"/>
      <c r="CK1020" s="478"/>
      <c r="CL1020" s="478"/>
    </row>
    <row r="1021" spans="4:92" ht="14.25" customHeight="1" x14ac:dyDescent="0.35">
      <c r="AK1021" s="5"/>
      <c r="AL1021" s="5"/>
      <c r="AM1021" s="5"/>
      <c r="AN1021" s="5"/>
      <c r="AO1021" s="5"/>
      <c r="AP1021" s="5"/>
      <c r="AQ1021" s="5"/>
      <c r="AR1021" s="5"/>
      <c r="AS1021" s="5"/>
      <c r="AT1021" s="5"/>
    </row>
    <row r="1022" spans="4:92" ht="14.25" customHeight="1" x14ac:dyDescent="0.35">
      <c r="D1022" s="798" t="s">
        <v>453</v>
      </c>
      <c r="E1022" s="798"/>
      <c r="F1022" s="798"/>
      <c r="G1022" s="798"/>
      <c r="H1022" s="798"/>
      <c r="I1022" s="798"/>
      <c r="J1022" s="798"/>
      <c r="K1022" s="798"/>
      <c r="L1022" s="798"/>
      <c r="M1022" s="798"/>
      <c r="N1022" s="798"/>
      <c r="O1022" s="798"/>
      <c r="P1022" s="798"/>
      <c r="Q1022" s="798"/>
      <c r="R1022" s="798"/>
      <c r="S1022" s="798"/>
      <c r="T1022" s="798"/>
      <c r="U1022" s="798"/>
      <c r="V1022" s="798"/>
      <c r="W1022" s="798"/>
      <c r="X1022" s="798"/>
      <c r="Y1022" s="798"/>
      <c r="Z1022" s="798"/>
      <c r="AA1022" s="798"/>
      <c r="AB1022" s="798"/>
      <c r="AC1022" s="798"/>
      <c r="AD1022" s="798"/>
      <c r="AE1022" s="798"/>
      <c r="AF1022" s="798"/>
      <c r="AG1022" s="798"/>
      <c r="AH1022" s="798"/>
      <c r="AI1022" s="798"/>
      <c r="AJ1022" s="798"/>
      <c r="AK1022" s="798"/>
      <c r="AL1022" s="798"/>
      <c r="AM1022" s="798"/>
      <c r="AN1022" s="798"/>
      <c r="AO1022" s="798"/>
      <c r="AP1022" s="798"/>
      <c r="AQ1022" s="798"/>
      <c r="AR1022" s="798"/>
      <c r="AS1022" s="798"/>
      <c r="AT1022" s="798"/>
      <c r="AU1022" s="798"/>
      <c r="AV1022" s="798"/>
      <c r="AW1022" s="798"/>
      <c r="AX1022" s="798"/>
      <c r="AY1022" s="798"/>
      <c r="AZ1022" s="798"/>
      <c r="BA1022" s="798"/>
      <c r="BB1022" s="798"/>
      <c r="BC1022" s="798"/>
      <c r="BD1022" s="798"/>
      <c r="BE1022" s="798"/>
      <c r="BF1022" s="798"/>
      <c r="BG1022" s="798"/>
      <c r="BH1022" s="798"/>
      <c r="BI1022" s="798"/>
      <c r="BJ1022" s="798"/>
      <c r="BK1022" s="798"/>
      <c r="BL1022" s="798"/>
      <c r="BM1022" s="798"/>
      <c r="BN1022" s="798"/>
      <c r="BO1022" s="798"/>
      <c r="BP1022" s="798"/>
      <c r="BQ1022" s="798"/>
      <c r="BR1022" s="798"/>
      <c r="BS1022" s="798"/>
      <c r="BT1022" s="798"/>
      <c r="BU1022" s="798"/>
      <c r="BV1022" s="798"/>
      <c r="BW1022" s="798"/>
      <c r="BX1022" s="798"/>
      <c r="BY1022" s="798"/>
      <c r="BZ1022" s="798"/>
      <c r="CA1022" s="798"/>
      <c r="CB1022" s="798"/>
      <c r="CC1022" s="798"/>
      <c r="CD1022" s="798"/>
      <c r="CE1022" s="798"/>
      <c r="CF1022" s="798"/>
      <c r="CG1022" s="798"/>
      <c r="CH1022" s="798"/>
      <c r="CI1022" s="798"/>
      <c r="CJ1022" s="798"/>
      <c r="CK1022" s="798"/>
      <c r="CL1022" s="798"/>
      <c r="CM1022" s="798"/>
      <c r="CN1022" s="798"/>
    </row>
    <row r="1023" spans="4:92" ht="14.25" customHeight="1" x14ac:dyDescent="0.35">
      <c r="D1023" s="798"/>
      <c r="E1023" s="798"/>
      <c r="F1023" s="798"/>
      <c r="G1023" s="798"/>
      <c r="H1023" s="798"/>
      <c r="I1023" s="798"/>
      <c r="J1023" s="798"/>
      <c r="K1023" s="798"/>
      <c r="L1023" s="798"/>
      <c r="M1023" s="798"/>
      <c r="N1023" s="798"/>
      <c r="O1023" s="798"/>
      <c r="P1023" s="798"/>
      <c r="Q1023" s="798"/>
      <c r="R1023" s="798"/>
      <c r="S1023" s="798"/>
      <c r="T1023" s="798"/>
      <c r="U1023" s="798"/>
      <c r="V1023" s="798"/>
      <c r="W1023" s="798"/>
      <c r="X1023" s="798"/>
      <c r="Y1023" s="798"/>
      <c r="Z1023" s="798"/>
      <c r="AA1023" s="798"/>
      <c r="AB1023" s="798"/>
      <c r="AC1023" s="798"/>
      <c r="AD1023" s="798"/>
      <c r="AE1023" s="798"/>
      <c r="AF1023" s="798"/>
      <c r="AG1023" s="798"/>
      <c r="AH1023" s="798"/>
      <c r="AI1023" s="798"/>
      <c r="AJ1023" s="798"/>
      <c r="AK1023" s="798"/>
      <c r="AL1023" s="798"/>
      <c r="AM1023" s="798"/>
      <c r="AN1023" s="798"/>
      <c r="AO1023" s="798"/>
      <c r="AP1023" s="798"/>
      <c r="AQ1023" s="798"/>
      <c r="AR1023" s="798"/>
      <c r="AS1023" s="798"/>
      <c r="AT1023" s="798"/>
      <c r="AU1023" s="798"/>
      <c r="AV1023" s="798"/>
      <c r="AW1023" s="798"/>
      <c r="AX1023" s="798"/>
      <c r="AY1023" s="798"/>
      <c r="AZ1023" s="798"/>
      <c r="BA1023" s="798"/>
      <c r="BB1023" s="798"/>
      <c r="BC1023" s="798"/>
      <c r="BD1023" s="798"/>
      <c r="BE1023" s="798"/>
      <c r="BF1023" s="798"/>
      <c r="BG1023" s="798"/>
      <c r="BH1023" s="798"/>
      <c r="BI1023" s="798"/>
      <c r="BJ1023" s="798"/>
      <c r="BK1023" s="798"/>
      <c r="BL1023" s="798"/>
      <c r="BM1023" s="798"/>
      <c r="BN1023" s="798"/>
      <c r="BO1023" s="798"/>
      <c r="BP1023" s="798"/>
      <c r="BQ1023" s="798"/>
      <c r="BR1023" s="798"/>
      <c r="BS1023" s="798"/>
      <c r="BT1023" s="798"/>
      <c r="BU1023" s="798"/>
      <c r="BV1023" s="798"/>
      <c r="BW1023" s="798"/>
      <c r="BX1023" s="798"/>
      <c r="BY1023" s="798"/>
      <c r="BZ1023" s="798"/>
      <c r="CA1023" s="798"/>
      <c r="CB1023" s="798"/>
      <c r="CC1023" s="798"/>
      <c r="CD1023" s="798"/>
      <c r="CE1023" s="798"/>
      <c r="CF1023" s="798"/>
      <c r="CG1023" s="798"/>
      <c r="CH1023" s="798"/>
      <c r="CI1023" s="798"/>
      <c r="CJ1023" s="798"/>
      <c r="CK1023" s="798"/>
      <c r="CL1023" s="798"/>
      <c r="CM1023" s="798"/>
      <c r="CN1023" s="798"/>
    </row>
    <row r="1024" spans="4:92" ht="14.25" customHeight="1" x14ac:dyDescent="0.35">
      <c r="D1024" s="284" t="s">
        <v>452</v>
      </c>
      <c r="E1024" s="284"/>
      <c r="F1024" s="284"/>
      <c r="G1024" s="284"/>
      <c r="H1024" s="284"/>
      <c r="I1024" s="284"/>
      <c r="J1024" s="284"/>
      <c r="K1024" s="284"/>
      <c r="L1024" s="284"/>
      <c r="M1024" s="284"/>
      <c r="N1024" s="284"/>
      <c r="O1024" s="284"/>
      <c r="P1024" s="284"/>
      <c r="Q1024" s="284"/>
      <c r="R1024" s="284"/>
      <c r="S1024" s="284"/>
      <c r="T1024" s="284"/>
      <c r="U1024" s="284"/>
      <c r="V1024" s="284"/>
      <c r="W1024" s="284"/>
      <c r="X1024" s="284"/>
      <c r="Y1024" s="284"/>
      <c r="Z1024" s="284"/>
      <c r="AA1024" s="284"/>
      <c r="AB1024" s="284"/>
      <c r="AC1024" s="284"/>
      <c r="AD1024" s="284"/>
      <c r="AE1024" s="284"/>
      <c r="AF1024" s="284"/>
      <c r="AG1024" s="284"/>
      <c r="AH1024" s="284"/>
      <c r="AI1024" s="284"/>
      <c r="AJ1024" s="284"/>
      <c r="AK1024" s="284"/>
      <c r="AL1024" s="284"/>
      <c r="AM1024" s="284"/>
      <c r="AN1024" s="284"/>
      <c r="AO1024" s="284"/>
      <c r="AP1024" s="284"/>
      <c r="AQ1024" s="284"/>
      <c r="AR1024" s="284"/>
      <c r="AS1024" s="284"/>
      <c r="AT1024" s="284"/>
      <c r="AV1024" s="391" t="s">
        <v>460</v>
      </c>
      <c r="AW1024" s="391"/>
      <c r="AX1024" s="391"/>
      <c r="AY1024" s="391"/>
      <c r="AZ1024" s="391"/>
      <c r="BA1024" s="391"/>
      <c r="BB1024" s="391"/>
      <c r="BC1024" s="391"/>
      <c r="BD1024" s="391"/>
      <c r="BE1024" s="391"/>
      <c r="BF1024" s="391"/>
      <c r="BG1024" s="391"/>
      <c r="BH1024" s="391"/>
      <c r="BI1024" s="391"/>
      <c r="BJ1024" s="391"/>
      <c r="BK1024" s="391"/>
      <c r="BL1024" s="391"/>
      <c r="BM1024" s="391"/>
      <c r="BN1024" s="391"/>
      <c r="BO1024" s="391"/>
      <c r="BP1024" s="391"/>
      <c r="BQ1024" s="391"/>
      <c r="BR1024" s="391"/>
      <c r="BS1024" s="391"/>
      <c r="BT1024" s="391"/>
      <c r="BU1024" s="391"/>
      <c r="BV1024" s="391"/>
      <c r="BW1024" s="391"/>
      <c r="BX1024" s="391"/>
      <c r="BY1024" s="391"/>
      <c r="BZ1024" s="391"/>
      <c r="CA1024" s="391"/>
      <c r="CB1024" s="391"/>
      <c r="CC1024" s="391"/>
      <c r="CD1024" s="391"/>
      <c r="CE1024" s="391"/>
      <c r="CF1024" s="391"/>
      <c r="CG1024" s="391"/>
      <c r="CH1024" s="391"/>
      <c r="CI1024" s="391"/>
      <c r="CJ1024" s="391"/>
      <c r="CK1024" s="391"/>
      <c r="CL1024" s="391"/>
      <c r="CM1024" s="391"/>
      <c r="CN1024" s="391"/>
    </row>
    <row r="1025" spans="4:92" ht="14.25" customHeight="1" x14ac:dyDescent="0.35">
      <c r="D1025" s="285"/>
      <c r="E1025" s="285"/>
      <c r="F1025" s="285"/>
      <c r="G1025" s="285"/>
      <c r="H1025" s="285"/>
      <c r="I1025" s="285"/>
      <c r="J1025" s="285"/>
      <c r="K1025" s="285"/>
      <c r="L1025" s="285"/>
      <c r="M1025" s="285"/>
      <c r="N1025" s="285"/>
      <c r="O1025" s="285"/>
      <c r="P1025" s="285"/>
      <c r="Q1025" s="285"/>
      <c r="R1025" s="285"/>
      <c r="S1025" s="285"/>
      <c r="T1025" s="285"/>
      <c r="U1025" s="285"/>
      <c r="V1025" s="285"/>
      <c r="W1025" s="285"/>
      <c r="X1025" s="285"/>
      <c r="Y1025" s="285"/>
      <c r="Z1025" s="285"/>
      <c r="AA1025" s="285"/>
      <c r="AB1025" s="285"/>
      <c r="AC1025" s="285"/>
      <c r="AD1025" s="285"/>
      <c r="AE1025" s="285"/>
      <c r="AF1025" s="285"/>
      <c r="AG1025" s="285"/>
      <c r="AH1025" s="285"/>
      <c r="AI1025" s="285"/>
      <c r="AJ1025" s="285"/>
      <c r="AK1025" s="285"/>
      <c r="AL1025" s="285"/>
      <c r="AM1025" s="285"/>
      <c r="AN1025" s="285"/>
      <c r="AO1025" s="285"/>
      <c r="AP1025" s="285"/>
      <c r="AQ1025" s="285"/>
      <c r="AR1025" s="285"/>
      <c r="AS1025" s="285"/>
      <c r="AT1025" s="285"/>
      <c r="AV1025" s="392"/>
      <c r="AW1025" s="392"/>
      <c r="AX1025" s="392"/>
      <c r="AY1025" s="392"/>
      <c r="AZ1025" s="392"/>
      <c r="BA1025" s="392"/>
      <c r="BB1025" s="392"/>
      <c r="BC1025" s="392"/>
      <c r="BD1025" s="392"/>
      <c r="BE1025" s="392"/>
      <c r="BF1025" s="392"/>
      <c r="BG1025" s="392"/>
      <c r="BH1025" s="392"/>
      <c r="BI1025" s="392"/>
      <c r="BJ1025" s="392"/>
      <c r="BK1025" s="392"/>
      <c r="BL1025" s="392"/>
      <c r="BM1025" s="392"/>
      <c r="BN1025" s="392"/>
      <c r="BO1025" s="392"/>
      <c r="BP1025" s="392"/>
      <c r="BQ1025" s="392"/>
      <c r="BR1025" s="392"/>
      <c r="BS1025" s="392"/>
      <c r="BT1025" s="392"/>
      <c r="BU1025" s="392"/>
      <c r="BV1025" s="392"/>
      <c r="BW1025" s="392"/>
      <c r="BX1025" s="392"/>
      <c r="BY1025" s="392"/>
      <c r="BZ1025" s="392"/>
      <c r="CA1025" s="392"/>
      <c r="CB1025" s="392"/>
      <c r="CC1025" s="392"/>
      <c r="CD1025" s="392"/>
      <c r="CE1025" s="392"/>
      <c r="CF1025" s="392"/>
      <c r="CG1025" s="392"/>
      <c r="CH1025" s="392"/>
      <c r="CI1025" s="392"/>
      <c r="CJ1025" s="392"/>
      <c r="CK1025" s="392"/>
      <c r="CL1025" s="392"/>
      <c r="CM1025" s="392"/>
      <c r="CN1025" s="392"/>
    </row>
    <row r="1026" spans="4:92" ht="14.25" customHeight="1" x14ac:dyDescent="0.35">
      <c r="D1026" s="286" t="s">
        <v>454</v>
      </c>
      <c r="E1026" s="287"/>
      <c r="F1026" s="287"/>
      <c r="G1026" s="287"/>
      <c r="H1026" s="287"/>
      <c r="I1026" s="287"/>
      <c r="J1026" s="287"/>
      <c r="K1026" s="287"/>
      <c r="L1026" s="287"/>
      <c r="M1026" s="287"/>
      <c r="N1026" s="287"/>
      <c r="O1026" s="287"/>
      <c r="P1026" s="288"/>
      <c r="Q1026" s="357" t="s">
        <v>455</v>
      </c>
      <c r="R1026" s="358"/>
      <c r="S1026" s="358"/>
      <c r="T1026" s="358"/>
      <c r="U1026" s="358"/>
      <c r="V1026" s="358"/>
      <c r="W1026" s="358"/>
      <c r="X1026" s="358"/>
      <c r="Y1026" s="358"/>
      <c r="Z1026" s="358"/>
      <c r="AA1026" s="358"/>
      <c r="AB1026" s="358"/>
      <c r="AC1026" s="358"/>
      <c r="AD1026" s="359"/>
      <c r="AE1026" s="286" t="s">
        <v>759</v>
      </c>
      <c r="AF1026" s="287"/>
      <c r="AG1026" s="287"/>
      <c r="AH1026" s="287"/>
      <c r="AI1026" s="287"/>
      <c r="AJ1026" s="287"/>
      <c r="AK1026" s="287"/>
      <c r="AL1026" s="287"/>
      <c r="AM1026" s="287"/>
      <c r="AN1026" s="287"/>
      <c r="AO1026" s="287"/>
      <c r="AP1026" s="287"/>
      <c r="AQ1026" s="287"/>
      <c r="AR1026" s="287"/>
      <c r="AS1026" s="287"/>
      <c r="AT1026" s="288"/>
      <c r="AV1026" s="360" t="s">
        <v>461</v>
      </c>
      <c r="AW1026" s="360"/>
      <c r="AX1026" s="360"/>
      <c r="AY1026" s="360"/>
      <c r="AZ1026" s="360"/>
      <c r="BA1026" s="360"/>
      <c r="BB1026" s="360"/>
      <c r="BC1026" s="360"/>
      <c r="BD1026" s="360"/>
      <c r="BE1026" s="360"/>
      <c r="BF1026" s="360"/>
      <c r="BG1026" s="360"/>
      <c r="BH1026" s="360"/>
      <c r="BI1026" s="360"/>
      <c r="BJ1026" s="360"/>
      <c r="BK1026" s="360"/>
      <c r="BL1026" s="360"/>
      <c r="BM1026" s="360"/>
      <c r="BN1026" s="360"/>
      <c r="BO1026" s="360"/>
      <c r="BP1026" s="360"/>
      <c r="BQ1026" s="360"/>
      <c r="BR1026" s="360"/>
      <c r="BS1026" s="360"/>
      <c r="BT1026" s="360"/>
      <c r="BU1026" s="360"/>
      <c r="BV1026" s="287" t="s">
        <v>476</v>
      </c>
      <c r="BW1026" s="287"/>
      <c r="BX1026" s="287"/>
      <c r="BY1026" s="287"/>
      <c r="BZ1026" s="287"/>
      <c r="CA1026" s="287"/>
      <c r="CB1026" s="287"/>
      <c r="CC1026" s="287"/>
      <c r="CD1026" s="287"/>
      <c r="CE1026" s="287"/>
      <c r="CF1026" s="287"/>
      <c r="CG1026" s="287"/>
      <c r="CH1026" s="287"/>
      <c r="CI1026" s="287"/>
      <c r="CJ1026" s="287"/>
      <c r="CK1026" s="287"/>
      <c r="CL1026" s="287"/>
      <c r="CM1026" s="287"/>
      <c r="CN1026" s="288"/>
    </row>
    <row r="1027" spans="4:92" ht="14.25" customHeight="1" x14ac:dyDescent="0.35">
      <c r="D1027" s="292"/>
      <c r="E1027" s="293"/>
      <c r="F1027" s="293"/>
      <c r="G1027" s="293"/>
      <c r="H1027" s="293"/>
      <c r="I1027" s="293"/>
      <c r="J1027" s="293"/>
      <c r="K1027" s="293"/>
      <c r="L1027" s="293"/>
      <c r="M1027" s="293"/>
      <c r="N1027" s="293"/>
      <c r="O1027" s="293"/>
      <c r="P1027" s="294"/>
      <c r="Q1027" s="357" t="s">
        <v>456</v>
      </c>
      <c r="R1027" s="358"/>
      <c r="S1027" s="358"/>
      <c r="T1027" s="358"/>
      <c r="U1027" s="358"/>
      <c r="V1027" s="358"/>
      <c r="W1027" s="359"/>
      <c r="X1027" s="357" t="s">
        <v>457</v>
      </c>
      <c r="Y1027" s="358"/>
      <c r="Z1027" s="358"/>
      <c r="AA1027" s="358"/>
      <c r="AB1027" s="358"/>
      <c r="AC1027" s="358"/>
      <c r="AD1027" s="359"/>
      <c r="AE1027" s="292"/>
      <c r="AF1027" s="293"/>
      <c r="AG1027" s="293"/>
      <c r="AH1027" s="293"/>
      <c r="AI1027" s="293"/>
      <c r="AJ1027" s="293"/>
      <c r="AK1027" s="293"/>
      <c r="AL1027" s="293"/>
      <c r="AM1027" s="293"/>
      <c r="AN1027" s="293"/>
      <c r="AO1027" s="293"/>
      <c r="AP1027" s="293"/>
      <c r="AQ1027" s="293"/>
      <c r="AR1027" s="293"/>
      <c r="AS1027" s="293"/>
      <c r="AT1027" s="294"/>
      <c r="AV1027" s="360"/>
      <c r="AW1027" s="360"/>
      <c r="AX1027" s="360"/>
      <c r="AY1027" s="360"/>
      <c r="AZ1027" s="360"/>
      <c r="BA1027" s="360"/>
      <c r="BB1027" s="360"/>
      <c r="BC1027" s="360"/>
      <c r="BD1027" s="360"/>
      <c r="BE1027" s="360"/>
      <c r="BF1027" s="360"/>
      <c r="BG1027" s="360"/>
      <c r="BH1027" s="360"/>
      <c r="BI1027" s="360"/>
      <c r="BJ1027" s="360"/>
      <c r="BK1027" s="360"/>
      <c r="BL1027" s="360"/>
      <c r="BM1027" s="360"/>
      <c r="BN1027" s="360"/>
      <c r="BO1027" s="360"/>
      <c r="BP1027" s="360"/>
      <c r="BQ1027" s="360"/>
      <c r="BR1027" s="360"/>
      <c r="BS1027" s="360"/>
      <c r="BT1027" s="360"/>
      <c r="BU1027" s="360"/>
      <c r="BV1027" s="293"/>
      <c r="BW1027" s="293"/>
      <c r="BX1027" s="293"/>
      <c r="BY1027" s="293"/>
      <c r="BZ1027" s="293"/>
      <c r="CA1027" s="293"/>
      <c r="CB1027" s="293"/>
      <c r="CC1027" s="293"/>
      <c r="CD1027" s="293"/>
      <c r="CE1027" s="293"/>
      <c r="CF1027" s="293"/>
      <c r="CG1027" s="293"/>
      <c r="CH1027" s="293"/>
      <c r="CI1027" s="293"/>
      <c r="CJ1027" s="293"/>
      <c r="CK1027" s="293"/>
      <c r="CL1027" s="293"/>
      <c r="CM1027" s="293"/>
      <c r="CN1027" s="294"/>
    </row>
    <row r="1028" spans="4:92" ht="14.25" customHeight="1" x14ac:dyDescent="0.35">
      <c r="D1028" s="337" t="s">
        <v>940</v>
      </c>
      <c r="E1028" s="338"/>
      <c r="F1028" s="338"/>
      <c r="G1028" s="338"/>
      <c r="H1028" s="338"/>
      <c r="I1028" s="338"/>
      <c r="J1028" s="338"/>
      <c r="K1028" s="338"/>
      <c r="L1028" s="338"/>
      <c r="M1028" s="338"/>
      <c r="N1028" s="338"/>
      <c r="O1028" s="338"/>
      <c r="P1028" s="339"/>
      <c r="Q1028" s="337" t="s">
        <v>572</v>
      </c>
      <c r="R1028" s="338"/>
      <c r="S1028" s="338"/>
      <c r="T1028" s="338"/>
      <c r="U1028" s="338"/>
      <c r="V1028" s="338"/>
      <c r="W1028" s="339"/>
      <c r="X1028" s="363"/>
      <c r="Y1028" s="364"/>
      <c r="Z1028" s="364"/>
      <c r="AA1028" s="364"/>
      <c r="AB1028" s="364"/>
      <c r="AC1028" s="364"/>
      <c r="AD1028" s="365"/>
      <c r="AE1028" s="337">
        <v>10</v>
      </c>
      <c r="AF1028" s="338"/>
      <c r="AG1028" s="338"/>
      <c r="AH1028" s="338"/>
      <c r="AI1028" s="338"/>
      <c r="AJ1028" s="338"/>
      <c r="AK1028" s="338"/>
      <c r="AL1028" s="338"/>
      <c r="AM1028" s="338"/>
      <c r="AN1028" s="338"/>
      <c r="AO1028" s="338"/>
      <c r="AP1028" s="338"/>
      <c r="AQ1028" s="338"/>
      <c r="AR1028" s="338"/>
      <c r="AS1028" s="338"/>
      <c r="AT1028" s="339"/>
      <c r="AV1028" s="312" t="s">
        <v>462</v>
      </c>
      <c r="AW1028" s="312"/>
      <c r="AX1028" s="312"/>
      <c r="AY1028" s="312"/>
      <c r="AZ1028" s="312"/>
      <c r="BA1028" s="312"/>
      <c r="BB1028" s="312"/>
      <c r="BC1028" s="312"/>
      <c r="BD1028" s="312"/>
      <c r="BE1028" s="312"/>
      <c r="BF1028" s="312"/>
      <c r="BG1028" s="312"/>
      <c r="BH1028" s="312"/>
      <c r="BI1028" s="312"/>
      <c r="BJ1028" s="312"/>
      <c r="BK1028" s="312"/>
      <c r="BL1028" s="312"/>
      <c r="BM1028" s="312"/>
      <c r="BN1028" s="312"/>
      <c r="BO1028" s="312"/>
      <c r="BP1028" s="312"/>
      <c r="BQ1028" s="312"/>
      <c r="BR1028" s="312"/>
      <c r="BS1028" s="312"/>
      <c r="BT1028" s="312"/>
      <c r="BU1028" s="312"/>
      <c r="BV1028" s="745"/>
      <c r="BW1028" s="348"/>
      <c r="BX1028" s="348"/>
      <c r="BY1028" s="348"/>
      <c r="BZ1028" s="348"/>
      <c r="CA1028" s="348"/>
      <c r="CB1028" s="348"/>
      <c r="CC1028" s="348"/>
      <c r="CD1028" s="348"/>
      <c r="CE1028" s="348"/>
      <c r="CF1028" s="348"/>
      <c r="CG1028" s="348"/>
      <c r="CH1028" s="348"/>
      <c r="CI1028" s="348"/>
      <c r="CJ1028" s="348"/>
      <c r="CK1028" s="348"/>
      <c r="CL1028" s="348"/>
      <c r="CM1028" s="348"/>
      <c r="CN1028" s="349"/>
    </row>
    <row r="1029" spans="4:92" ht="14.25" customHeight="1" x14ac:dyDescent="0.35">
      <c r="D1029" s="337" t="s">
        <v>941</v>
      </c>
      <c r="E1029" s="338"/>
      <c r="F1029" s="338"/>
      <c r="G1029" s="338"/>
      <c r="H1029" s="338"/>
      <c r="I1029" s="338"/>
      <c r="J1029" s="338"/>
      <c r="K1029" s="338"/>
      <c r="L1029" s="338"/>
      <c r="M1029" s="338"/>
      <c r="N1029" s="338"/>
      <c r="O1029" s="338"/>
      <c r="P1029" s="339"/>
      <c r="Q1029" s="337" t="s">
        <v>572</v>
      </c>
      <c r="R1029" s="338"/>
      <c r="S1029" s="338"/>
      <c r="T1029" s="338"/>
      <c r="U1029" s="338"/>
      <c r="V1029" s="338"/>
      <c r="W1029" s="339"/>
      <c r="X1029" s="363"/>
      <c r="Y1029" s="364"/>
      <c r="Z1029" s="364"/>
      <c r="AA1029" s="364"/>
      <c r="AB1029" s="364"/>
      <c r="AC1029" s="364"/>
      <c r="AD1029" s="365"/>
      <c r="AE1029" s="337">
        <v>0</v>
      </c>
      <c r="AF1029" s="338"/>
      <c r="AG1029" s="338"/>
      <c r="AH1029" s="338"/>
      <c r="AI1029" s="338"/>
      <c r="AJ1029" s="338"/>
      <c r="AK1029" s="338"/>
      <c r="AL1029" s="338"/>
      <c r="AM1029" s="338"/>
      <c r="AN1029" s="338"/>
      <c r="AO1029" s="338"/>
      <c r="AP1029" s="338"/>
      <c r="AQ1029" s="338"/>
      <c r="AR1029" s="338"/>
      <c r="AS1029" s="338"/>
      <c r="AT1029" s="339"/>
      <c r="AV1029" s="312" t="s">
        <v>463</v>
      </c>
      <c r="AW1029" s="312"/>
      <c r="AX1029" s="312"/>
      <c r="AY1029" s="312"/>
      <c r="AZ1029" s="312"/>
      <c r="BA1029" s="312"/>
      <c r="BB1029" s="312"/>
      <c r="BC1029" s="312"/>
      <c r="BD1029" s="312"/>
      <c r="BE1029" s="312"/>
      <c r="BF1029" s="312"/>
      <c r="BG1029" s="312"/>
      <c r="BH1029" s="312"/>
      <c r="BI1029" s="312"/>
      <c r="BJ1029" s="312"/>
      <c r="BK1029" s="312"/>
      <c r="BL1029" s="312"/>
      <c r="BM1029" s="312"/>
      <c r="BN1029" s="312"/>
      <c r="BO1029" s="312"/>
      <c r="BP1029" s="312"/>
      <c r="BQ1029" s="312"/>
      <c r="BR1029" s="312"/>
      <c r="BS1029" s="312"/>
      <c r="BT1029" s="312"/>
      <c r="BU1029" s="312"/>
      <c r="BV1029" s="347"/>
      <c r="BW1029" s="348"/>
      <c r="BX1029" s="348"/>
      <c r="BY1029" s="348"/>
      <c r="BZ1029" s="348"/>
      <c r="CA1029" s="348"/>
      <c r="CB1029" s="348"/>
      <c r="CC1029" s="348"/>
      <c r="CD1029" s="348"/>
      <c r="CE1029" s="348"/>
      <c r="CF1029" s="348"/>
      <c r="CG1029" s="348"/>
      <c r="CH1029" s="348"/>
      <c r="CI1029" s="348"/>
      <c r="CJ1029" s="348"/>
      <c r="CK1029" s="348"/>
      <c r="CL1029" s="348"/>
      <c r="CM1029" s="348"/>
      <c r="CN1029" s="349"/>
    </row>
    <row r="1030" spans="4:92" ht="14.25" customHeight="1" x14ac:dyDescent="0.35">
      <c r="D1030" s="337" t="s">
        <v>751</v>
      </c>
      <c r="E1030" s="338"/>
      <c r="F1030" s="338"/>
      <c r="G1030" s="338"/>
      <c r="H1030" s="338"/>
      <c r="I1030" s="338"/>
      <c r="J1030" s="338"/>
      <c r="K1030" s="338"/>
      <c r="L1030" s="338"/>
      <c r="M1030" s="338"/>
      <c r="N1030" s="338"/>
      <c r="O1030" s="338"/>
      <c r="P1030" s="339"/>
      <c r="Q1030" s="337" t="s">
        <v>572</v>
      </c>
      <c r="R1030" s="338"/>
      <c r="S1030" s="338"/>
      <c r="T1030" s="338"/>
      <c r="U1030" s="338"/>
      <c r="V1030" s="338"/>
      <c r="W1030" s="339"/>
      <c r="X1030" s="363"/>
      <c r="Y1030" s="364"/>
      <c r="Z1030" s="364"/>
      <c r="AA1030" s="364"/>
      <c r="AB1030" s="364"/>
      <c r="AC1030" s="364"/>
      <c r="AD1030" s="365"/>
      <c r="AE1030" s="337">
        <v>0</v>
      </c>
      <c r="AF1030" s="338"/>
      <c r="AG1030" s="338"/>
      <c r="AH1030" s="338"/>
      <c r="AI1030" s="338"/>
      <c r="AJ1030" s="338"/>
      <c r="AK1030" s="338"/>
      <c r="AL1030" s="338"/>
      <c r="AM1030" s="338"/>
      <c r="AN1030" s="338"/>
      <c r="AO1030" s="338"/>
      <c r="AP1030" s="338"/>
      <c r="AQ1030" s="338"/>
      <c r="AR1030" s="338"/>
      <c r="AS1030" s="338"/>
      <c r="AT1030" s="339"/>
      <c r="AV1030" s="312" t="s">
        <v>350</v>
      </c>
      <c r="AW1030" s="312"/>
      <c r="AX1030" s="312"/>
      <c r="AY1030" s="312"/>
      <c r="AZ1030" s="312"/>
      <c r="BA1030" s="312"/>
      <c r="BB1030" s="312"/>
      <c r="BC1030" s="312"/>
      <c r="BD1030" s="312"/>
      <c r="BE1030" s="312"/>
      <c r="BF1030" s="312"/>
      <c r="BG1030" s="312"/>
      <c r="BH1030" s="312"/>
      <c r="BI1030" s="312"/>
      <c r="BJ1030" s="312"/>
      <c r="BK1030" s="312"/>
      <c r="BL1030" s="312"/>
      <c r="BM1030" s="312"/>
      <c r="BN1030" s="312"/>
      <c r="BO1030" s="312"/>
      <c r="BP1030" s="312"/>
      <c r="BQ1030" s="312"/>
      <c r="BR1030" s="312"/>
      <c r="BS1030" s="312"/>
      <c r="BT1030" s="312"/>
      <c r="BU1030" s="312"/>
      <c r="BV1030" s="347"/>
      <c r="BW1030" s="348"/>
      <c r="BX1030" s="348"/>
      <c r="BY1030" s="348"/>
      <c r="BZ1030" s="348"/>
      <c r="CA1030" s="348"/>
      <c r="CB1030" s="348"/>
      <c r="CC1030" s="348"/>
      <c r="CD1030" s="348"/>
      <c r="CE1030" s="348"/>
      <c r="CF1030" s="348"/>
      <c r="CG1030" s="348"/>
      <c r="CH1030" s="348"/>
      <c r="CI1030" s="348"/>
      <c r="CJ1030" s="348"/>
      <c r="CK1030" s="348"/>
      <c r="CL1030" s="348"/>
      <c r="CM1030" s="348"/>
      <c r="CN1030" s="349"/>
    </row>
    <row r="1031" spans="4:92" ht="14.25" customHeight="1" x14ac:dyDescent="0.35">
      <c r="D1031" s="337" t="s">
        <v>752</v>
      </c>
      <c r="E1031" s="338"/>
      <c r="F1031" s="338"/>
      <c r="G1031" s="338"/>
      <c r="H1031" s="338"/>
      <c r="I1031" s="338"/>
      <c r="J1031" s="338"/>
      <c r="K1031" s="338"/>
      <c r="L1031" s="338"/>
      <c r="M1031" s="338"/>
      <c r="N1031" s="338"/>
      <c r="O1031" s="338"/>
      <c r="P1031" s="339"/>
      <c r="Q1031" s="337" t="s">
        <v>572</v>
      </c>
      <c r="R1031" s="338"/>
      <c r="S1031" s="338"/>
      <c r="T1031" s="338"/>
      <c r="U1031" s="338"/>
      <c r="V1031" s="338"/>
      <c r="W1031" s="339"/>
      <c r="X1031" s="363"/>
      <c r="Y1031" s="364"/>
      <c r="Z1031" s="364"/>
      <c r="AA1031" s="364"/>
      <c r="AB1031" s="364"/>
      <c r="AC1031" s="364"/>
      <c r="AD1031" s="365"/>
      <c r="AE1031" s="337">
        <v>6</v>
      </c>
      <c r="AF1031" s="338"/>
      <c r="AG1031" s="338"/>
      <c r="AH1031" s="338"/>
      <c r="AI1031" s="338"/>
      <c r="AJ1031" s="338"/>
      <c r="AK1031" s="338"/>
      <c r="AL1031" s="338"/>
      <c r="AM1031" s="338"/>
      <c r="AN1031" s="338"/>
      <c r="AO1031" s="338"/>
      <c r="AP1031" s="338"/>
      <c r="AQ1031" s="338"/>
      <c r="AR1031" s="338"/>
      <c r="AS1031" s="338"/>
      <c r="AT1031" s="339"/>
      <c r="AV1031" s="312" t="s">
        <v>349</v>
      </c>
      <c r="AW1031" s="312"/>
      <c r="AX1031" s="312"/>
      <c r="AY1031" s="312"/>
      <c r="AZ1031" s="312"/>
      <c r="BA1031" s="312"/>
      <c r="BB1031" s="312"/>
      <c r="BC1031" s="312"/>
      <c r="BD1031" s="312"/>
      <c r="BE1031" s="312"/>
      <c r="BF1031" s="312"/>
      <c r="BG1031" s="312"/>
      <c r="BH1031" s="312"/>
      <c r="BI1031" s="312"/>
      <c r="BJ1031" s="312"/>
      <c r="BK1031" s="312"/>
      <c r="BL1031" s="312"/>
      <c r="BM1031" s="312"/>
      <c r="BN1031" s="312"/>
      <c r="BO1031" s="312"/>
      <c r="BP1031" s="312"/>
      <c r="BQ1031" s="312"/>
      <c r="BR1031" s="312"/>
      <c r="BS1031" s="312"/>
      <c r="BT1031" s="312"/>
      <c r="BU1031" s="312"/>
      <c r="BV1031" s="347"/>
      <c r="BW1031" s="348"/>
      <c r="BX1031" s="348"/>
      <c r="BY1031" s="348"/>
      <c r="BZ1031" s="348"/>
      <c r="CA1031" s="348"/>
      <c r="CB1031" s="348"/>
      <c r="CC1031" s="348"/>
      <c r="CD1031" s="348"/>
      <c r="CE1031" s="348"/>
      <c r="CF1031" s="348"/>
      <c r="CG1031" s="348"/>
      <c r="CH1031" s="348"/>
      <c r="CI1031" s="348"/>
      <c r="CJ1031" s="348"/>
      <c r="CK1031" s="348"/>
      <c r="CL1031" s="348"/>
      <c r="CM1031" s="348"/>
      <c r="CN1031" s="349"/>
    </row>
    <row r="1032" spans="4:92" ht="14.25" customHeight="1" x14ac:dyDescent="0.35">
      <c r="D1032" s="337" t="s">
        <v>1042</v>
      </c>
      <c r="E1032" s="338"/>
      <c r="F1032" s="338"/>
      <c r="G1032" s="338"/>
      <c r="H1032" s="338"/>
      <c r="I1032" s="338"/>
      <c r="J1032" s="338"/>
      <c r="K1032" s="338"/>
      <c r="L1032" s="338"/>
      <c r="M1032" s="338"/>
      <c r="N1032" s="338"/>
      <c r="O1032" s="338"/>
      <c r="P1032" s="339"/>
      <c r="Q1032" s="337" t="s">
        <v>572</v>
      </c>
      <c r="R1032" s="338"/>
      <c r="S1032" s="338"/>
      <c r="T1032" s="338"/>
      <c r="U1032" s="338"/>
      <c r="V1032" s="338"/>
      <c r="W1032" s="339"/>
      <c r="X1032" s="363"/>
      <c r="Y1032" s="364"/>
      <c r="Z1032" s="364"/>
      <c r="AA1032" s="364"/>
      <c r="AB1032" s="364"/>
      <c r="AC1032" s="364"/>
      <c r="AD1032" s="365"/>
      <c r="AE1032" s="337">
        <v>6</v>
      </c>
      <c r="AF1032" s="338"/>
      <c r="AG1032" s="338"/>
      <c r="AH1032" s="338"/>
      <c r="AI1032" s="338"/>
      <c r="AJ1032" s="338"/>
      <c r="AK1032" s="338"/>
      <c r="AL1032" s="338"/>
      <c r="AM1032" s="338"/>
      <c r="AN1032" s="338"/>
      <c r="AO1032" s="338"/>
      <c r="AP1032" s="338"/>
      <c r="AQ1032" s="338"/>
      <c r="AR1032" s="338"/>
      <c r="AS1032" s="338"/>
      <c r="AT1032" s="339"/>
      <c r="AV1032" s="312" t="s">
        <v>205</v>
      </c>
      <c r="AW1032" s="312"/>
      <c r="AX1032" s="312"/>
      <c r="AY1032" s="312"/>
      <c r="AZ1032" s="312"/>
      <c r="BA1032" s="312"/>
      <c r="BB1032" s="312"/>
      <c r="BC1032" s="312"/>
      <c r="BD1032" s="312"/>
      <c r="BE1032" s="312"/>
      <c r="BF1032" s="312"/>
      <c r="BG1032" s="312"/>
      <c r="BH1032" s="312"/>
      <c r="BI1032" s="312"/>
      <c r="BJ1032" s="312"/>
      <c r="BK1032" s="312"/>
      <c r="BL1032" s="312"/>
      <c r="BM1032" s="312"/>
      <c r="BN1032" s="312"/>
      <c r="BO1032" s="312"/>
      <c r="BP1032" s="312"/>
      <c r="BQ1032" s="312"/>
      <c r="BR1032" s="312"/>
      <c r="BS1032" s="312"/>
      <c r="BT1032" s="312"/>
      <c r="BU1032" s="312"/>
      <c r="BV1032" s="347"/>
      <c r="BW1032" s="348"/>
      <c r="BX1032" s="348"/>
      <c r="BY1032" s="348"/>
      <c r="BZ1032" s="348"/>
      <c r="CA1032" s="348"/>
      <c r="CB1032" s="348"/>
      <c r="CC1032" s="348"/>
      <c r="CD1032" s="348"/>
      <c r="CE1032" s="348"/>
      <c r="CF1032" s="348"/>
      <c r="CG1032" s="348"/>
      <c r="CH1032" s="348"/>
      <c r="CI1032" s="348"/>
      <c r="CJ1032" s="348"/>
      <c r="CK1032" s="348"/>
      <c r="CL1032" s="348"/>
      <c r="CM1032" s="348"/>
      <c r="CN1032" s="349"/>
    </row>
    <row r="1033" spans="4:92" ht="14.25" customHeight="1" x14ac:dyDescent="0.35">
      <c r="D1033" s="337" t="s">
        <v>942</v>
      </c>
      <c r="E1033" s="338"/>
      <c r="F1033" s="338"/>
      <c r="G1033" s="338"/>
      <c r="H1033" s="338"/>
      <c r="I1033" s="338"/>
      <c r="J1033" s="338"/>
      <c r="K1033" s="338"/>
      <c r="L1033" s="338"/>
      <c r="M1033" s="338"/>
      <c r="N1033" s="338"/>
      <c r="O1033" s="338"/>
      <c r="P1033" s="339"/>
      <c r="Q1033" s="337" t="s">
        <v>572</v>
      </c>
      <c r="R1033" s="338"/>
      <c r="S1033" s="338"/>
      <c r="T1033" s="338"/>
      <c r="U1033" s="338"/>
      <c r="V1033" s="338"/>
      <c r="W1033" s="339"/>
      <c r="X1033" s="363"/>
      <c r="Y1033" s="364"/>
      <c r="Z1033" s="364"/>
      <c r="AA1033" s="364"/>
      <c r="AB1033" s="364"/>
      <c r="AC1033" s="364"/>
      <c r="AD1033" s="365"/>
      <c r="AE1033" s="337">
        <v>15</v>
      </c>
      <c r="AF1033" s="338"/>
      <c r="AG1033" s="338"/>
      <c r="AH1033" s="338"/>
      <c r="AI1033" s="338"/>
      <c r="AJ1033" s="338"/>
      <c r="AK1033" s="338"/>
      <c r="AL1033" s="338"/>
      <c r="AM1033" s="338"/>
      <c r="AN1033" s="338"/>
      <c r="AO1033" s="338"/>
      <c r="AP1033" s="338"/>
      <c r="AQ1033" s="338"/>
      <c r="AR1033" s="338"/>
      <c r="AS1033" s="338"/>
      <c r="AT1033" s="339"/>
      <c r="AV1033" s="312" t="s">
        <v>464</v>
      </c>
      <c r="AW1033" s="312"/>
      <c r="AX1033" s="312"/>
      <c r="AY1033" s="312"/>
      <c r="AZ1033" s="312"/>
      <c r="BA1033" s="312"/>
      <c r="BB1033" s="312"/>
      <c r="BC1033" s="312"/>
      <c r="BD1033" s="312"/>
      <c r="BE1033" s="312"/>
      <c r="BF1033" s="312"/>
      <c r="BG1033" s="312"/>
      <c r="BH1033" s="312"/>
      <c r="BI1033" s="312"/>
      <c r="BJ1033" s="312"/>
      <c r="BK1033" s="312"/>
      <c r="BL1033" s="312"/>
      <c r="BM1033" s="312"/>
      <c r="BN1033" s="312"/>
      <c r="BO1033" s="312"/>
      <c r="BP1033" s="312"/>
      <c r="BQ1033" s="312"/>
      <c r="BR1033" s="312"/>
      <c r="BS1033" s="312"/>
      <c r="BT1033" s="312"/>
      <c r="BU1033" s="312"/>
      <c r="BV1033" s="347">
        <v>124</v>
      </c>
      <c r="BW1033" s="348"/>
      <c r="BX1033" s="348"/>
      <c r="BY1033" s="348"/>
      <c r="BZ1033" s="348"/>
      <c r="CA1033" s="348"/>
      <c r="CB1033" s="348"/>
      <c r="CC1033" s="348"/>
      <c r="CD1033" s="348"/>
      <c r="CE1033" s="348"/>
      <c r="CF1033" s="348"/>
      <c r="CG1033" s="348"/>
      <c r="CH1033" s="348"/>
      <c r="CI1033" s="348"/>
      <c r="CJ1033" s="348"/>
      <c r="CK1033" s="348"/>
      <c r="CL1033" s="348"/>
      <c r="CM1033" s="348"/>
      <c r="CN1033" s="349"/>
    </row>
    <row r="1034" spans="4:92" ht="14.25" customHeight="1" x14ac:dyDescent="0.35">
      <c r="D1034" s="337" t="s">
        <v>754</v>
      </c>
      <c r="E1034" s="338"/>
      <c r="F1034" s="338"/>
      <c r="G1034" s="338"/>
      <c r="H1034" s="338"/>
      <c r="I1034" s="338"/>
      <c r="J1034" s="338"/>
      <c r="K1034" s="338"/>
      <c r="L1034" s="338"/>
      <c r="M1034" s="338"/>
      <c r="N1034" s="338"/>
      <c r="O1034" s="338"/>
      <c r="P1034" s="339"/>
      <c r="Q1034" s="337" t="s">
        <v>572</v>
      </c>
      <c r="R1034" s="338"/>
      <c r="S1034" s="338"/>
      <c r="T1034" s="338"/>
      <c r="U1034" s="338"/>
      <c r="V1034" s="338"/>
      <c r="W1034" s="339"/>
      <c r="X1034" s="363"/>
      <c r="Y1034" s="364"/>
      <c r="Z1034" s="364"/>
      <c r="AA1034" s="364"/>
      <c r="AB1034" s="364"/>
      <c r="AC1034" s="364"/>
      <c r="AD1034" s="365"/>
      <c r="AE1034" s="337">
        <v>22</v>
      </c>
      <c r="AF1034" s="338"/>
      <c r="AG1034" s="338"/>
      <c r="AH1034" s="338"/>
      <c r="AI1034" s="338"/>
      <c r="AJ1034" s="338"/>
      <c r="AK1034" s="338"/>
      <c r="AL1034" s="338"/>
      <c r="AM1034" s="338"/>
      <c r="AN1034" s="338"/>
      <c r="AO1034" s="338"/>
      <c r="AP1034" s="338"/>
      <c r="AQ1034" s="338"/>
      <c r="AR1034" s="338"/>
      <c r="AS1034" s="338"/>
      <c r="AT1034" s="339"/>
      <c r="AV1034" s="312" t="s">
        <v>465</v>
      </c>
      <c r="AW1034" s="312"/>
      <c r="AX1034" s="312"/>
      <c r="AY1034" s="312"/>
      <c r="AZ1034" s="312"/>
      <c r="BA1034" s="312"/>
      <c r="BB1034" s="312"/>
      <c r="BC1034" s="312"/>
      <c r="BD1034" s="312"/>
      <c r="BE1034" s="312"/>
      <c r="BF1034" s="312"/>
      <c r="BG1034" s="312"/>
      <c r="BH1034" s="312"/>
      <c r="BI1034" s="312"/>
      <c r="BJ1034" s="312"/>
      <c r="BK1034" s="312"/>
      <c r="BL1034" s="312"/>
      <c r="BM1034" s="312"/>
      <c r="BN1034" s="312"/>
      <c r="BO1034" s="312"/>
      <c r="BP1034" s="312"/>
      <c r="BQ1034" s="312"/>
      <c r="BR1034" s="312"/>
      <c r="BS1034" s="312"/>
      <c r="BT1034" s="312"/>
      <c r="BU1034" s="312"/>
      <c r="BV1034" s="272">
        <v>3323</v>
      </c>
      <c r="BW1034" s="348"/>
      <c r="BX1034" s="348"/>
      <c r="BY1034" s="348"/>
      <c r="BZ1034" s="348"/>
      <c r="CA1034" s="348"/>
      <c r="CB1034" s="348"/>
      <c r="CC1034" s="348"/>
      <c r="CD1034" s="348"/>
      <c r="CE1034" s="348"/>
      <c r="CF1034" s="348"/>
      <c r="CG1034" s="348"/>
      <c r="CH1034" s="348"/>
      <c r="CI1034" s="348"/>
      <c r="CJ1034" s="348"/>
      <c r="CK1034" s="348"/>
      <c r="CL1034" s="348"/>
      <c r="CM1034" s="348"/>
      <c r="CN1034" s="349"/>
    </row>
    <row r="1035" spans="4:92" ht="14.25" customHeight="1" x14ac:dyDescent="0.35">
      <c r="D1035" s="337" t="s">
        <v>943</v>
      </c>
      <c r="E1035" s="338"/>
      <c r="F1035" s="338"/>
      <c r="G1035" s="338"/>
      <c r="H1035" s="338"/>
      <c r="I1035" s="338"/>
      <c r="J1035" s="338"/>
      <c r="K1035" s="338"/>
      <c r="L1035" s="338"/>
      <c r="M1035" s="338"/>
      <c r="N1035" s="338"/>
      <c r="O1035" s="338"/>
      <c r="P1035" s="339"/>
      <c r="Q1035" s="337" t="s">
        <v>572</v>
      </c>
      <c r="R1035" s="338"/>
      <c r="S1035" s="338"/>
      <c r="T1035" s="338"/>
      <c r="U1035" s="338"/>
      <c r="V1035" s="338"/>
      <c r="W1035" s="339"/>
      <c r="X1035" s="337"/>
      <c r="Y1035" s="338"/>
      <c r="Z1035" s="338"/>
      <c r="AA1035" s="338"/>
      <c r="AB1035" s="338"/>
      <c r="AC1035" s="338"/>
      <c r="AD1035" s="339"/>
      <c r="AE1035" s="337">
        <v>13</v>
      </c>
      <c r="AF1035" s="338"/>
      <c r="AG1035" s="338"/>
      <c r="AH1035" s="338"/>
      <c r="AI1035" s="338"/>
      <c r="AJ1035" s="338"/>
      <c r="AK1035" s="338"/>
      <c r="AL1035" s="338"/>
      <c r="AM1035" s="338"/>
      <c r="AN1035" s="338"/>
      <c r="AO1035" s="338"/>
      <c r="AP1035" s="338"/>
      <c r="AQ1035" s="338"/>
      <c r="AR1035" s="338"/>
      <c r="AS1035" s="338"/>
      <c r="AT1035" s="339"/>
      <c r="AV1035" s="312" t="s">
        <v>466</v>
      </c>
      <c r="AW1035" s="312"/>
      <c r="AX1035" s="312"/>
      <c r="AY1035" s="312"/>
      <c r="AZ1035" s="312"/>
      <c r="BA1035" s="312"/>
      <c r="BB1035" s="312"/>
      <c r="BC1035" s="312"/>
      <c r="BD1035" s="312"/>
      <c r="BE1035" s="312"/>
      <c r="BF1035" s="312"/>
      <c r="BG1035" s="312"/>
      <c r="BH1035" s="312"/>
      <c r="BI1035" s="312"/>
      <c r="BJ1035" s="312"/>
      <c r="BK1035" s="312"/>
      <c r="BL1035" s="312"/>
      <c r="BM1035" s="312"/>
      <c r="BN1035" s="312"/>
      <c r="BO1035" s="312"/>
      <c r="BP1035" s="312"/>
      <c r="BQ1035" s="312"/>
      <c r="BR1035" s="312"/>
      <c r="BS1035" s="312"/>
      <c r="BT1035" s="312"/>
      <c r="BU1035" s="312"/>
      <c r="BV1035" s="272">
        <v>4770.5</v>
      </c>
      <c r="BW1035" s="348"/>
      <c r="BX1035" s="348"/>
      <c r="BY1035" s="348"/>
      <c r="BZ1035" s="348"/>
      <c r="CA1035" s="348"/>
      <c r="CB1035" s="348"/>
      <c r="CC1035" s="348"/>
      <c r="CD1035" s="348"/>
      <c r="CE1035" s="348"/>
      <c r="CF1035" s="348"/>
      <c r="CG1035" s="348"/>
      <c r="CH1035" s="348"/>
      <c r="CI1035" s="348"/>
      <c r="CJ1035" s="348"/>
      <c r="CK1035" s="348"/>
      <c r="CL1035" s="348"/>
      <c r="CM1035" s="348"/>
      <c r="CN1035" s="349"/>
    </row>
    <row r="1036" spans="4:92" ht="14.25" customHeight="1" x14ac:dyDescent="0.35">
      <c r="D1036" s="337" t="s">
        <v>944</v>
      </c>
      <c r="E1036" s="338"/>
      <c r="F1036" s="338"/>
      <c r="G1036" s="338"/>
      <c r="H1036" s="338"/>
      <c r="I1036" s="338"/>
      <c r="J1036" s="338"/>
      <c r="K1036" s="338"/>
      <c r="L1036" s="338"/>
      <c r="M1036" s="338"/>
      <c r="N1036" s="338"/>
      <c r="O1036" s="338"/>
      <c r="P1036" s="339"/>
      <c r="Q1036" s="337"/>
      <c r="R1036" s="338"/>
      <c r="S1036" s="338"/>
      <c r="T1036" s="338"/>
      <c r="U1036" s="338"/>
      <c r="V1036" s="338"/>
      <c r="W1036" s="339"/>
      <c r="X1036" s="363" t="s">
        <v>572</v>
      </c>
      <c r="Y1036" s="364"/>
      <c r="Z1036" s="364"/>
      <c r="AA1036" s="364"/>
      <c r="AB1036" s="364"/>
      <c r="AC1036" s="364"/>
      <c r="AD1036" s="365"/>
      <c r="AE1036" s="337">
        <v>2367</v>
      </c>
      <c r="AF1036" s="338"/>
      <c r="AG1036" s="338"/>
      <c r="AH1036" s="338"/>
      <c r="AI1036" s="338"/>
      <c r="AJ1036" s="338"/>
      <c r="AK1036" s="338"/>
      <c r="AL1036" s="338"/>
      <c r="AM1036" s="338"/>
      <c r="AN1036" s="338"/>
      <c r="AO1036" s="338"/>
      <c r="AP1036" s="338"/>
      <c r="AQ1036" s="338"/>
      <c r="AR1036" s="338"/>
      <c r="AS1036" s="338"/>
      <c r="AT1036" s="339"/>
      <c r="AV1036" s="312" t="s">
        <v>467</v>
      </c>
      <c r="AW1036" s="312"/>
      <c r="AX1036" s="312"/>
      <c r="AY1036" s="312"/>
      <c r="AZ1036" s="312"/>
      <c r="BA1036" s="312"/>
      <c r="BB1036" s="312"/>
      <c r="BC1036" s="312"/>
      <c r="BD1036" s="312"/>
      <c r="BE1036" s="312"/>
      <c r="BF1036" s="312"/>
      <c r="BG1036" s="312"/>
      <c r="BH1036" s="312"/>
      <c r="BI1036" s="312"/>
      <c r="BJ1036" s="312"/>
      <c r="BK1036" s="312"/>
      <c r="BL1036" s="312"/>
      <c r="BM1036" s="312"/>
      <c r="BN1036" s="312"/>
      <c r="BO1036" s="312"/>
      <c r="BP1036" s="312"/>
      <c r="BQ1036" s="312"/>
      <c r="BR1036" s="312"/>
      <c r="BS1036" s="312"/>
      <c r="BT1036" s="312"/>
      <c r="BU1036" s="312"/>
      <c r="BV1036" s="272">
        <v>3571</v>
      </c>
      <c r="BW1036" s="348"/>
      <c r="BX1036" s="348"/>
      <c r="BY1036" s="348"/>
      <c r="BZ1036" s="348"/>
      <c r="CA1036" s="348"/>
      <c r="CB1036" s="348"/>
      <c r="CC1036" s="348"/>
      <c r="CD1036" s="348"/>
      <c r="CE1036" s="348"/>
      <c r="CF1036" s="348"/>
      <c r="CG1036" s="348"/>
      <c r="CH1036" s="348"/>
      <c r="CI1036" s="348"/>
      <c r="CJ1036" s="348"/>
      <c r="CK1036" s="348"/>
      <c r="CL1036" s="348"/>
      <c r="CM1036" s="348"/>
      <c r="CN1036" s="349"/>
    </row>
    <row r="1037" spans="4:92" ht="14.25" customHeight="1" x14ac:dyDescent="0.35">
      <c r="D1037" s="337" t="s">
        <v>753</v>
      </c>
      <c r="E1037" s="338"/>
      <c r="F1037" s="338"/>
      <c r="G1037" s="338"/>
      <c r="H1037" s="338"/>
      <c r="I1037" s="338"/>
      <c r="J1037" s="338"/>
      <c r="K1037" s="338"/>
      <c r="L1037" s="338"/>
      <c r="M1037" s="338"/>
      <c r="N1037" s="338"/>
      <c r="O1037" s="338"/>
      <c r="P1037" s="339"/>
      <c r="Q1037" s="337" t="s">
        <v>572</v>
      </c>
      <c r="R1037" s="338"/>
      <c r="S1037" s="338"/>
      <c r="T1037" s="338"/>
      <c r="U1037" s="338"/>
      <c r="V1037" s="338"/>
      <c r="W1037" s="339"/>
      <c r="X1037" s="363"/>
      <c r="Y1037" s="364"/>
      <c r="Z1037" s="364"/>
      <c r="AA1037" s="364"/>
      <c r="AB1037" s="364"/>
      <c r="AC1037" s="364"/>
      <c r="AD1037" s="365"/>
      <c r="AE1037" s="337">
        <v>0</v>
      </c>
      <c r="AF1037" s="338"/>
      <c r="AG1037" s="338"/>
      <c r="AH1037" s="338"/>
      <c r="AI1037" s="338"/>
      <c r="AJ1037" s="338"/>
      <c r="AK1037" s="338"/>
      <c r="AL1037" s="338"/>
      <c r="AM1037" s="338"/>
      <c r="AN1037" s="338"/>
      <c r="AO1037" s="338"/>
      <c r="AP1037" s="338"/>
      <c r="AQ1037" s="338"/>
      <c r="AR1037" s="338"/>
      <c r="AS1037" s="338"/>
      <c r="AT1037" s="339"/>
      <c r="AV1037" s="312" t="s">
        <v>468</v>
      </c>
      <c r="AW1037" s="312"/>
      <c r="AX1037" s="312"/>
      <c r="AY1037" s="312"/>
      <c r="AZ1037" s="312"/>
      <c r="BA1037" s="312"/>
      <c r="BB1037" s="312"/>
      <c r="BC1037" s="312"/>
      <c r="BD1037" s="312"/>
      <c r="BE1037" s="312"/>
      <c r="BF1037" s="312"/>
      <c r="BG1037" s="312"/>
      <c r="BH1037" s="312"/>
      <c r="BI1037" s="312"/>
      <c r="BJ1037" s="312"/>
      <c r="BK1037" s="312"/>
      <c r="BL1037" s="312"/>
      <c r="BM1037" s="312"/>
      <c r="BN1037" s="312"/>
      <c r="BO1037" s="312"/>
      <c r="BP1037" s="312"/>
      <c r="BQ1037" s="312"/>
      <c r="BR1037" s="312"/>
      <c r="BS1037" s="312"/>
      <c r="BT1037" s="312"/>
      <c r="BU1037" s="312"/>
      <c r="BV1037" s="369">
        <v>2328</v>
      </c>
      <c r="BW1037" s="312"/>
      <c r="BX1037" s="312"/>
      <c r="BY1037" s="312"/>
      <c r="BZ1037" s="312"/>
      <c r="CA1037" s="312"/>
      <c r="CB1037" s="312"/>
      <c r="CC1037" s="312"/>
      <c r="CD1037" s="312"/>
      <c r="CE1037" s="312"/>
      <c r="CF1037" s="312"/>
      <c r="CG1037" s="312"/>
      <c r="CH1037" s="312"/>
      <c r="CI1037" s="312"/>
      <c r="CJ1037" s="312"/>
      <c r="CK1037" s="312"/>
      <c r="CL1037" s="312"/>
      <c r="CM1037" s="312"/>
      <c r="CN1037" s="312"/>
    </row>
    <row r="1038" spans="4:92" ht="14.25" customHeight="1" x14ac:dyDescent="0.35">
      <c r="D1038" s="337" t="s">
        <v>945</v>
      </c>
      <c r="E1038" s="338"/>
      <c r="F1038" s="338"/>
      <c r="G1038" s="338"/>
      <c r="H1038" s="338"/>
      <c r="I1038" s="338"/>
      <c r="J1038" s="338"/>
      <c r="K1038" s="338"/>
      <c r="L1038" s="338"/>
      <c r="M1038" s="338"/>
      <c r="N1038" s="338"/>
      <c r="O1038" s="338"/>
      <c r="P1038" s="339"/>
      <c r="Q1038" s="337"/>
      <c r="R1038" s="338"/>
      <c r="S1038" s="338"/>
      <c r="T1038" s="338"/>
      <c r="U1038" s="338"/>
      <c r="V1038" s="338"/>
      <c r="W1038" s="339"/>
      <c r="X1038" s="363" t="s">
        <v>572</v>
      </c>
      <c r="Y1038" s="364"/>
      <c r="Z1038" s="364"/>
      <c r="AA1038" s="364"/>
      <c r="AB1038" s="364"/>
      <c r="AC1038" s="364"/>
      <c r="AD1038" s="365"/>
      <c r="AE1038" s="337">
        <v>810</v>
      </c>
      <c r="AF1038" s="338"/>
      <c r="AG1038" s="338"/>
      <c r="AH1038" s="338"/>
      <c r="AI1038" s="338"/>
      <c r="AJ1038" s="338"/>
      <c r="AK1038" s="338"/>
      <c r="AL1038" s="338"/>
      <c r="AM1038" s="338"/>
      <c r="AN1038" s="338"/>
      <c r="AO1038" s="338"/>
      <c r="AP1038" s="338"/>
      <c r="AQ1038" s="338"/>
      <c r="AR1038" s="338"/>
      <c r="AS1038" s="338"/>
      <c r="AT1038" s="339"/>
      <c r="AV1038" s="368" t="s">
        <v>885</v>
      </c>
      <c r="AW1038" s="368"/>
      <c r="AX1038" s="368"/>
      <c r="AY1038" s="368"/>
      <c r="AZ1038" s="368"/>
      <c r="BA1038" s="368"/>
      <c r="BB1038" s="368"/>
      <c r="BC1038" s="368"/>
      <c r="BD1038" s="368"/>
      <c r="BE1038" s="368"/>
      <c r="BF1038" s="368"/>
      <c r="BG1038" s="368"/>
      <c r="BH1038" s="368"/>
      <c r="BI1038" s="368"/>
      <c r="BJ1038" s="368"/>
      <c r="BK1038" s="368"/>
      <c r="BL1038" s="368"/>
      <c r="BM1038" s="368"/>
      <c r="BN1038" s="368"/>
      <c r="BO1038" s="368"/>
      <c r="BP1038" s="368"/>
      <c r="BQ1038" s="368"/>
      <c r="BR1038" s="368"/>
      <c r="BS1038" s="368"/>
      <c r="BT1038" s="368"/>
      <c r="BU1038" s="368"/>
      <c r="BV1038" s="368"/>
      <c r="BW1038" s="368"/>
      <c r="BX1038" s="368"/>
      <c r="BY1038" s="368"/>
      <c r="BZ1038" s="368"/>
      <c r="CA1038" s="368"/>
      <c r="CB1038" s="368"/>
      <c r="CC1038" s="368"/>
      <c r="CD1038" s="368"/>
      <c r="CE1038" s="368"/>
      <c r="CF1038" s="368"/>
      <c r="CG1038" s="368"/>
      <c r="CH1038" s="368"/>
      <c r="CI1038" s="368"/>
      <c r="CJ1038" s="368"/>
      <c r="CK1038" s="368"/>
      <c r="CL1038" s="368"/>
      <c r="CM1038" s="368"/>
      <c r="CN1038" s="368"/>
    </row>
    <row r="1039" spans="4:92" ht="14.25" customHeight="1" x14ac:dyDescent="0.35">
      <c r="D1039" s="337" t="s">
        <v>946</v>
      </c>
      <c r="E1039" s="338"/>
      <c r="F1039" s="338"/>
      <c r="G1039" s="338"/>
      <c r="H1039" s="338"/>
      <c r="I1039" s="338"/>
      <c r="J1039" s="338"/>
      <c r="K1039" s="338"/>
      <c r="L1039" s="338"/>
      <c r="M1039" s="338"/>
      <c r="N1039" s="338"/>
      <c r="O1039" s="338"/>
      <c r="P1039" s="339"/>
      <c r="Q1039" s="337"/>
      <c r="R1039" s="338"/>
      <c r="S1039" s="338"/>
      <c r="T1039" s="338"/>
      <c r="U1039" s="338"/>
      <c r="V1039" s="338"/>
      <c r="W1039" s="339"/>
      <c r="X1039" s="363" t="s">
        <v>572</v>
      </c>
      <c r="Y1039" s="364"/>
      <c r="Z1039" s="364"/>
      <c r="AA1039" s="364"/>
      <c r="AB1039" s="364"/>
      <c r="AC1039" s="364"/>
      <c r="AD1039" s="365"/>
      <c r="AE1039" s="337">
        <v>14</v>
      </c>
      <c r="AF1039" s="338"/>
      <c r="AG1039" s="338"/>
      <c r="AH1039" s="338"/>
      <c r="AI1039" s="338"/>
      <c r="AJ1039" s="338"/>
      <c r="AK1039" s="338"/>
      <c r="AL1039" s="338"/>
      <c r="AM1039" s="338"/>
      <c r="AN1039" s="338"/>
      <c r="AO1039" s="338"/>
      <c r="AP1039" s="338"/>
      <c r="AQ1039" s="338"/>
      <c r="AR1039" s="338"/>
      <c r="AS1039" s="338"/>
      <c r="AT1039" s="339"/>
    </row>
    <row r="1040" spans="4:92" ht="14.25" customHeight="1" x14ac:dyDescent="0.35">
      <c r="D1040" s="337" t="s">
        <v>755</v>
      </c>
      <c r="E1040" s="338"/>
      <c r="F1040" s="338"/>
      <c r="G1040" s="338"/>
      <c r="H1040" s="338"/>
      <c r="I1040" s="338"/>
      <c r="J1040" s="338"/>
      <c r="K1040" s="338"/>
      <c r="L1040" s="338"/>
      <c r="M1040" s="338"/>
      <c r="N1040" s="338"/>
      <c r="O1040" s="338"/>
      <c r="P1040" s="339"/>
      <c r="Q1040" s="337"/>
      <c r="R1040" s="338"/>
      <c r="S1040" s="338"/>
      <c r="T1040" s="338"/>
      <c r="U1040" s="338"/>
      <c r="V1040" s="338"/>
      <c r="W1040" s="339"/>
      <c r="X1040" s="363" t="s">
        <v>572</v>
      </c>
      <c r="Y1040" s="364"/>
      <c r="Z1040" s="364"/>
      <c r="AA1040" s="364"/>
      <c r="AB1040" s="364"/>
      <c r="AC1040" s="364"/>
      <c r="AD1040" s="365"/>
      <c r="AE1040" s="337">
        <v>1574.3</v>
      </c>
      <c r="AF1040" s="338"/>
      <c r="AG1040" s="338"/>
      <c r="AH1040" s="338"/>
      <c r="AI1040" s="338"/>
      <c r="AJ1040" s="338"/>
      <c r="AK1040" s="338"/>
      <c r="AL1040" s="338"/>
      <c r="AM1040" s="338"/>
      <c r="AN1040" s="338"/>
      <c r="AO1040" s="338"/>
      <c r="AP1040" s="338"/>
      <c r="AQ1040" s="338"/>
      <c r="AR1040" s="338"/>
      <c r="AS1040" s="338"/>
      <c r="AT1040" s="339"/>
    </row>
    <row r="1041" spans="4:92" ht="14.25" customHeight="1" x14ac:dyDescent="0.35">
      <c r="D1041" s="337" t="s">
        <v>756</v>
      </c>
      <c r="E1041" s="338"/>
      <c r="F1041" s="338"/>
      <c r="G1041" s="338"/>
      <c r="H1041" s="338"/>
      <c r="I1041" s="338"/>
      <c r="J1041" s="338"/>
      <c r="K1041" s="338"/>
      <c r="L1041" s="338"/>
      <c r="M1041" s="338"/>
      <c r="N1041" s="338"/>
      <c r="O1041" s="338"/>
      <c r="P1041" s="339"/>
      <c r="Q1041" s="337"/>
      <c r="R1041" s="338"/>
      <c r="S1041" s="338"/>
      <c r="T1041" s="338"/>
      <c r="U1041" s="338"/>
      <c r="V1041" s="338"/>
      <c r="W1041" s="339"/>
      <c r="X1041" s="363" t="s">
        <v>572</v>
      </c>
      <c r="Y1041" s="364"/>
      <c r="Z1041" s="364"/>
      <c r="AA1041" s="364"/>
      <c r="AB1041" s="364"/>
      <c r="AC1041" s="364"/>
      <c r="AD1041" s="365"/>
      <c r="AE1041" s="337">
        <v>12.51</v>
      </c>
      <c r="AF1041" s="338"/>
      <c r="AG1041" s="338"/>
      <c r="AH1041" s="338"/>
      <c r="AI1041" s="338"/>
      <c r="AJ1041" s="338"/>
      <c r="AK1041" s="338"/>
      <c r="AL1041" s="338"/>
      <c r="AM1041" s="338"/>
      <c r="AN1041" s="338"/>
      <c r="AO1041" s="338"/>
      <c r="AP1041" s="338"/>
      <c r="AQ1041" s="338"/>
      <c r="AR1041" s="338"/>
      <c r="AS1041" s="338"/>
      <c r="AT1041" s="339"/>
    </row>
    <row r="1042" spans="4:92" ht="14.25" customHeight="1" x14ac:dyDescent="0.35">
      <c r="D1042" s="337" t="s">
        <v>757</v>
      </c>
      <c r="E1042" s="338"/>
      <c r="F1042" s="338"/>
      <c r="G1042" s="338"/>
      <c r="H1042" s="338"/>
      <c r="I1042" s="338"/>
      <c r="J1042" s="338"/>
      <c r="K1042" s="338"/>
      <c r="L1042" s="338"/>
      <c r="M1042" s="338"/>
      <c r="N1042" s="338"/>
      <c r="O1042" s="338"/>
      <c r="P1042" s="339"/>
      <c r="Q1042" s="337"/>
      <c r="R1042" s="338"/>
      <c r="S1042" s="338"/>
      <c r="T1042" s="338"/>
      <c r="U1042" s="338"/>
      <c r="V1042" s="338"/>
      <c r="W1042" s="339"/>
      <c r="X1042" s="363" t="s">
        <v>572</v>
      </c>
      <c r="Y1042" s="364"/>
      <c r="Z1042" s="364"/>
      <c r="AA1042" s="364"/>
      <c r="AB1042" s="364"/>
      <c r="AC1042" s="364"/>
      <c r="AD1042" s="365"/>
      <c r="AE1042" s="276">
        <v>43</v>
      </c>
      <c r="AF1042" s="276"/>
      <c r="AG1042" s="276"/>
      <c r="AH1042" s="276"/>
      <c r="AI1042" s="276"/>
      <c r="AJ1042" s="276"/>
      <c r="AK1042" s="276"/>
      <c r="AL1042" s="276"/>
      <c r="AM1042" s="276"/>
      <c r="AN1042" s="276"/>
      <c r="AO1042" s="276"/>
      <c r="AP1042" s="276"/>
      <c r="AQ1042" s="276"/>
      <c r="AR1042" s="276"/>
      <c r="AS1042" s="276"/>
      <c r="AT1042" s="276"/>
      <c r="AV1042" s="284" t="s">
        <v>477</v>
      </c>
      <c r="AW1042" s="284"/>
      <c r="AX1042" s="284"/>
      <c r="AY1042" s="284"/>
      <c r="AZ1042" s="284"/>
      <c r="BA1042" s="284"/>
      <c r="BB1042" s="284"/>
      <c r="BC1042" s="284"/>
      <c r="BD1042" s="284"/>
      <c r="BE1042" s="284"/>
      <c r="BF1042" s="284"/>
      <c r="BG1042" s="284"/>
      <c r="BH1042" s="284"/>
      <c r="BI1042" s="284"/>
      <c r="BJ1042" s="284"/>
      <c r="BK1042" s="284"/>
      <c r="BL1042" s="284"/>
      <c r="BM1042" s="284"/>
      <c r="BN1042" s="284"/>
      <c r="BO1042" s="284"/>
      <c r="BP1042" s="284"/>
      <c r="BQ1042" s="284"/>
      <c r="BR1042" s="284"/>
      <c r="BS1042" s="284"/>
      <c r="BT1042" s="284"/>
      <c r="BU1042" s="284"/>
      <c r="BV1042" s="284"/>
      <c r="BW1042" s="284"/>
      <c r="BX1042" s="284"/>
      <c r="BY1042" s="284"/>
      <c r="BZ1042" s="284"/>
      <c r="CA1042" s="284"/>
      <c r="CB1042" s="284"/>
      <c r="CC1042" s="284"/>
      <c r="CD1042" s="284"/>
      <c r="CE1042" s="284"/>
      <c r="CF1042" s="284"/>
      <c r="CG1042" s="284"/>
      <c r="CH1042" s="284"/>
      <c r="CI1042" s="284"/>
      <c r="CJ1042" s="284"/>
      <c r="CK1042" s="284"/>
      <c r="CL1042" s="284"/>
      <c r="CM1042" s="284"/>
      <c r="CN1042" s="284"/>
    </row>
    <row r="1043" spans="4:92" ht="14.25" customHeight="1" x14ac:dyDescent="0.35">
      <c r="D1043" s="337" t="s">
        <v>758</v>
      </c>
      <c r="E1043" s="338"/>
      <c r="F1043" s="338"/>
      <c r="G1043" s="338"/>
      <c r="H1043" s="338"/>
      <c r="I1043" s="338"/>
      <c r="J1043" s="338"/>
      <c r="K1043" s="338"/>
      <c r="L1043" s="338"/>
      <c r="M1043" s="338"/>
      <c r="N1043" s="338"/>
      <c r="O1043" s="338"/>
      <c r="P1043" s="339"/>
      <c r="Q1043" s="337"/>
      <c r="R1043" s="338"/>
      <c r="S1043" s="338"/>
      <c r="T1043" s="338"/>
      <c r="U1043" s="338"/>
      <c r="V1043" s="338"/>
      <c r="W1043" s="339"/>
      <c r="X1043" s="363" t="s">
        <v>572</v>
      </c>
      <c r="Y1043" s="364"/>
      <c r="Z1043" s="364"/>
      <c r="AA1043" s="364"/>
      <c r="AB1043" s="364"/>
      <c r="AC1043" s="364"/>
      <c r="AD1043" s="365"/>
      <c r="AE1043" s="337">
        <v>10</v>
      </c>
      <c r="AF1043" s="338"/>
      <c r="AG1043" s="338"/>
      <c r="AH1043" s="338"/>
      <c r="AI1043" s="338"/>
      <c r="AJ1043" s="338"/>
      <c r="AK1043" s="338"/>
      <c r="AL1043" s="338"/>
      <c r="AM1043" s="338"/>
      <c r="AN1043" s="338"/>
      <c r="AO1043" s="338"/>
      <c r="AP1043" s="338"/>
      <c r="AQ1043" s="338"/>
      <c r="AR1043" s="338"/>
      <c r="AS1043" s="338"/>
      <c r="AT1043" s="339"/>
      <c r="AV1043" s="285"/>
      <c r="AW1043" s="285"/>
      <c r="AX1043" s="285"/>
      <c r="AY1043" s="285"/>
      <c r="AZ1043" s="285"/>
      <c r="BA1043" s="285"/>
      <c r="BB1043" s="285"/>
      <c r="BC1043" s="285"/>
      <c r="BD1043" s="285"/>
      <c r="BE1043" s="285"/>
      <c r="BF1043" s="285"/>
      <c r="BG1043" s="285"/>
      <c r="BH1043" s="285"/>
      <c r="BI1043" s="285"/>
      <c r="BJ1043" s="285"/>
      <c r="BK1043" s="285"/>
      <c r="BL1043" s="285"/>
      <c r="BM1043" s="285"/>
      <c r="BN1043" s="285"/>
      <c r="BO1043" s="285"/>
      <c r="BP1043" s="285"/>
      <c r="BQ1043" s="285"/>
      <c r="BR1043" s="285"/>
      <c r="BS1043" s="285"/>
      <c r="BT1043" s="285"/>
      <c r="BU1043" s="285"/>
      <c r="BV1043" s="285"/>
      <c r="BW1043" s="285"/>
      <c r="BX1043" s="285"/>
      <c r="BY1043" s="285"/>
      <c r="BZ1043" s="285"/>
      <c r="CA1043" s="285"/>
      <c r="CB1043" s="285"/>
      <c r="CC1043" s="285"/>
      <c r="CD1043" s="285"/>
      <c r="CE1043" s="285"/>
      <c r="CF1043" s="285"/>
      <c r="CG1043" s="285"/>
      <c r="CH1043" s="285"/>
      <c r="CI1043" s="285"/>
      <c r="CJ1043" s="285"/>
      <c r="CK1043" s="285"/>
      <c r="CL1043" s="285"/>
      <c r="CM1043" s="285"/>
      <c r="CN1043" s="285"/>
    </row>
    <row r="1044" spans="4:92" ht="14.25" customHeight="1" x14ac:dyDescent="0.35">
      <c r="D1044" s="337" t="s">
        <v>947</v>
      </c>
      <c r="E1044" s="338"/>
      <c r="F1044" s="338"/>
      <c r="G1044" s="338"/>
      <c r="H1044" s="338"/>
      <c r="I1044" s="338"/>
      <c r="J1044" s="338"/>
      <c r="K1044" s="338"/>
      <c r="L1044" s="338"/>
      <c r="M1044" s="338"/>
      <c r="N1044" s="338"/>
      <c r="O1044" s="338"/>
      <c r="P1044" s="339"/>
      <c r="Q1044" s="337"/>
      <c r="R1044" s="338"/>
      <c r="S1044" s="338"/>
      <c r="T1044" s="338"/>
      <c r="U1044" s="338"/>
      <c r="V1044" s="338"/>
      <c r="W1044" s="339"/>
      <c r="X1044" s="363" t="s">
        <v>572</v>
      </c>
      <c r="Y1044" s="364"/>
      <c r="Z1044" s="364"/>
      <c r="AA1044" s="364"/>
      <c r="AB1044" s="364"/>
      <c r="AC1044" s="364"/>
      <c r="AD1044" s="365"/>
      <c r="AE1044" s="337">
        <v>1</v>
      </c>
      <c r="AF1044" s="338"/>
      <c r="AG1044" s="338"/>
      <c r="AH1044" s="338"/>
      <c r="AI1044" s="338"/>
      <c r="AJ1044" s="338"/>
      <c r="AK1044" s="338"/>
      <c r="AL1044" s="338"/>
      <c r="AM1044" s="338"/>
      <c r="AN1044" s="338"/>
      <c r="AO1044" s="338"/>
      <c r="AP1044" s="338"/>
      <c r="AQ1044" s="338"/>
      <c r="AR1044" s="338"/>
      <c r="AS1044" s="338"/>
      <c r="AT1044" s="339"/>
      <c r="AV1044" s="375" t="s">
        <v>24</v>
      </c>
      <c r="AW1044" s="376"/>
      <c r="AX1044" s="376"/>
      <c r="AY1044" s="376"/>
      <c r="AZ1044" s="376"/>
      <c r="BA1044" s="376"/>
      <c r="BB1044" s="376"/>
      <c r="BC1044" s="376"/>
      <c r="BD1044" s="376"/>
      <c r="BE1044" s="376"/>
      <c r="BF1044" s="376"/>
      <c r="BG1044" s="376"/>
      <c r="BH1044" s="376"/>
      <c r="BI1044" s="377"/>
      <c r="BJ1044" s="375" t="s">
        <v>458</v>
      </c>
      <c r="BK1044" s="376"/>
      <c r="BL1044" s="376"/>
      <c r="BM1044" s="376"/>
      <c r="BN1044" s="376"/>
      <c r="BO1044" s="376"/>
      <c r="BP1044" s="376"/>
      <c r="BQ1044" s="376"/>
      <c r="BR1044" s="376"/>
      <c r="BS1044" s="376"/>
      <c r="BT1044" s="376"/>
      <c r="BU1044" s="376"/>
      <c r="BV1044" s="376"/>
      <c r="BW1044" s="377"/>
      <c r="BX1044" s="375" t="s">
        <v>459</v>
      </c>
      <c r="BY1044" s="376"/>
      <c r="BZ1044" s="376"/>
      <c r="CA1044" s="376"/>
      <c r="CB1044" s="376"/>
      <c r="CC1044" s="376"/>
      <c r="CD1044" s="376"/>
      <c r="CE1044" s="376"/>
      <c r="CF1044" s="376"/>
      <c r="CG1044" s="376"/>
      <c r="CH1044" s="376"/>
      <c r="CI1044" s="376"/>
      <c r="CJ1044" s="376"/>
      <c r="CK1044" s="376"/>
      <c r="CL1044" s="376"/>
      <c r="CM1044" s="376"/>
      <c r="CN1044" s="377"/>
    </row>
    <row r="1045" spans="4:92" ht="14.25" customHeight="1" x14ac:dyDescent="0.35">
      <c r="D1045" s="337" t="s">
        <v>948</v>
      </c>
      <c r="E1045" s="338"/>
      <c r="F1045" s="338"/>
      <c r="G1045" s="338"/>
      <c r="H1045" s="338"/>
      <c r="I1045" s="338"/>
      <c r="J1045" s="338"/>
      <c r="K1045" s="338"/>
      <c r="L1045" s="338"/>
      <c r="M1045" s="338"/>
      <c r="N1045" s="338"/>
      <c r="O1045" s="338"/>
      <c r="P1045" s="339"/>
      <c r="Q1045" s="337" t="s">
        <v>572</v>
      </c>
      <c r="R1045" s="338"/>
      <c r="S1045" s="338"/>
      <c r="T1045" s="338"/>
      <c r="U1045" s="338"/>
      <c r="V1045" s="338"/>
      <c r="W1045" s="339"/>
      <c r="X1045" s="363"/>
      <c r="Y1045" s="364"/>
      <c r="Z1045" s="364"/>
      <c r="AA1045" s="364"/>
      <c r="AB1045" s="364"/>
      <c r="AC1045" s="364"/>
      <c r="AD1045" s="365"/>
      <c r="AE1045" s="337">
        <v>3.5</v>
      </c>
      <c r="AF1045" s="338"/>
      <c r="AG1045" s="338"/>
      <c r="AH1045" s="338"/>
      <c r="AI1045" s="338"/>
      <c r="AJ1045" s="338"/>
      <c r="AK1045" s="338"/>
      <c r="AL1045" s="338"/>
      <c r="AM1045" s="338"/>
      <c r="AN1045" s="338"/>
      <c r="AO1045" s="338"/>
      <c r="AP1045" s="338"/>
      <c r="AQ1045" s="338"/>
      <c r="AR1045" s="338"/>
      <c r="AS1045" s="338"/>
      <c r="AT1045" s="339"/>
      <c r="AV1045" s="378"/>
      <c r="AW1045" s="379"/>
      <c r="AX1045" s="379"/>
      <c r="AY1045" s="379"/>
      <c r="AZ1045" s="379"/>
      <c r="BA1045" s="379"/>
      <c r="BB1045" s="379"/>
      <c r="BC1045" s="379"/>
      <c r="BD1045" s="379"/>
      <c r="BE1045" s="379"/>
      <c r="BF1045" s="379"/>
      <c r="BG1045" s="379"/>
      <c r="BH1045" s="379"/>
      <c r="BI1045" s="380"/>
      <c r="BJ1045" s="378"/>
      <c r="BK1045" s="379"/>
      <c r="BL1045" s="379"/>
      <c r="BM1045" s="379"/>
      <c r="BN1045" s="379"/>
      <c r="BO1045" s="379"/>
      <c r="BP1045" s="379"/>
      <c r="BQ1045" s="379"/>
      <c r="BR1045" s="379"/>
      <c r="BS1045" s="379"/>
      <c r="BT1045" s="379"/>
      <c r="BU1045" s="379"/>
      <c r="BV1045" s="379"/>
      <c r="BW1045" s="380"/>
      <c r="BX1045" s="378"/>
      <c r="BY1045" s="379"/>
      <c r="BZ1045" s="379"/>
      <c r="CA1045" s="379"/>
      <c r="CB1045" s="379"/>
      <c r="CC1045" s="379"/>
      <c r="CD1045" s="379"/>
      <c r="CE1045" s="379"/>
      <c r="CF1045" s="379"/>
      <c r="CG1045" s="379"/>
      <c r="CH1045" s="379"/>
      <c r="CI1045" s="379"/>
      <c r="CJ1045" s="379"/>
      <c r="CK1045" s="379"/>
      <c r="CL1045" s="379"/>
      <c r="CM1045" s="379"/>
      <c r="CN1045" s="380"/>
    </row>
    <row r="1046" spans="4:92" ht="14.25" customHeight="1" x14ac:dyDescent="0.35">
      <c r="D1046" s="337" t="s">
        <v>820</v>
      </c>
      <c r="E1046" s="338"/>
      <c r="F1046" s="338"/>
      <c r="G1046" s="338"/>
      <c r="H1046" s="338"/>
      <c r="I1046" s="338"/>
      <c r="J1046" s="338"/>
      <c r="K1046" s="338"/>
      <c r="L1046" s="338"/>
      <c r="M1046" s="338"/>
      <c r="N1046" s="338"/>
      <c r="O1046" s="338"/>
      <c r="P1046" s="339"/>
      <c r="Q1046" s="337" t="s">
        <v>572</v>
      </c>
      <c r="R1046" s="338"/>
      <c r="S1046" s="338"/>
      <c r="T1046" s="338"/>
      <c r="U1046" s="338"/>
      <c r="V1046" s="338"/>
      <c r="W1046" s="339"/>
      <c r="X1046" s="337"/>
      <c r="Y1046" s="338"/>
      <c r="Z1046" s="338"/>
      <c r="AA1046" s="338"/>
      <c r="AB1046" s="338"/>
      <c r="AC1046" s="338"/>
      <c r="AD1046" s="339"/>
      <c r="AE1046" s="337">
        <v>0</v>
      </c>
      <c r="AF1046" s="338"/>
      <c r="AG1046" s="338"/>
      <c r="AH1046" s="338"/>
      <c r="AI1046" s="338"/>
      <c r="AJ1046" s="338"/>
      <c r="AK1046" s="338"/>
      <c r="AL1046" s="338"/>
      <c r="AM1046" s="338"/>
      <c r="AN1046" s="338"/>
      <c r="AO1046" s="338"/>
      <c r="AP1046" s="338"/>
      <c r="AQ1046" s="338"/>
      <c r="AR1046" s="338"/>
      <c r="AS1046" s="338"/>
      <c r="AT1046" s="339"/>
      <c r="AV1046" s="371" t="s">
        <v>822</v>
      </c>
      <c r="AW1046" s="372"/>
      <c r="AX1046" s="372"/>
      <c r="AY1046" s="372"/>
      <c r="AZ1046" s="372"/>
      <c r="BA1046" s="372"/>
      <c r="BB1046" s="372"/>
      <c r="BC1046" s="372"/>
      <c r="BD1046" s="372"/>
      <c r="BE1046" s="372"/>
      <c r="BF1046" s="372"/>
      <c r="BG1046" s="372"/>
      <c r="BH1046" s="372"/>
      <c r="BI1046" s="373"/>
      <c r="BJ1046" s="374" t="s">
        <v>823</v>
      </c>
      <c r="BK1046" s="374"/>
      <c r="BL1046" s="374"/>
      <c r="BM1046" s="374"/>
      <c r="BN1046" s="374"/>
      <c r="BO1046" s="374"/>
      <c r="BP1046" s="374"/>
      <c r="BQ1046" s="374"/>
      <c r="BR1046" s="374"/>
      <c r="BS1046" s="374"/>
      <c r="BT1046" s="374"/>
      <c r="BU1046" s="374"/>
      <c r="BV1046" s="374"/>
      <c r="BW1046" s="374"/>
      <c r="BX1046" s="371" t="s">
        <v>824</v>
      </c>
      <c r="BY1046" s="372"/>
      <c r="BZ1046" s="372"/>
      <c r="CA1046" s="372"/>
      <c r="CB1046" s="372"/>
      <c r="CC1046" s="372"/>
      <c r="CD1046" s="372"/>
      <c r="CE1046" s="372"/>
      <c r="CF1046" s="372"/>
      <c r="CG1046" s="372"/>
      <c r="CH1046" s="372"/>
      <c r="CI1046" s="372"/>
      <c r="CJ1046" s="372"/>
      <c r="CK1046" s="372"/>
      <c r="CL1046" s="372"/>
      <c r="CM1046" s="372"/>
      <c r="CN1046" s="373"/>
    </row>
    <row r="1047" spans="4:92" ht="14.25" customHeight="1" x14ac:dyDescent="0.35">
      <c r="D1047" s="276" t="s">
        <v>821</v>
      </c>
      <c r="E1047" s="276"/>
      <c r="F1047" s="276"/>
      <c r="G1047" s="276"/>
      <c r="H1047" s="276"/>
      <c r="I1047" s="276"/>
      <c r="J1047" s="276"/>
      <c r="K1047" s="276"/>
      <c r="L1047" s="276"/>
      <c r="M1047" s="276"/>
      <c r="N1047" s="276"/>
      <c r="O1047" s="276"/>
      <c r="P1047" s="276"/>
      <c r="Q1047" s="337"/>
      <c r="R1047" s="338"/>
      <c r="S1047" s="338"/>
      <c r="T1047" s="338"/>
      <c r="U1047" s="338"/>
      <c r="V1047" s="338"/>
      <c r="W1047" s="339"/>
      <c r="X1047" s="337" t="s">
        <v>572</v>
      </c>
      <c r="Y1047" s="338"/>
      <c r="Z1047" s="338"/>
      <c r="AA1047" s="338"/>
      <c r="AB1047" s="338"/>
      <c r="AC1047" s="338"/>
      <c r="AD1047" s="339"/>
      <c r="AE1047" s="337">
        <v>1</v>
      </c>
      <c r="AF1047" s="338"/>
      <c r="AG1047" s="338"/>
      <c r="AH1047" s="338"/>
      <c r="AI1047" s="338"/>
      <c r="AJ1047" s="338"/>
      <c r="AK1047" s="338"/>
      <c r="AL1047" s="338"/>
      <c r="AM1047" s="338"/>
      <c r="AN1047" s="338"/>
      <c r="AO1047" s="338"/>
      <c r="AP1047" s="338"/>
      <c r="AQ1047" s="338"/>
      <c r="AR1047" s="338"/>
      <c r="AS1047" s="338"/>
      <c r="AT1047" s="339"/>
      <c r="AV1047" s="371"/>
      <c r="AW1047" s="372"/>
      <c r="AX1047" s="372"/>
      <c r="AY1047" s="372"/>
      <c r="AZ1047" s="372"/>
      <c r="BA1047" s="372"/>
      <c r="BB1047" s="372"/>
      <c r="BC1047" s="372"/>
      <c r="BD1047" s="372"/>
      <c r="BE1047" s="372"/>
      <c r="BF1047" s="372"/>
      <c r="BG1047" s="372"/>
      <c r="BH1047" s="372"/>
      <c r="BI1047" s="373"/>
      <c r="BJ1047" s="214"/>
      <c r="BK1047" s="215"/>
      <c r="BL1047" s="215"/>
      <c r="BM1047" s="215"/>
      <c r="BN1047" s="215"/>
      <c r="BO1047" s="215"/>
      <c r="BP1047" s="215"/>
      <c r="BQ1047" s="215"/>
      <c r="BR1047" s="215"/>
      <c r="BS1047" s="215"/>
      <c r="BT1047" s="215"/>
      <c r="BU1047" s="215"/>
      <c r="BV1047" s="215"/>
      <c r="BW1047" s="216"/>
      <c r="BX1047" s="371"/>
      <c r="BY1047" s="372"/>
      <c r="BZ1047" s="372"/>
      <c r="CA1047" s="372"/>
      <c r="CB1047" s="372"/>
      <c r="CC1047" s="372"/>
      <c r="CD1047" s="372"/>
      <c r="CE1047" s="372"/>
      <c r="CF1047" s="372"/>
      <c r="CG1047" s="372"/>
      <c r="CH1047" s="372"/>
      <c r="CI1047" s="372"/>
      <c r="CJ1047" s="372"/>
      <c r="CK1047" s="372"/>
      <c r="CL1047" s="372"/>
      <c r="CM1047" s="372"/>
      <c r="CN1047" s="373"/>
    </row>
    <row r="1048" spans="4:92" ht="14.25" customHeight="1" x14ac:dyDescent="0.35">
      <c r="D1048" s="337" t="s">
        <v>1043</v>
      </c>
      <c r="E1048" s="338"/>
      <c r="F1048" s="338"/>
      <c r="G1048" s="338"/>
      <c r="H1048" s="338"/>
      <c r="I1048" s="338"/>
      <c r="J1048" s="338"/>
      <c r="K1048" s="338"/>
      <c r="L1048" s="338"/>
      <c r="M1048" s="338"/>
      <c r="N1048" s="338"/>
      <c r="O1048" s="338"/>
      <c r="P1048" s="339"/>
      <c r="Q1048" s="337" t="s">
        <v>572</v>
      </c>
      <c r="R1048" s="338"/>
      <c r="S1048" s="338"/>
      <c r="T1048" s="338"/>
      <c r="U1048" s="338"/>
      <c r="V1048" s="338"/>
      <c r="W1048" s="339"/>
      <c r="X1048" s="337"/>
      <c r="Y1048" s="338"/>
      <c r="Z1048" s="338"/>
      <c r="AA1048" s="338"/>
      <c r="AB1048" s="338"/>
      <c r="AC1048" s="338"/>
      <c r="AD1048" s="339"/>
      <c r="AE1048" s="337">
        <v>5</v>
      </c>
      <c r="AF1048" s="338"/>
      <c r="AG1048" s="338"/>
      <c r="AH1048" s="338"/>
      <c r="AI1048" s="338"/>
      <c r="AJ1048" s="338"/>
      <c r="AK1048" s="338"/>
      <c r="AL1048" s="338"/>
      <c r="AM1048" s="338"/>
      <c r="AN1048" s="338"/>
      <c r="AO1048" s="338"/>
      <c r="AP1048" s="338"/>
      <c r="AQ1048" s="338"/>
      <c r="AR1048" s="338"/>
      <c r="AS1048" s="338"/>
      <c r="AT1048" s="339"/>
      <c r="AV1048" s="74"/>
      <c r="AW1048" s="75"/>
      <c r="AX1048" s="75"/>
      <c r="AY1048" s="75"/>
      <c r="AZ1048" s="75"/>
      <c r="BA1048" s="75"/>
      <c r="BB1048" s="75"/>
      <c r="BC1048" s="75"/>
      <c r="BD1048" s="75"/>
      <c r="BE1048" s="75"/>
      <c r="BF1048" s="75"/>
      <c r="BG1048" s="75"/>
      <c r="BH1048" s="75"/>
      <c r="BI1048" s="76"/>
      <c r="BJ1048" s="74"/>
      <c r="BK1048" s="75"/>
      <c r="BL1048" s="75"/>
      <c r="BM1048" s="75"/>
      <c r="BN1048" s="75"/>
      <c r="BO1048" s="75"/>
      <c r="BP1048" s="75"/>
      <c r="BQ1048" s="75"/>
      <c r="BR1048" s="75"/>
      <c r="BS1048" s="75"/>
      <c r="BT1048" s="75"/>
      <c r="BU1048" s="75"/>
      <c r="BV1048" s="75"/>
      <c r="BW1048" s="76"/>
      <c r="BX1048" s="74"/>
      <c r="BY1048" s="75"/>
      <c r="BZ1048" s="75"/>
      <c r="CA1048" s="75"/>
      <c r="CB1048" s="75"/>
      <c r="CC1048" s="75"/>
      <c r="CD1048" s="75"/>
      <c r="CE1048" s="75"/>
      <c r="CF1048" s="75"/>
      <c r="CG1048" s="75"/>
      <c r="CH1048" s="75"/>
      <c r="CI1048" s="75"/>
      <c r="CJ1048" s="75"/>
      <c r="CK1048" s="75"/>
      <c r="CL1048" s="75"/>
      <c r="CM1048" s="75"/>
      <c r="CN1048" s="76"/>
    </row>
    <row r="1049" spans="4:92" ht="14.25" customHeight="1" x14ac:dyDescent="0.35">
      <c r="D1049" s="337" t="s">
        <v>1044</v>
      </c>
      <c r="E1049" s="338"/>
      <c r="F1049" s="338"/>
      <c r="G1049" s="338"/>
      <c r="H1049" s="338"/>
      <c r="I1049" s="338"/>
      <c r="J1049" s="338"/>
      <c r="K1049" s="338"/>
      <c r="L1049" s="338"/>
      <c r="M1049" s="338"/>
      <c r="N1049" s="338"/>
      <c r="O1049" s="338"/>
      <c r="P1049" s="339"/>
      <c r="Q1049" s="337" t="s">
        <v>572</v>
      </c>
      <c r="R1049" s="338"/>
      <c r="S1049" s="338"/>
      <c r="T1049" s="338"/>
      <c r="U1049" s="338"/>
      <c r="V1049" s="338"/>
      <c r="W1049" s="339"/>
      <c r="X1049" s="337"/>
      <c r="Y1049" s="338"/>
      <c r="Z1049" s="338"/>
      <c r="AA1049" s="338"/>
      <c r="AB1049" s="338"/>
      <c r="AC1049" s="338"/>
      <c r="AD1049" s="339"/>
      <c r="AE1049" s="337">
        <v>0</v>
      </c>
      <c r="AF1049" s="338"/>
      <c r="AG1049" s="338"/>
      <c r="AH1049" s="338"/>
      <c r="AI1049" s="338"/>
      <c r="AJ1049" s="338"/>
      <c r="AK1049" s="338"/>
      <c r="AL1049" s="338"/>
      <c r="AM1049" s="338"/>
      <c r="AN1049" s="338"/>
      <c r="AO1049" s="338"/>
      <c r="AP1049" s="338"/>
      <c r="AQ1049" s="338"/>
      <c r="AR1049" s="338"/>
      <c r="AS1049" s="338"/>
      <c r="AT1049" s="339"/>
      <c r="AV1049" s="74"/>
      <c r="AW1049" s="75"/>
      <c r="AX1049" s="75"/>
      <c r="AY1049" s="75"/>
      <c r="AZ1049" s="75"/>
      <c r="BA1049" s="75"/>
      <c r="BB1049" s="75"/>
      <c r="BC1049" s="75"/>
      <c r="BD1049" s="75"/>
      <c r="BE1049" s="75"/>
      <c r="BF1049" s="75"/>
      <c r="BG1049" s="75"/>
      <c r="BH1049" s="75"/>
      <c r="BI1049" s="76"/>
      <c r="BJ1049" s="74"/>
      <c r="BK1049" s="75"/>
      <c r="BL1049" s="75"/>
      <c r="BM1049" s="75"/>
      <c r="BN1049" s="75"/>
      <c r="BO1049" s="75"/>
      <c r="BP1049" s="75"/>
      <c r="BQ1049" s="75"/>
      <c r="BR1049" s="75"/>
      <c r="BS1049" s="75"/>
      <c r="BT1049" s="75"/>
      <c r="BU1049" s="75"/>
      <c r="BV1049" s="75"/>
      <c r="BW1049" s="76"/>
      <c r="BX1049" s="74"/>
      <c r="BY1049" s="75"/>
      <c r="BZ1049" s="75"/>
      <c r="CA1049" s="75"/>
      <c r="CB1049" s="75"/>
      <c r="CC1049" s="75"/>
      <c r="CD1049" s="75"/>
      <c r="CE1049" s="75"/>
      <c r="CF1049" s="75"/>
      <c r="CG1049" s="75"/>
      <c r="CH1049" s="75"/>
      <c r="CI1049" s="75"/>
      <c r="CJ1049" s="75"/>
      <c r="CK1049" s="75"/>
      <c r="CL1049" s="75"/>
      <c r="CM1049" s="75"/>
      <c r="CN1049" s="76"/>
    </row>
    <row r="1050" spans="4:92" ht="14.25" customHeight="1" x14ac:dyDescent="0.35">
      <c r="D1050" s="337" t="s">
        <v>1139</v>
      </c>
      <c r="E1050" s="338"/>
      <c r="F1050" s="338"/>
      <c r="G1050" s="338"/>
      <c r="H1050" s="338"/>
      <c r="I1050" s="338"/>
      <c r="J1050" s="338"/>
      <c r="K1050" s="338"/>
      <c r="L1050" s="338"/>
      <c r="M1050" s="338"/>
      <c r="N1050" s="338"/>
      <c r="O1050" s="338"/>
      <c r="P1050" s="339"/>
      <c r="Q1050" s="337" t="s">
        <v>572</v>
      </c>
      <c r="R1050" s="338"/>
      <c r="S1050" s="338"/>
      <c r="T1050" s="338"/>
      <c r="U1050" s="338"/>
      <c r="V1050" s="338"/>
      <c r="W1050" s="339"/>
      <c r="X1050" s="337"/>
      <c r="Y1050" s="338"/>
      <c r="Z1050" s="338"/>
      <c r="AA1050" s="338"/>
      <c r="AB1050" s="338"/>
      <c r="AC1050" s="338"/>
      <c r="AD1050" s="339"/>
      <c r="AE1050" s="337">
        <v>0.51</v>
      </c>
      <c r="AF1050" s="338"/>
      <c r="AG1050" s="338"/>
      <c r="AH1050" s="338"/>
      <c r="AI1050" s="338"/>
      <c r="AJ1050" s="338"/>
      <c r="AK1050" s="338"/>
      <c r="AL1050" s="338"/>
      <c r="AM1050" s="338"/>
      <c r="AN1050" s="338"/>
      <c r="AO1050" s="338"/>
      <c r="AP1050" s="338"/>
      <c r="AQ1050" s="338"/>
      <c r="AR1050" s="338"/>
      <c r="AS1050" s="338"/>
      <c r="AT1050" s="339"/>
      <c r="AV1050" s="74"/>
      <c r="AW1050" s="75"/>
      <c r="AX1050" s="75"/>
      <c r="AY1050" s="75"/>
      <c r="AZ1050" s="75"/>
      <c r="BA1050" s="75"/>
      <c r="BB1050" s="75"/>
      <c r="BC1050" s="75"/>
      <c r="BD1050" s="75"/>
      <c r="BE1050" s="75"/>
      <c r="BF1050" s="75"/>
      <c r="BG1050" s="75"/>
      <c r="BH1050" s="75"/>
      <c r="BI1050" s="76"/>
      <c r="BJ1050" s="74"/>
      <c r="BK1050" s="75"/>
      <c r="BL1050" s="75"/>
      <c r="BM1050" s="75"/>
      <c r="BN1050" s="75"/>
      <c r="BO1050" s="75"/>
      <c r="BP1050" s="75"/>
      <c r="BQ1050" s="75"/>
      <c r="BR1050" s="75"/>
      <c r="BS1050" s="75"/>
      <c r="BT1050" s="75"/>
      <c r="BU1050" s="75"/>
      <c r="BV1050" s="75"/>
      <c r="BW1050" s="76"/>
      <c r="BX1050" s="74"/>
      <c r="BY1050" s="75"/>
      <c r="BZ1050" s="75"/>
      <c r="CA1050" s="75"/>
      <c r="CB1050" s="75"/>
      <c r="CC1050" s="75"/>
      <c r="CD1050" s="75"/>
      <c r="CE1050" s="75"/>
      <c r="CF1050" s="75"/>
      <c r="CG1050" s="75"/>
      <c r="CH1050" s="75"/>
      <c r="CI1050" s="75"/>
      <c r="CJ1050" s="75"/>
      <c r="CK1050" s="75"/>
      <c r="CL1050" s="75"/>
      <c r="CM1050" s="75"/>
      <c r="CN1050" s="76"/>
    </row>
    <row r="1051" spans="4:92" ht="14.25" customHeight="1" x14ac:dyDescent="0.35">
      <c r="D1051" s="337" t="s">
        <v>1140</v>
      </c>
      <c r="E1051" s="338"/>
      <c r="F1051" s="338"/>
      <c r="G1051" s="338"/>
      <c r="H1051" s="338"/>
      <c r="I1051" s="338"/>
      <c r="J1051" s="338"/>
      <c r="K1051" s="338"/>
      <c r="L1051" s="338"/>
      <c r="M1051" s="338"/>
      <c r="N1051" s="338"/>
      <c r="O1051" s="338"/>
      <c r="P1051" s="339"/>
      <c r="Q1051" s="337" t="s">
        <v>572</v>
      </c>
      <c r="R1051" s="338"/>
      <c r="S1051" s="338"/>
      <c r="T1051" s="338"/>
      <c r="U1051" s="338"/>
      <c r="V1051" s="338"/>
      <c r="W1051" s="339"/>
      <c r="X1051" s="337"/>
      <c r="Y1051" s="338"/>
      <c r="Z1051" s="338"/>
      <c r="AA1051" s="338"/>
      <c r="AB1051" s="338"/>
      <c r="AC1051" s="338"/>
      <c r="AD1051" s="339"/>
      <c r="AE1051" s="748">
        <v>10</v>
      </c>
      <c r="AF1051" s="749"/>
      <c r="AG1051" s="749"/>
      <c r="AH1051" s="749"/>
      <c r="AI1051" s="749"/>
      <c r="AJ1051" s="749"/>
      <c r="AK1051" s="749"/>
      <c r="AL1051" s="749"/>
      <c r="AM1051" s="749"/>
      <c r="AN1051" s="749"/>
      <c r="AO1051" s="749"/>
      <c r="AP1051" s="749"/>
      <c r="AQ1051" s="749"/>
      <c r="AR1051" s="749"/>
      <c r="AS1051" s="749"/>
      <c r="AT1051" s="750"/>
      <c r="AV1051" s="74"/>
      <c r="AW1051" s="75"/>
      <c r="AX1051" s="75"/>
      <c r="AY1051" s="75"/>
      <c r="AZ1051" s="75"/>
      <c r="BA1051" s="75"/>
      <c r="BB1051" s="75"/>
      <c r="BC1051" s="75"/>
      <c r="BD1051" s="75"/>
      <c r="BE1051" s="75"/>
      <c r="BF1051" s="75"/>
      <c r="BG1051" s="75"/>
      <c r="BH1051" s="75"/>
      <c r="BI1051" s="76"/>
      <c r="BJ1051" s="74"/>
      <c r="BK1051" s="75"/>
      <c r="BL1051" s="75"/>
      <c r="BM1051" s="75"/>
      <c r="BN1051" s="75"/>
      <c r="BO1051" s="75"/>
      <c r="BP1051" s="75"/>
      <c r="BQ1051" s="75"/>
      <c r="BR1051" s="75"/>
      <c r="BS1051" s="75"/>
      <c r="BT1051" s="75"/>
      <c r="BU1051" s="75"/>
      <c r="BV1051" s="75"/>
      <c r="BW1051" s="76"/>
      <c r="BX1051" s="74"/>
      <c r="BY1051" s="75"/>
      <c r="BZ1051" s="75"/>
      <c r="CA1051" s="75"/>
      <c r="CB1051" s="75"/>
      <c r="CC1051" s="75"/>
      <c r="CD1051" s="75"/>
      <c r="CE1051" s="75"/>
      <c r="CF1051" s="75"/>
      <c r="CG1051" s="75"/>
      <c r="CH1051" s="75"/>
      <c r="CI1051" s="75"/>
      <c r="CJ1051" s="75"/>
      <c r="CK1051" s="75"/>
      <c r="CL1051" s="75"/>
      <c r="CM1051" s="75"/>
      <c r="CN1051" s="76"/>
    </row>
    <row r="1052" spans="4:92" ht="14.25" customHeight="1" x14ac:dyDescent="0.35">
      <c r="D1052" s="337" t="s">
        <v>1141</v>
      </c>
      <c r="E1052" s="338"/>
      <c r="F1052" s="338"/>
      <c r="G1052" s="338"/>
      <c r="H1052" s="338"/>
      <c r="I1052" s="338"/>
      <c r="J1052" s="338"/>
      <c r="K1052" s="338"/>
      <c r="L1052" s="338"/>
      <c r="M1052" s="338"/>
      <c r="N1052" s="338"/>
      <c r="O1052" s="338"/>
      <c r="P1052" s="339"/>
      <c r="Q1052" s="337" t="s">
        <v>572</v>
      </c>
      <c r="R1052" s="338"/>
      <c r="S1052" s="338"/>
      <c r="T1052" s="338"/>
      <c r="U1052" s="338"/>
      <c r="V1052" s="338"/>
      <c r="W1052" s="339"/>
      <c r="X1052" s="337"/>
      <c r="Y1052" s="338"/>
      <c r="Z1052" s="338"/>
      <c r="AA1052" s="338"/>
      <c r="AB1052" s="338"/>
      <c r="AC1052" s="338"/>
      <c r="AD1052" s="339"/>
      <c r="AE1052" s="337">
        <v>3</v>
      </c>
      <c r="AF1052" s="338"/>
      <c r="AG1052" s="338"/>
      <c r="AH1052" s="338"/>
      <c r="AI1052" s="338"/>
      <c r="AJ1052" s="338"/>
      <c r="AK1052" s="338"/>
      <c r="AL1052" s="338"/>
      <c r="AM1052" s="338"/>
      <c r="AN1052" s="338"/>
      <c r="AO1052" s="338"/>
      <c r="AP1052" s="338"/>
      <c r="AQ1052" s="338"/>
      <c r="AR1052" s="338"/>
      <c r="AS1052" s="338"/>
      <c r="AT1052" s="339"/>
      <c r="AV1052" s="74"/>
      <c r="AW1052" s="75"/>
      <c r="AX1052" s="75"/>
      <c r="AY1052" s="75"/>
      <c r="AZ1052" s="75"/>
      <c r="BA1052" s="75"/>
      <c r="BB1052" s="75"/>
      <c r="BC1052" s="75"/>
      <c r="BD1052" s="75"/>
      <c r="BE1052" s="75"/>
      <c r="BF1052" s="75"/>
      <c r="BG1052" s="75"/>
      <c r="BH1052" s="75"/>
      <c r="BI1052" s="76"/>
      <c r="BJ1052" s="74"/>
      <c r="BK1052" s="75"/>
      <c r="BL1052" s="75"/>
      <c r="BM1052" s="75"/>
      <c r="BN1052" s="75"/>
      <c r="BO1052" s="75"/>
      <c r="BP1052" s="75"/>
      <c r="BQ1052" s="75"/>
      <c r="BR1052" s="75"/>
      <c r="BS1052" s="75"/>
      <c r="BT1052" s="75"/>
      <c r="BU1052" s="75"/>
      <c r="BV1052" s="75"/>
      <c r="BW1052" s="76"/>
      <c r="BX1052" s="74"/>
      <c r="BY1052" s="75"/>
      <c r="BZ1052" s="75"/>
      <c r="CA1052" s="75"/>
      <c r="CB1052" s="75"/>
      <c r="CC1052" s="75"/>
      <c r="CD1052" s="75"/>
      <c r="CE1052" s="75"/>
      <c r="CF1052" s="75"/>
      <c r="CG1052" s="75"/>
      <c r="CH1052" s="75"/>
      <c r="CI1052" s="75"/>
      <c r="CJ1052" s="75"/>
      <c r="CK1052" s="75"/>
      <c r="CL1052" s="75"/>
      <c r="CM1052" s="75"/>
      <c r="CN1052" s="76"/>
    </row>
    <row r="1053" spans="4:92" ht="14.25" customHeight="1" x14ac:dyDescent="0.35">
      <c r="D1053" s="347"/>
      <c r="E1053" s="348"/>
      <c r="F1053" s="348"/>
      <c r="G1053" s="348"/>
      <c r="H1053" s="348"/>
      <c r="I1053" s="348"/>
      <c r="J1053" s="348"/>
      <c r="K1053" s="348"/>
      <c r="L1053" s="348"/>
      <c r="M1053" s="348"/>
      <c r="N1053" s="348"/>
      <c r="O1053" s="348"/>
      <c r="P1053" s="349"/>
      <c r="Q1053" s="347"/>
      <c r="R1053" s="348"/>
      <c r="S1053" s="348"/>
      <c r="T1053" s="348"/>
      <c r="U1053" s="348"/>
      <c r="V1053" s="348"/>
      <c r="W1053" s="349"/>
      <c r="X1053" s="347"/>
      <c r="Y1053" s="348"/>
      <c r="Z1053" s="348"/>
      <c r="AA1053" s="348"/>
      <c r="AB1053" s="348"/>
      <c r="AC1053" s="348"/>
      <c r="AD1053" s="349"/>
      <c r="AE1053" s="347"/>
      <c r="AF1053" s="348"/>
      <c r="AG1053" s="348"/>
      <c r="AH1053" s="348"/>
      <c r="AI1053" s="348"/>
      <c r="AJ1053" s="348"/>
      <c r="AK1053" s="348"/>
      <c r="AL1053" s="348"/>
      <c r="AM1053" s="348"/>
      <c r="AN1053" s="348"/>
      <c r="AO1053" s="348"/>
      <c r="AP1053" s="348"/>
      <c r="AQ1053" s="348"/>
      <c r="AR1053" s="348"/>
      <c r="AS1053" s="348"/>
      <c r="AT1053" s="349"/>
      <c r="AV1053" s="74"/>
      <c r="AW1053" s="75"/>
      <c r="AX1053" s="75"/>
      <c r="AY1053" s="75"/>
      <c r="AZ1053" s="75"/>
      <c r="BA1053" s="75"/>
      <c r="BB1053" s="75"/>
      <c r="BC1053" s="75"/>
      <c r="BD1053" s="75"/>
      <c r="BE1053" s="75"/>
      <c r="BF1053" s="75"/>
      <c r="BG1053" s="75"/>
      <c r="BH1053" s="75"/>
      <c r="BI1053" s="76"/>
      <c r="BJ1053" s="74"/>
      <c r="BK1053" s="75"/>
      <c r="BL1053" s="75"/>
      <c r="BM1053" s="75"/>
      <c r="BN1053" s="75"/>
      <c r="BO1053" s="75"/>
      <c r="BP1053" s="75"/>
      <c r="BQ1053" s="75"/>
      <c r="BR1053" s="75"/>
      <c r="BS1053" s="75"/>
      <c r="BT1053" s="75"/>
      <c r="BU1053" s="75"/>
      <c r="BV1053" s="75"/>
      <c r="BW1053" s="76"/>
      <c r="BX1053" s="74"/>
      <c r="BY1053" s="75"/>
      <c r="BZ1053" s="75"/>
      <c r="CA1053" s="75"/>
      <c r="CB1053" s="75"/>
      <c r="CC1053" s="75"/>
      <c r="CD1053" s="75"/>
      <c r="CE1053" s="75"/>
      <c r="CF1053" s="75"/>
      <c r="CG1053" s="75"/>
      <c r="CH1053" s="75"/>
      <c r="CI1053" s="75"/>
      <c r="CJ1053" s="75"/>
      <c r="CK1053" s="75"/>
      <c r="CL1053" s="75"/>
      <c r="CM1053" s="75"/>
      <c r="CN1053" s="76"/>
    </row>
    <row r="1054" spans="4:92" ht="14.25" customHeight="1" x14ac:dyDescent="0.35">
      <c r="D1054" s="347"/>
      <c r="E1054" s="348"/>
      <c r="F1054" s="348"/>
      <c r="G1054" s="348"/>
      <c r="H1054" s="348"/>
      <c r="I1054" s="348"/>
      <c r="J1054" s="348"/>
      <c r="K1054" s="348"/>
      <c r="L1054" s="348"/>
      <c r="M1054" s="348"/>
      <c r="N1054" s="348"/>
      <c r="O1054" s="348"/>
      <c r="P1054" s="349"/>
      <c r="Q1054" s="347"/>
      <c r="R1054" s="348"/>
      <c r="S1054" s="348"/>
      <c r="T1054" s="348"/>
      <c r="U1054" s="348"/>
      <c r="V1054" s="348"/>
      <c r="W1054" s="349"/>
      <c r="X1054" s="347"/>
      <c r="Y1054" s="348"/>
      <c r="Z1054" s="348"/>
      <c r="AA1054" s="348"/>
      <c r="AB1054" s="348"/>
      <c r="AC1054" s="348"/>
      <c r="AD1054" s="349"/>
      <c r="AE1054" s="347"/>
      <c r="AF1054" s="348"/>
      <c r="AG1054" s="348"/>
      <c r="AH1054" s="348"/>
      <c r="AI1054" s="348"/>
      <c r="AJ1054" s="348"/>
      <c r="AK1054" s="348"/>
      <c r="AL1054" s="348"/>
      <c r="AM1054" s="348"/>
      <c r="AN1054" s="348"/>
      <c r="AO1054" s="348"/>
      <c r="AP1054" s="348"/>
      <c r="AQ1054" s="348"/>
      <c r="AR1054" s="348"/>
      <c r="AS1054" s="348"/>
      <c r="AT1054" s="349"/>
      <c r="AV1054" s="74"/>
      <c r="AW1054" s="75"/>
      <c r="AX1054" s="75"/>
      <c r="AY1054" s="75"/>
      <c r="AZ1054" s="75"/>
      <c r="BA1054" s="75"/>
      <c r="BB1054" s="75"/>
      <c r="BC1054" s="75"/>
      <c r="BD1054" s="75"/>
      <c r="BE1054" s="75"/>
      <c r="BF1054" s="75"/>
      <c r="BG1054" s="75"/>
      <c r="BH1054" s="75"/>
      <c r="BI1054" s="76"/>
      <c r="BJ1054" s="74"/>
      <c r="BK1054" s="75"/>
      <c r="BL1054" s="75"/>
      <c r="BM1054" s="75"/>
      <c r="BN1054" s="75"/>
      <c r="BO1054" s="75"/>
      <c r="BP1054" s="75"/>
      <c r="BQ1054" s="75"/>
      <c r="BR1054" s="75"/>
      <c r="BS1054" s="75"/>
      <c r="BT1054" s="75"/>
      <c r="BU1054" s="75"/>
      <c r="BV1054" s="75"/>
      <c r="BW1054" s="76"/>
      <c r="BX1054" s="74"/>
      <c r="BY1054" s="75"/>
      <c r="BZ1054" s="75"/>
      <c r="CA1054" s="75"/>
      <c r="CB1054" s="75"/>
      <c r="CC1054" s="75"/>
      <c r="CD1054" s="75"/>
      <c r="CE1054" s="75"/>
      <c r="CF1054" s="75"/>
      <c r="CG1054" s="75"/>
      <c r="CH1054" s="75"/>
      <c r="CI1054" s="75"/>
      <c r="CJ1054" s="75"/>
      <c r="CK1054" s="75"/>
      <c r="CL1054" s="75"/>
      <c r="CM1054" s="75"/>
      <c r="CN1054" s="76"/>
    </row>
    <row r="1055" spans="4:92" ht="14.25" customHeight="1" x14ac:dyDescent="0.35">
      <c r="D1055" s="347"/>
      <c r="E1055" s="348"/>
      <c r="F1055" s="348"/>
      <c r="G1055" s="348"/>
      <c r="H1055" s="348"/>
      <c r="I1055" s="348"/>
      <c r="J1055" s="348"/>
      <c r="K1055" s="348"/>
      <c r="L1055" s="348"/>
      <c r="M1055" s="348"/>
      <c r="N1055" s="348"/>
      <c r="O1055" s="348"/>
      <c r="P1055" s="349"/>
      <c r="Q1055" s="347"/>
      <c r="R1055" s="348"/>
      <c r="S1055" s="348"/>
      <c r="T1055" s="348"/>
      <c r="U1055" s="348"/>
      <c r="V1055" s="348"/>
      <c r="W1055" s="349"/>
      <c r="X1055" s="347"/>
      <c r="Y1055" s="348"/>
      <c r="Z1055" s="348"/>
      <c r="AA1055" s="348"/>
      <c r="AB1055" s="348"/>
      <c r="AC1055" s="348"/>
      <c r="AD1055" s="349"/>
      <c r="AE1055" s="347"/>
      <c r="AF1055" s="348"/>
      <c r="AG1055" s="348"/>
      <c r="AH1055" s="348"/>
      <c r="AI1055" s="348"/>
      <c r="AJ1055" s="348"/>
      <c r="AK1055" s="348"/>
      <c r="AL1055" s="348"/>
      <c r="AM1055" s="348"/>
      <c r="AN1055" s="348"/>
      <c r="AO1055" s="348"/>
      <c r="AP1055" s="348"/>
      <c r="AQ1055" s="348"/>
      <c r="AR1055" s="348"/>
      <c r="AS1055" s="348"/>
      <c r="AT1055" s="349"/>
      <c r="AV1055" s="74"/>
      <c r="AW1055" s="75"/>
      <c r="AX1055" s="75"/>
      <c r="AY1055" s="75"/>
      <c r="AZ1055" s="75"/>
      <c r="BA1055" s="75"/>
      <c r="BB1055" s="75"/>
      <c r="BC1055" s="75"/>
      <c r="BD1055" s="75"/>
      <c r="BE1055" s="75"/>
      <c r="BF1055" s="75"/>
      <c r="BG1055" s="75"/>
      <c r="BH1055" s="75"/>
      <c r="BI1055" s="76"/>
      <c r="BJ1055" s="74"/>
      <c r="BK1055" s="75"/>
      <c r="BL1055" s="75"/>
      <c r="BM1055" s="75"/>
      <c r="BN1055" s="75"/>
      <c r="BO1055" s="75"/>
      <c r="BP1055" s="75"/>
      <c r="BQ1055" s="75"/>
      <c r="BR1055" s="75"/>
      <c r="BS1055" s="75"/>
      <c r="BT1055" s="75"/>
      <c r="BU1055" s="75"/>
      <c r="BV1055" s="75"/>
      <c r="BW1055" s="76"/>
      <c r="BX1055" s="74"/>
      <c r="BY1055" s="75"/>
      <c r="BZ1055" s="75"/>
      <c r="CA1055" s="75"/>
      <c r="CB1055" s="75"/>
      <c r="CC1055" s="75"/>
      <c r="CD1055" s="75"/>
      <c r="CE1055" s="75"/>
      <c r="CF1055" s="75"/>
      <c r="CG1055" s="75"/>
      <c r="CH1055" s="75"/>
      <c r="CI1055" s="75"/>
      <c r="CJ1055" s="75"/>
      <c r="CK1055" s="75"/>
      <c r="CL1055" s="75"/>
      <c r="CM1055" s="75"/>
      <c r="CN1055" s="76"/>
    </row>
    <row r="1056" spans="4:92" ht="14.25" customHeight="1" x14ac:dyDescent="0.35">
      <c r="D1056" s="347"/>
      <c r="E1056" s="348"/>
      <c r="F1056" s="348"/>
      <c r="G1056" s="348"/>
      <c r="H1056" s="348"/>
      <c r="I1056" s="348"/>
      <c r="J1056" s="348"/>
      <c r="K1056" s="348"/>
      <c r="L1056" s="348"/>
      <c r="M1056" s="348"/>
      <c r="N1056" s="348"/>
      <c r="O1056" s="348"/>
      <c r="P1056" s="349"/>
      <c r="Q1056" s="347"/>
      <c r="R1056" s="348"/>
      <c r="S1056" s="348"/>
      <c r="T1056" s="348"/>
      <c r="U1056" s="348"/>
      <c r="V1056" s="348"/>
      <c r="W1056" s="349"/>
      <c r="X1056" s="542"/>
      <c r="Y1056" s="543"/>
      <c r="Z1056" s="543"/>
      <c r="AA1056" s="543"/>
      <c r="AB1056" s="543"/>
      <c r="AC1056" s="543"/>
      <c r="AD1056" s="544"/>
      <c r="AE1056" s="347"/>
      <c r="AF1056" s="348"/>
      <c r="AG1056" s="348"/>
      <c r="AH1056" s="348"/>
      <c r="AI1056" s="348"/>
      <c r="AJ1056" s="348"/>
      <c r="AK1056" s="348"/>
      <c r="AL1056" s="348"/>
      <c r="AM1056" s="348"/>
      <c r="AN1056" s="348"/>
      <c r="AO1056" s="348"/>
      <c r="AP1056" s="348"/>
      <c r="AQ1056" s="348"/>
      <c r="AR1056" s="348"/>
      <c r="AS1056" s="348"/>
      <c r="AT1056" s="349"/>
      <c r="AV1056" s="371"/>
      <c r="AW1056" s="372"/>
      <c r="AX1056" s="372"/>
      <c r="AY1056" s="372"/>
      <c r="AZ1056" s="372"/>
      <c r="BA1056" s="372"/>
      <c r="BB1056" s="372"/>
      <c r="BC1056" s="372"/>
      <c r="BD1056" s="372"/>
      <c r="BE1056" s="372"/>
      <c r="BF1056" s="372"/>
      <c r="BG1056" s="372"/>
      <c r="BH1056" s="372"/>
      <c r="BI1056" s="373"/>
      <c r="BJ1056" s="371"/>
      <c r="BK1056" s="372"/>
      <c r="BL1056" s="372"/>
      <c r="BM1056" s="372"/>
      <c r="BN1056" s="372"/>
      <c r="BO1056" s="372"/>
      <c r="BP1056" s="372"/>
      <c r="BQ1056" s="372"/>
      <c r="BR1056" s="372"/>
      <c r="BS1056" s="372"/>
      <c r="BT1056" s="372"/>
      <c r="BU1056" s="372"/>
      <c r="BV1056" s="372"/>
      <c r="BW1056" s="373"/>
      <c r="BX1056" s="371"/>
      <c r="BY1056" s="372"/>
      <c r="BZ1056" s="372"/>
      <c r="CA1056" s="372"/>
      <c r="CB1056" s="372"/>
      <c r="CC1056" s="372"/>
      <c r="CD1056" s="372"/>
      <c r="CE1056" s="372"/>
      <c r="CF1056" s="372"/>
      <c r="CG1056" s="372"/>
      <c r="CH1056" s="372"/>
      <c r="CI1056" s="372"/>
      <c r="CJ1056" s="372"/>
      <c r="CK1056" s="372"/>
      <c r="CL1056" s="372"/>
      <c r="CM1056" s="372"/>
      <c r="CN1056" s="373"/>
    </row>
    <row r="1057" spans="1:92" ht="14.25" customHeight="1" x14ac:dyDescent="0.35">
      <c r="D1057" s="347"/>
      <c r="E1057" s="348"/>
      <c r="F1057" s="348"/>
      <c r="G1057" s="348"/>
      <c r="H1057" s="348"/>
      <c r="I1057" s="348"/>
      <c r="J1057" s="348"/>
      <c r="K1057" s="348"/>
      <c r="L1057" s="348"/>
      <c r="M1057" s="348"/>
      <c r="N1057" s="348"/>
      <c r="O1057" s="348"/>
      <c r="P1057" s="349"/>
      <c r="Q1057" s="347"/>
      <c r="R1057" s="348"/>
      <c r="S1057" s="348"/>
      <c r="T1057" s="348"/>
      <c r="U1057" s="348"/>
      <c r="V1057" s="348"/>
      <c r="W1057" s="349"/>
      <c r="X1057" s="542"/>
      <c r="Y1057" s="543"/>
      <c r="Z1057" s="543"/>
      <c r="AA1057" s="543"/>
      <c r="AB1057" s="543"/>
      <c r="AC1057" s="543"/>
      <c r="AD1057" s="544"/>
      <c r="AE1057" s="347"/>
      <c r="AF1057" s="348"/>
      <c r="AG1057" s="348"/>
      <c r="AH1057" s="348"/>
      <c r="AI1057" s="348"/>
      <c r="AJ1057" s="348"/>
      <c r="AK1057" s="348"/>
      <c r="AL1057" s="348"/>
      <c r="AM1057" s="348"/>
      <c r="AN1057" s="348"/>
      <c r="AO1057" s="348"/>
      <c r="AP1057" s="348"/>
      <c r="AQ1057" s="348"/>
      <c r="AR1057" s="348"/>
      <c r="AS1057" s="348"/>
      <c r="AT1057" s="349"/>
      <c r="AV1057" s="371"/>
      <c r="AW1057" s="372"/>
      <c r="AX1057" s="372"/>
      <c r="AY1057" s="372"/>
      <c r="AZ1057" s="372"/>
      <c r="BA1057" s="372"/>
      <c r="BB1057" s="372"/>
      <c r="BC1057" s="372"/>
      <c r="BD1057" s="372"/>
      <c r="BE1057" s="372"/>
      <c r="BF1057" s="372"/>
      <c r="BG1057" s="372"/>
      <c r="BH1057" s="372"/>
      <c r="BI1057" s="373"/>
      <c r="BJ1057" s="371"/>
      <c r="BK1057" s="372"/>
      <c r="BL1057" s="372"/>
      <c r="BM1057" s="372"/>
      <c r="BN1057" s="372"/>
      <c r="BO1057" s="372"/>
      <c r="BP1057" s="372"/>
      <c r="BQ1057" s="372"/>
      <c r="BR1057" s="372"/>
      <c r="BS1057" s="372"/>
      <c r="BT1057" s="372"/>
      <c r="BU1057" s="372"/>
      <c r="BV1057" s="372"/>
      <c r="BW1057" s="373"/>
      <c r="BX1057" s="371"/>
      <c r="BY1057" s="372"/>
      <c r="BZ1057" s="372"/>
      <c r="CA1057" s="372"/>
      <c r="CB1057" s="372"/>
      <c r="CC1057" s="372"/>
      <c r="CD1057" s="372"/>
      <c r="CE1057" s="372"/>
      <c r="CF1057" s="372"/>
      <c r="CG1057" s="372"/>
      <c r="CH1057" s="372"/>
      <c r="CI1057" s="372"/>
      <c r="CJ1057" s="372"/>
      <c r="CK1057" s="372"/>
      <c r="CL1057" s="372"/>
      <c r="CM1057" s="372"/>
      <c r="CN1057" s="373"/>
    </row>
    <row r="1058" spans="1:92" ht="14.25" customHeight="1" x14ac:dyDescent="0.35">
      <c r="D1058" s="370" t="s">
        <v>888</v>
      </c>
      <c r="E1058" s="370"/>
      <c r="F1058" s="370"/>
      <c r="G1058" s="370"/>
      <c r="H1058" s="370"/>
      <c r="I1058" s="370"/>
      <c r="J1058" s="370"/>
      <c r="K1058" s="370"/>
      <c r="L1058" s="370"/>
      <c r="M1058" s="370"/>
      <c r="N1058" s="370"/>
      <c r="O1058" s="370"/>
      <c r="P1058" s="370"/>
      <c r="Q1058" s="370"/>
      <c r="R1058" s="370"/>
      <c r="S1058" s="370"/>
      <c r="T1058" s="370"/>
      <c r="U1058" s="370"/>
      <c r="V1058" s="370"/>
      <c r="W1058" s="370"/>
      <c r="X1058" s="370"/>
      <c r="Y1058" s="370"/>
      <c r="Z1058" s="370"/>
      <c r="AA1058" s="370"/>
      <c r="AB1058" s="370"/>
      <c r="AC1058" s="370"/>
      <c r="AD1058" s="370"/>
      <c r="AE1058" s="370"/>
      <c r="AF1058" s="370"/>
      <c r="AG1058" s="370"/>
      <c r="AH1058" s="370"/>
      <c r="AI1058" s="370"/>
      <c r="AJ1058" s="370"/>
      <c r="AK1058" s="370"/>
      <c r="AL1058" s="370"/>
      <c r="AM1058" s="370"/>
      <c r="AN1058" s="370"/>
      <c r="AO1058" s="370"/>
      <c r="AP1058" s="370"/>
      <c r="AQ1058" s="370"/>
      <c r="AR1058" s="370"/>
      <c r="AS1058" s="370"/>
      <c r="AT1058" s="370"/>
      <c r="AV1058" s="754" t="s">
        <v>886</v>
      </c>
      <c r="AW1058" s="754"/>
      <c r="AX1058" s="754"/>
      <c r="AY1058" s="754"/>
      <c r="AZ1058" s="754"/>
      <c r="BA1058" s="754"/>
      <c r="BB1058" s="754"/>
      <c r="BC1058" s="754"/>
      <c r="BD1058" s="754"/>
      <c r="BE1058" s="754"/>
      <c r="BF1058" s="754"/>
      <c r="BG1058" s="754"/>
      <c r="BH1058" s="754"/>
      <c r="BI1058" s="754"/>
      <c r="BJ1058" s="754"/>
      <c r="BK1058" s="754"/>
      <c r="BL1058" s="754"/>
      <c r="BM1058" s="754"/>
      <c r="BN1058" s="754"/>
      <c r="BO1058" s="754"/>
      <c r="BP1058" s="754"/>
      <c r="BQ1058" s="754"/>
      <c r="BR1058" s="754"/>
      <c r="BS1058" s="754"/>
      <c r="BT1058" s="754"/>
      <c r="BU1058" s="754"/>
      <c r="BV1058" s="754"/>
      <c r="BW1058" s="754"/>
      <c r="BX1058" s="754"/>
      <c r="BY1058" s="754"/>
      <c r="BZ1058" s="754"/>
      <c r="CA1058" s="754"/>
      <c r="CB1058" s="754"/>
      <c r="CC1058" s="754"/>
      <c r="CD1058" s="754"/>
      <c r="CE1058" s="754"/>
      <c r="CF1058" s="754"/>
      <c r="CG1058" s="754"/>
      <c r="CH1058" s="754"/>
      <c r="CI1058" s="754"/>
      <c r="CJ1058" s="754"/>
      <c r="CK1058" s="754"/>
      <c r="CL1058" s="754"/>
      <c r="CM1058" s="754"/>
      <c r="CN1058" s="754"/>
    </row>
    <row r="1059" spans="1:92" ht="14.25" customHeight="1" x14ac:dyDescent="0.35">
      <c r="AE1059" s="80"/>
      <c r="AF1059" s="80"/>
      <c r="AG1059" s="80"/>
      <c r="AH1059" s="80"/>
      <c r="AI1059" s="80"/>
      <c r="AJ1059" s="80"/>
      <c r="AK1059" s="80"/>
      <c r="AL1059" s="80"/>
      <c r="AM1059" s="80"/>
      <c r="AN1059" s="80"/>
      <c r="AO1059" s="80"/>
      <c r="AP1059" s="80"/>
      <c r="AQ1059" s="80"/>
      <c r="AR1059" s="80"/>
      <c r="AS1059" s="80"/>
      <c r="AT1059" s="80"/>
    </row>
    <row r="1060" spans="1:92" ht="14.25" customHeight="1" x14ac:dyDescent="0.35">
      <c r="A1060" s="67"/>
      <c r="B1060" s="67"/>
      <c r="C1060" s="67"/>
      <c r="D1060" s="67"/>
      <c r="E1060" s="67"/>
      <c r="F1060" s="67"/>
      <c r="G1060" s="67"/>
      <c r="H1060" s="67"/>
      <c r="I1060" s="67"/>
      <c r="J1060" s="67"/>
      <c r="K1060" s="67"/>
      <c r="L1060" s="67"/>
      <c r="M1060" s="67"/>
      <c r="N1060" s="67"/>
      <c r="O1060" s="67"/>
      <c r="P1060" s="67"/>
      <c r="Q1060" s="67"/>
      <c r="R1060" s="67"/>
      <c r="S1060" s="67"/>
      <c r="T1060" s="67"/>
      <c r="U1060" s="67"/>
      <c r="V1060" s="67"/>
      <c r="W1060" s="67"/>
      <c r="X1060" s="67"/>
      <c r="Y1060" s="67"/>
      <c r="Z1060" s="67"/>
      <c r="AA1060" s="67"/>
      <c r="AB1060" s="67"/>
      <c r="AC1060" s="67"/>
      <c r="AD1060" s="67"/>
      <c r="AE1060" s="67"/>
      <c r="AF1060" s="67"/>
      <c r="AG1060" s="67"/>
      <c r="AH1060" s="67"/>
      <c r="AI1060" s="67"/>
      <c r="AJ1060" s="67"/>
      <c r="AK1060" s="67"/>
      <c r="AL1060" s="67"/>
      <c r="AM1060" s="67"/>
      <c r="AN1060" s="67"/>
      <c r="AO1060" s="67"/>
      <c r="AP1060" s="67"/>
      <c r="AQ1060" s="67"/>
      <c r="AR1060" s="67"/>
      <c r="AS1060" s="67"/>
      <c r="AT1060" s="67"/>
      <c r="AU1060" s="67"/>
      <c r="AV1060" s="67"/>
      <c r="AW1060" s="67"/>
      <c r="AX1060" s="67"/>
      <c r="AY1060" s="67"/>
      <c r="AZ1060" s="67"/>
      <c r="BA1060" s="67"/>
      <c r="BB1060" s="67"/>
      <c r="BC1060" s="67"/>
      <c r="BD1060" s="67"/>
      <c r="BE1060" s="67"/>
      <c r="BF1060" s="67"/>
      <c r="BG1060" s="67"/>
      <c r="BH1060" s="67"/>
      <c r="BI1060" s="67"/>
      <c r="BJ1060" s="67"/>
      <c r="BK1060" s="67"/>
      <c r="BL1060" s="67"/>
      <c r="BM1060" s="67"/>
      <c r="BN1060" s="67"/>
      <c r="BO1060" s="67"/>
      <c r="BP1060" s="67"/>
      <c r="BQ1060" s="67"/>
      <c r="BR1060" s="67"/>
      <c r="BS1060" s="67"/>
      <c r="BT1060" s="67"/>
      <c r="BU1060" s="67"/>
      <c r="BV1060" s="67"/>
      <c r="BW1060" s="67"/>
      <c r="BX1060" s="67"/>
      <c r="BY1060" s="67"/>
      <c r="BZ1060" s="67"/>
      <c r="CA1060" s="67"/>
      <c r="CB1060" s="67"/>
      <c r="CC1060" s="67"/>
      <c r="CD1060" s="67"/>
      <c r="CE1060" s="67"/>
      <c r="CF1060" s="67"/>
      <c r="CG1060" s="67"/>
      <c r="CH1060" s="67"/>
      <c r="CI1060" s="67"/>
      <c r="CJ1060" s="67"/>
      <c r="CK1060" s="67"/>
      <c r="CL1060" s="67"/>
      <c r="CM1060" s="67"/>
      <c r="CN1060" s="67"/>
    </row>
    <row r="1061" spans="1:92" ht="14.25" customHeight="1" x14ac:dyDescent="0.35">
      <c r="A1061" s="67"/>
      <c r="B1061" s="67"/>
      <c r="C1061" s="67"/>
      <c r="D1061" s="67"/>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c r="AC1061" s="67"/>
      <c r="AD1061" s="67"/>
      <c r="AE1061" s="67"/>
      <c r="AF1061" s="67"/>
      <c r="AG1061" s="67"/>
      <c r="AH1061" s="67"/>
      <c r="AI1061" s="67"/>
      <c r="AJ1061" s="67"/>
      <c r="AK1061" s="67"/>
      <c r="AL1061" s="67"/>
      <c r="AM1061" s="67"/>
      <c r="AN1061" s="67"/>
      <c r="AO1061" s="67"/>
      <c r="AP1061" s="67"/>
      <c r="AQ1061" s="67"/>
      <c r="AR1061" s="67"/>
      <c r="AS1061" s="67"/>
      <c r="AT1061" s="67"/>
      <c r="AU1061" s="67"/>
      <c r="AV1061" s="67"/>
      <c r="AW1061" s="67"/>
      <c r="AX1061" s="67"/>
      <c r="AY1061" s="67"/>
      <c r="AZ1061" s="67"/>
      <c r="BA1061" s="67"/>
      <c r="BB1061" s="67"/>
      <c r="BC1061" s="67"/>
      <c r="BD1061" s="67"/>
      <c r="BE1061" s="67"/>
      <c r="BF1061" s="67"/>
      <c r="BG1061" s="67"/>
      <c r="BH1061" s="67"/>
      <c r="BI1061" s="67"/>
      <c r="BJ1061" s="67"/>
      <c r="BK1061" s="67"/>
      <c r="BL1061" s="67"/>
      <c r="BM1061" s="67"/>
      <c r="BN1061" s="67"/>
      <c r="BO1061" s="67"/>
      <c r="BP1061" s="67"/>
      <c r="BQ1061" s="67"/>
      <c r="BR1061" s="67"/>
      <c r="BS1061" s="67"/>
      <c r="BT1061" s="67"/>
      <c r="BU1061" s="67"/>
      <c r="BV1061" s="67"/>
      <c r="BW1061" s="67"/>
      <c r="BX1061" s="67"/>
      <c r="BY1061" s="67"/>
      <c r="BZ1061" s="67"/>
      <c r="CA1061" s="67"/>
      <c r="CB1061" s="67"/>
      <c r="CC1061" s="67"/>
      <c r="CD1061" s="67"/>
      <c r="CE1061" s="67"/>
      <c r="CF1061" s="67"/>
      <c r="CG1061" s="67"/>
      <c r="CH1061" s="67"/>
      <c r="CI1061" s="67"/>
      <c r="CJ1061" s="67"/>
      <c r="CK1061" s="67"/>
      <c r="CL1061" s="67"/>
      <c r="CM1061" s="67"/>
      <c r="CN1061" s="67"/>
    </row>
    <row r="1062" spans="1:92" ht="14.25" customHeight="1" x14ac:dyDescent="0.35">
      <c r="AE1062" s="80"/>
      <c r="AF1062" s="80"/>
      <c r="AG1062" s="80"/>
      <c r="AH1062" s="80"/>
      <c r="AI1062" s="80"/>
      <c r="AJ1062" s="80"/>
      <c r="AK1062" s="80"/>
      <c r="AL1062" s="80"/>
      <c r="AM1062" s="80"/>
      <c r="AN1062" s="80"/>
      <c r="AO1062" s="80"/>
      <c r="AP1062" s="80"/>
      <c r="AQ1062" s="80"/>
      <c r="AR1062" s="80"/>
      <c r="AS1062" s="80"/>
      <c r="AT1062" s="80"/>
    </row>
    <row r="1063" spans="1:92" ht="14.25" customHeight="1" x14ac:dyDescent="0.35">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420" t="s">
        <v>479</v>
      </c>
      <c r="AW1063" s="420"/>
      <c r="AX1063" s="420"/>
      <c r="AY1063" s="420"/>
      <c r="AZ1063" s="420"/>
      <c r="BA1063" s="420"/>
      <c r="BB1063" s="420"/>
      <c r="BC1063" s="420"/>
      <c r="BD1063" s="420"/>
      <c r="BE1063" s="420"/>
      <c r="BF1063" s="420"/>
      <c r="BG1063" s="420"/>
      <c r="BH1063" s="420"/>
      <c r="BI1063" s="420"/>
      <c r="BJ1063" s="420"/>
      <c r="BK1063" s="420"/>
      <c r="BL1063" s="420"/>
      <c r="BM1063" s="420"/>
      <c r="BN1063" s="420"/>
      <c r="BO1063" s="420"/>
      <c r="BP1063" s="420"/>
      <c r="BQ1063" s="420"/>
      <c r="BR1063" s="420"/>
      <c r="BS1063" s="420"/>
      <c r="BT1063" s="420"/>
      <c r="BU1063" s="420"/>
      <c r="BV1063" s="420"/>
      <c r="BW1063" s="420"/>
      <c r="BX1063" s="420"/>
      <c r="BY1063" s="420"/>
      <c r="BZ1063" s="420"/>
      <c r="CA1063" s="420"/>
      <c r="CB1063" s="420"/>
      <c r="CC1063" s="420"/>
      <c r="CD1063" s="420"/>
      <c r="CE1063" s="420"/>
      <c r="CF1063" s="420"/>
      <c r="CG1063" s="420"/>
      <c r="CH1063" s="420"/>
      <c r="CI1063" s="420"/>
      <c r="CJ1063" s="420"/>
      <c r="CK1063" s="420"/>
      <c r="CL1063" s="420"/>
      <c r="CM1063" s="420"/>
      <c r="CN1063" s="420"/>
    </row>
    <row r="1064" spans="1:92" ht="14.25" customHeight="1" x14ac:dyDescent="0.35">
      <c r="D1064" s="284" t="s">
        <v>478</v>
      </c>
      <c r="E1064" s="284"/>
      <c r="F1064" s="284"/>
      <c r="G1064" s="284"/>
      <c r="H1064" s="284"/>
      <c r="I1064" s="284"/>
      <c r="J1064" s="284"/>
      <c r="K1064" s="284"/>
      <c r="L1064" s="284"/>
      <c r="M1064" s="284"/>
      <c r="N1064" s="284"/>
      <c r="O1064" s="284"/>
      <c r="P1064" s="284"/>
      <c r="Q1064" s="284"/>
      <c r="R1064" s="284"/>
      <c r="S1064" s="284"/>
      <c r="T1064" s="284"/>
      <c r="U1064" s="284"/>
      <c r="V1064" s="284"/>
      <c r="W1064" s="284"/>
      <c r="X1064" s="284"/>
      <c r="Y1064" s="284"/>
      <c r="Z1064" s="284"/>
      <c r="AA1064" s="284"/>
      <c r="AB1064" s="284"/>
      <c r="AC1064" s="284"/>
      <c r="AD1064" s="284"/>
      <c r="AE1064" s="284"/>
      <c r="AF1064" s="284"/>
      <c r="AG1064" s="284"/>
      <c r="AH1064" s="284"/>
      <c r="AI1064" s="284"/>
      <c r="AJ1064" s="284"/>
      <c r="AK1064" s="284"/>
      <c r="AL1064" s="284"/>
      <c r="AM1064" s="284"/>
      <c r="AN1064" s="284"/>
      <c r="AO1064" s="284"/>
      <c r="AP1064" s="284"/>
      <c r="AQ1064" s="284"/>
      <c r="AR1064" s="284"/>
      <c r="AS1064" s="284"/>
      <c r="AT1064" s="284"/>
      <c r="AU1064" s="2"/>
      <c r="AV1064" s="420"/>
      <c r="AW1064" s="420"/>
      <c r="AX1064" s="420"/>
      <c r="AY1064" s="420"/>
      <c r="AZ1064" s="420"/>
      <c r="BA1064" s="420"/>
      <c r="BB1064" s="420"/>
      <c r="BC1064" s="420"/>
      <c r="BD1064" s="420"/>
      <c r="BE1064" s="420"/>
      <c r="BF1064" s="420"/>
      <c r="BG1064" s="420"/>
      <c r="BH1064" s="420"/>
      <c r="BI1064" s="420"/>
      <c r="BJ1064" s="420"/>
      <c r="BK1064" s="420"/>
      <c r="BL1064" s="420"/>
      <c r="BM1064" s="420"/>
      <c r="BN1064" s="420"/>
      <c r="BO1064" s="420"/>
      <c r="BP1064" s="420"/>
      <c r="BQ1064" s="420"/>
      <c r="BR1064" s="420"/>
      <c r="BS1064" s="420"/>
      <c r="BT1064" s="420"/>
      <c r="BU1064" s="420"/>
      <c r="BV1064" s="420"/>
      <c r="BW1064" s="420"/>
      <c r="BX1064" s="420"/>
      <c r="BY1064" s="420"/>
      <c r="BZ1064" s="420"/>
      <c r="CA1064" s="420"/>
      <c r="CB1064" s="420"/>
      <c r="CC1064" s="420"/>
      <c r="CD1064" s="420"/>
      <c r="CE1064" s="420"/>
      <c r="CF1064" s="420"/>
      <c r="CG1064" s="420"/>
      <c r="CH1064" s="420"/>
      <c r="CI1064" s="420"/>
      <c r="CJ1064" s="420"/>
      <c r="CK1064" s="420"/>
      <c r="CL1064" s="420"/>
      <c r="CM1064" s="420"/>
      <c r="CN1064" s="420"/>
    </row>
    <row r="1065" spans="1:92" ht="14.25" customHeight="1" x14ac:dyDescent="0.35">
      <c r="D1065" s="285"/>
      <c r="E1065" s="285"/>
      <c r="F1065" s="285"/>
      <c r="G1065" s="285"/>
      <c r="H1065" s="285"/>
      <c r="I1065" s="285"/>
      <c r="J1065" s="285"/>
      <c r="K1065" s="285"/>
      <c r="L1065" s="285"/>
      <c r="M1065" s="285"/>
      <c r="N1065" s="285"/>
      <c r="O1065" s="285"/>
      <c r="P1065" s="285"/>
      <c r="Q1065" s="285"/>
      <c r="R1065" s="285"/>
      <c r="S1065" s="285"/>
      <c r="T1065" s="285"/>
      <c r="U1065" s="285"/>
      <c r="V1065" s="285"/>
      <c r="W1065" s="285"/>
      <c r="X1065" s="285"/>
      <c r="Y1065" s="285"/>
      <c r="Z1065" s="285"/>
      <c r="AA1065" s="285"/>
      <c r="AB1065" s="285"/>
      <c r="AC1065" s="285"/>
      <c r="AD1065" s="285"/>
      <c r="AE1065" s="285"/>
      <c r="AF1065" s="285"/>
      <c r="AG1065" s="285"/>
      <c r="AH1065" s="285"/>
      <c r="AI1065" s="285"/>
      <c r="AJ1065" s="285"/>
      <c r="AK1065" s="285"/>
      <c r="AL1065" s="285"/>
      <c r="AM1065" s="285"/>
      <c r="AN1065" s="285"/>
      <c r="AO1065" s="285"/>
      <c r="AP1065" s="285"/>
      <c r="AQ1065" s="285"/>
      <c r="AR1065" s="285"/>
      <c r="AS1065" s="285"/>
      <c r="AT1065" s="285"/>
      <c r="AU1065" s="2"/>
      <c r="AV1065" s="421"/>
      <c r="AW1065" s="421"/>
      <c r="AX1065" s="421"/>
      <c r="AY1065" s="421"/>
      <c r="AZ1065" s="421"/>
      <c r="BA1065" s="421"/>
      <c r="BB1065" s="421"/>
      <c r="BC1065" s="421"/>
      <c r="BD1065" s="421"/>
      <c r="BE1065" s="421"/>
      <c r="BF1065" s="421"/>
      <c r="BG1065" s="421"/>
      <c r="BH1065" s="421"/>
      <c r="BI1065" s="421"/>
      <c r="BJ1065" s="421"/>
      <c r="BK1065" s="421"/>
      <c r="BL1065" s="421"/>
      <c r="BM1065" s="421"/>
      <c r="BN1065" s="421"/>
      <c r="BO1065" s="421"/>
      <c r="BP1065" s="421"/>
      <c r="BQ1065" s="421"/>
      <c r="BR1065" s="421"/>
      <c r="BS1065" s="421"/>
      <c r="BT1065" s="421"/>
      <c r="BU1065" s="421"/>
      <c r="BV1065" s="421"/>
      <c r="BW1065" s="421"/>
      <c r="BX1065" s="421"/>
      <c r="BY1065" s="421"/>
      <c r="BZ1065" s="421"/>
      <c r="CA1065" s="421"/>
      <c r="CB1065" s="421"/>
      <c r="CC1065" s="421"/>
      <c r="CD1065" s="421"/>
      <c r="CE1065" s="421"/>
      <c r="CF1065" s="421"/>
      <c r="CG1065" s="421"/>
      <c r="CH1065" s="421"/>
      <c r="CI1065" s="421"/>
      <c r="CJ1065" s="421"/>
      <c r="CK1065" s="421"/>
      <c r="CL1065" s="421"/>
      <c r="CM1065" s="421"/>
      <c r="CN1065" s="421"/>
    </row>
    <row r="1066" spans="1:92" ht="14.25" customHeight="1" x14ac:dyDescent="0.35">
      <c r="D1066" s="720" t="s">
        <v>480</v>
      </c>
      <c r="E1066" s="721"/>
      <c r="F1066" s="721"/>
      <c r="G1066" s="721"/>
      <c r="H1066" s="721"/>
      <c r="I1066" s="721"/>
      <c r="J1066" s="721"/>
      <c r="K1066" s="721"/>
      <c r="L1066" s="721"/>
      <c r="M1066" s="721"/>
      <c r="N1066" s="721"/>
      <c r="O1066" s="721"/>
      <c r="P1066" s="721"/>
      <c r="Q1066" s="721"/>
      <c r="R1066" s="721"/>
      <c r="S1066" s="721"/>
      <c r="T1066" s="721"/>
      <c r="U1066" s="721"/>
      <c r="V1066" s="721"/>
      <c r="W1066" s="721"/>
      <c r="X1066" s="721"/>
      <c r="Y1066" s="722"/>
      <c r="Z1066" s="720" t="s">
        <v>425</v>
      </c>
      <c r="AA1066" s="721"/>
      <c r="AB1066" s="721"/>
      <c r="AC1066" s="721"/>
      <c r="AD1066" s="721"/>
      <c r="AE1066" s="721"/>
      <c r="AF1066" s="721"/>
      <c r="AG1066" s="721"/>
      <c r="AH1066" s="721"/>
      <c r="AI1066" s="721"/>
      <c r="AJ1066" s="722"/>
      <c r="AK1066" s="720" t="s">
        <v>481</v>
      </c>
      <c r="AL1066" s="721"/>
      <c r="AM1066" s="721"/>
      <c r="AN1066" s="721"/>
      <c r="AO1066" s="721"/>
      <c r="AP1066" s="721"/>
      <c r="AQ1066" s="721"/>
      <c r="AR1066" s="721"/>
      <c r="AS1066" s="721"/>
      <c r="AT1066" s="722"/>
      <c r="AU1066" s="269"/>
      <c r="AV1066" s="720" t="s">
        <v>482</v>
      </c>
      <c r="AW1066" s="721"/>
      <c r="AX1066" s="721"/>
      <c r="AY1066" s="721"/>
      <c r="AZ1066" s="721"/>
      <c r="BA1066" s="721"/>
      <c r="BB1066" s="721"/>
      <c r="BC1066" s="721"/>
      <c r="BD1066" s="721"/>
      <c r="BE1066" s="721"/>
      <c r="BF1066" s="721"/>
      <c r="BG1066" s="721"/>
      <c r="BH1066" s="721"/>
      <c r="BI1066" s="721"/>
      <c r="BJ1066" s="721"/>
      <c r="BK1066" s="722"/>
      <c r="BL1066" s="720" t="s">
        <v>483</v>
      </c>
      <c r="BM1066" s="721"/>
      <c r="BN1066" s="721"/>
      <c r="BO1066" s="721"/>
      <c r="BP1066" s="721"/>
      <c r="BQ1066" s="721"/>
      <c r="BR1066" s="721"/>
      <c r="BS1066" s="721"/>
      <c r="BT1066" s="721"/>
      <c r="BU1066" s="721"/>
      <c r="BV1066" s="721"/>
      <c r="BW1066" s="721"/>
      <c r="BX1066" s="721"/>
      <c r="BY1066" s="721"/>
      <c r="BZ1066" s="721"/>
      <c r="CA1066" s="722"/>
      <c r="CB1066" s="720" t="s">
        <v>403</v>
      </c>
      <c r="CC1066" s="721"/>
      <c r="CD1066" s="721"/>
      <c r="CE1066" s="721"/>
      <c r="CF1066" s="721"/>
      <c r="CG1066" s="721"/>
      <c r="CH1066" s="721"/>
      <c r="CI1066" s="721"/>
      <c r="CJ1066" s="721"/>
      <c r="CK1066" s="721"/>
      <c r="CL1066" s="721"/>
      <c r="CM1066" s="721"/>
      <c r="CN1066" s="722"/>
    </row>
    <row r="1067" spans="1:92" ht="14.25" customHeight="1" x14ac:dyDescent="0.35">
      <c r="D1067" s="723"/>
      <c r="E1067" s="724"/>
      <c r="F1067" s="724"/>
      <c r="G1067" s="724"/>
      <c r="H1067" s="724"/>
      <c r="I1067" s="724"/>
      <c r="J1067" s="724"/>
      <c r="K1067" s="724"/>
      <c r="L1067" s="724"/>
      <c r="M1067" s="724"/>
      <c r="N1067" s="724"/>
      <c r="O1067" s="724"/>
      <c r="P1067" s="724"/>
      <c r="Q1067" s="724"/>
      <c r="R1067" s="724"/>
      <c r="S1067" s="724"/>
      <c r="T1067" s="724"/>
      <c r="U1067" s="724"/>
      <c r="V1067" s="724"/>
      <c r="W1067" s="724"/>
      <c r="X1067" s="724"/>
      <c r="Y1067" s="725"/>
      <c r="Z1067" s="723"/>
      <c r="AA1067" s="724"/>
      <c r="AB1067" s="724"/>
      <c r="AC1067" s="724"/>
      <c r="AD1067" s="724"/>
      <c r="AE1067" s="724"/>
      <c r="AF1067" s="724"/>
      <c r="AG1067" s="724"/>
      <c r="AH1067" s="724"/>
      <c r="AI1067" s="724"/>
      <c r="AJ1067" s="725"/>
      <c r="AK1067" s="723"/>
      <c r="AL1067" s="724"/>
      <c r="AM1067" s="724"/>
      <c r="AN1067" s="724"/>
      <c r="AO1067" s="724"/>
      <c r="AP1067" s="724"/>
      <c r="AQ1067" s="724"/>
      <c r="AR1067" s="724"/>
      <c r="AS1067" s="724"/>
      <c r="AT1067" s="725"/>
      <c r="AU1067" s="269"/>
      <c r="AV1067" s="723"/>
      <c r="AW1067" s="724"/>
      <c r="AX1067" s="724"/>
      <c r="AY1067" s="724"/>
      <c r="AZ1067" s="724"/>
      <c r="BA1067" s="724"/>
      <c r="BB1067" s="724"/>
      <c r="BC1067" s="724"/>
      <c r="BD1067" s="724"/>
      <c r="BE1067" s="724"/>
      <c r="BF1067" s="724"/>
      <c r="BG1067" s="724"/>
      <c r="BH1067" s="724"/>
      <c r="BI1067" s="724"/>
      <c r="BJ1067" s="724"/>
      <c r="BK1067" s="725"/>
      <c r="BL1067" s="723"/>
      <c r="BM1067" s="724"/>
      <c r="BN1067" s="724"/>
      <c r="BO1067" s="724"/>
      <c r="BP1067" s="724"/>
      <c r="BQ1067" s="724"/>
      <c r="BR1067" s="724"/>
      <c r="BS1067" s="724"/>
      <c r="BT1067" s="724"/>
      <c r="BU1067" s="724"/>
      <c r="BV1067" s="724"/>
      <c r="BW1067" s="724"/>
      <c r="BX1067" s="724"/>
      <c r="BY1067" s="724"/>
      <c r="BZ1067" s="724"/>
      <c r="CA1067" s="725"/>
      <c r="CB1067" s="751"/>
      <c r="CC1067" s="752"/>
      <c r="CD1067" s="752"/>
      <c r="CE1067" s="752"/>
      <c r="CF1067" s="752"/>
      <c r="CG1067" s="752"/>
      <c r="CH1067" s="752"/>
      <c r="CI1067" s="752"/>
      <c r="CJ1067" s="752"/>
      <c r="CK1067" s="752"/>
      <c r="CL1067" s="752"/>
      <c r="CM1067" s="752"/>
      <c r="CN1067" s="753"/>
    </row>
    <row r="1068" spans="1:92" ht="14.25" customHeight="1" x14ac:dyDescent="0.35">
      <c r="D1068" s="347" t="s">
        <v>484</v>
      </c>
      <c r="E1068" s="348"/>
      <c r="F1068" s="348"/>
      <c r="G1068" s="348"/>
      <c r="H1068" s="348"/>
      <c r="I1068" s="348"/>
      <c r="J1068" s="348"/>
      <c r="K1068" s="348"/>
      <c r="L1068" s="348"/>
      <c r="M1068" s="348"/>
      <c r="N1068" s="348"/>
      <c r="O1068" s="348"/>
      <c r="P1068" s="348"/>
      <c r="Q1068" s="348"/>
      <c r="R1068" s="348"/>
      <c r="S1068" s="348"/>
      <c r="T1068" s="348"/>
      <c r="U1068" s="348"/>
      <c r="V1068" s="348"/>
      <c r="W1068" s="348"/>
      <c r="X1068" s="348"/>
      <c r="Y1068" s="349"/>
      <c r="Z1068" s="272">
        <v>3403</v>
      </c>
      <c r="AA1068" s="348"/>
      <c r="AB1068" s="348"/>
      <c r="AC1068" s="348"/>
      <c r="AD1068" s="348"/>
      <c r="AE1068" s="348"/>
      <c r="AF1068" s="348"/>
      <c r="AG1068" s="348"/>
      <c r="AH1068" s="348"/>
      <c r="AI1068" s="348"/>
      <c r="AJ1068" s="349"/>
      <c r="AK1068" s="272">
        <v>1009</v>
      </c>
      <c r="AL1068" s="348"/>
      <c r="AM1068" s="348"/>
      <c r="AN1068" s="348"/>
      <c r="AO1068" s="348"/>
      <c r="AP1068" s="348"/>
      <c r="AQ1068" s="348"/>
      <c r="AR1068" s="348"/>
      <c r="AS1068" s="348"/>
      <c r="AT1068" s="349"/>
      <c r="AU1068" s="2"/>
      <c r="AV1068" s="554" t="s">
        <v>425</v>
      </c>
      <c r="AW1068" s="554"/>
      <c r="AX1068" s="554"/>
      <c r="AY1068" s="554"/>
      <c r="AZ1068" s="554"/>
      <c r="BA1068" s="554"/>
      <c r="BB1068" s="554"/>
      <c r="BC1068" s="554"/>
      <c r="BD1068" s="554" t="s">
        <v>481</v>
      </c>
      <c r="BE1068" s="554"/>
      <c r="BF1068" s="554"/>
      <c r="BG1068" s="554"/>
      <c r="BH1068" s="554"/>
      <c r="BI1068" s="554"/>
      <c r="BJ1068" s="554"/>
      <c r="BK1068" s="554"/>
      <c r="BL1068" s="554" t="s">
        <v>425</v>
      </c>
      <c r="BM1068" s="554"/>
      <c r="BN1068" s="554"/>
      <c r="BO1068" s="554"/>
      <c r="BP1068" s="554"/>
      <c r="BQ1068" s="554"/>
      <c r="BR1068" s="554"/>
      <c r="BS1068" s="554"/>
      <c r="BT1068" s="554" t="s">
        <v>481</v>
      </c>
      <c r="BU1068" s="554"/>
      <c r="BV1068" s="554"/>
      <c r="BW1068" s="554"/>
      <c r="BX1068" s="554"/>
      <c r="BY1068" s="554"/>
      <c r="BZ1068" s="554"/>
      <c r="CA1068" s="554"/>
      <c r="CB1068" s="723"/>
      <c r="CC1068" s="724"/>
      <c r="CD1068" s="724"/>
      <c r="CE1068" s="724"/>
      <c r="CF1068" s="724"/>
      <c r="CG1068" s="724"/>
      <c r="CH1068" s="724"/>
      <c r="CI1068" s="724"/>
      <c r="CJ1068" s="724"/>
      <c r="CK1068" s="724"/>
      <c r="CL1068" s="724"/>
      <c r="CM1068" s="724"/>
      <c r="CN1068" s="725"/>
    </row>
    <row r="1069" spans="1:92" ht="14.25" customHeight="1" x14ac:dyDescent="0.35">
      <c r="D1069" s="347" t="s">
        <v>485</v>
      </c>
      <c r="E1069" s="348"/>
      <c r="F1069" s="348"/>
      <c r="G1069" s="348"/>
      <c r="H1069" s="348"/>
      <c r="I1069" s="348"/>
      <c r="J1069" s="348"/>
      <c r="K1069" s="348"/>
      <c r="L1069" s="348"/>
      <c r="M1069" s="348"/>
      <c r="N1069" s="348"/>
      <c r="O1069" s="348"/>
      <c r="P1069" s="348"/>
      <c r="Q1069" s="348"/>
      <c r="R1069" s="348"/>
      <c r="S1069" s="348"/>
      <c r="T1069" s="348"/>
      <c r="U1069" s="348"/>
      <c r="V1069" s="348"/>
      <c r="W1069" s="348"/>
      <c r="X1069" s="348"/>
      <c r="Y1069" s="349"/>
      <c r="Z1069" s="347">
        <v>8</v>
      </c>
      <c r="AA1069" s="348"/>
      <c r="AB1069" s="348"/>
      <c r="AC1069" s="348"/>
      <c r="AD1069" s="348"/>
      <c r="AE1069" s="348"/>
      <c r="AF1069" s="348"/>
      <c r="AG1069" s="348"/>
      <c r="AH1069" s="348"/>
      <c r="AI1069" s="348"/>
      <c r="AJ1069" s="349"/>
      <c r="AK1069" s="347">
        <v>825</v>
      </c>
      <c r="AL1069" s="348"/>
      <c r="AM1069" s="348"/>
      <c r="AN1069" s="348"/>
      <c r="AO1069" s="348"/>
      <c r="AP1069" s="348"/>
      <c r="AQ1069" s="348"/>
      <c r="AR1069" s="348"/>
      <c r="AS1069" s="348"/>
      <c r="AT1069" s="349"/>
      <c r="AU1069" s="2"/>
      <c r="AV1069" s="369">
        <f>Z1080</f>
        <v>3411</v>
      </c>
      <c r="AW1069" s="312"/>
      <c r="AX1069" s="312"/>
      <c r="AY1069" s="312"/>
      <c r="AZ1069" s="312"/>
      <c r="BA1069" s="312"/>
      <c r="BB1069" s="312"/>
      <c r="BC1069" s="312"/>
      <c r="BD1069" s="369">
        <f>AK1080</f>
        <v>2294</v>
      </c>
      <c r="BE1069" s="312"/>
      <c r="BF1069" s="312"/>
      <c r="BG1069" s="312"/>
      <c r="BH1069" s="312"/>
      <c r="BI1069" s="312"/>
      <c r="BJ1069" s="312"/>
      <c r="BK1069" s="312"/>
      <c r="BL1069" s="312"/>
      <c r="BM1069" s="312"/>
      <c r="BN1069" s="312"/>
      <c r="BO1069" s="312"/>
      <c r="BP1069" s="312"/>
      <c r="BQ1069" s="312"/>
      <c r="BR1069" s="312"/>
      <c r="BS1069" s="312"/>
      <c r="BT1069" s="312"/>
      <c r="BU1069" s="312"/>
      <c r="BV1069" s="312"/>
      <c r="BW1069" s="312"/>
      <c r="BX1069" s="312"/>
      <c r="BY1069" s="312"/>
      <c r="BZ1069" s="312"/>
      <c r="CA1069" s="312"/>
      <c r="CB1069" s="369">
        <f>SUM(AV1069:BK1069)</f>
        <v>5705</v>
      </c>
      <c r="CC1069" s="312"/>
      <c r="CD1069" s="312"/>
      <c r="CE1069" s="312"/>
      <c r="CF1069" s="312"/>
      <c r="CG1069" s="312"/>
      <c r="CH1069" s="312"/>
      <c r="CI1069" s="312"/>
      <c r="CJ1069" s="312"/>
      <c r="CK1069" s="312"/>
      <c r="CL1069" s="312"/>
      <c r="CM1069" s="312"/>
      <c r="CN1069" s="312"/>
    </row>
    <row r="1070" spans="1:92" ht="14.25" customHeight="1" x14ac:dyDescent="0.35">
      <c r="D1070" s="347" t="s">
        <v>1166</v>
      </c>
      <c r="E1070" s="348"/>
      <c r="F1070" s="348"/>
      <c r="G1070" s="348"/>
      <c r="H1070" s="348"/>
      <c r="I1070" s="348"/>
      <c r="J1070" s="348"/>
      <c r="K1070" s="348"/>
      <c r="L1070" s="348"/>
      <c r="M1070" s="348"/>
      <c r="N1070" s="348"/>
      <c r="O1070" s="348"/>
      <c r="P1070" s="348"/>
      <c r="Q1070" s="348"/>
      <c r="R1070" s="348"/>
      <c r="S1070" s="348"/>
      <c r="T1070" s="348"/>
      <c r="U1070" s="348"/>
      <c r="V1070" s="348"/>
      <c r="W1070" s="348"/>
      <c r="X1070" s="348"/>
      <c r="Y1070" s="349"/>
      <c r="Z1070" s="347"/>
      <c r="AA1070" s="348"/>
      <c r="AB1070" s="348"/>
      <c r="AC1070" s="348"/>
      <c r="AD1070" s="348"/>
      <c r="AE1070" s="348"/>
      <c r="AF1070" s="348"/>
      <c r="AG1070" s="348"/>
      <c r="AH1070" s="348"/>
      <c r="AI1070" s="348"/>
      <c r="AJ1070" s="349"/>
      <c r="AK1070" s="347">
        <v>110</v>
      </c>
      <c r="AL1070" s="348"/>
      <c r="AM1070" s="348"/>
      <c r="AN1070" s="348"/>
      <c r="AO1070" s="348"/>
      <c r="AP1070" s="348"/>
      <c r="AQ1070" s="348"/>
      <c r="AR1070" s="348"/>
      <c r="AS1070" s="348"/>
      <c r="AT1070" s="349"/>
      <c r="AU1070" s="2"/>
      <c r="AV1070" s="312"/>
      <c r="AW1070" s="312"/>
      <c r="AX1070" s="312"/>
      <c r="AY1070" s="312"/>
      <c r="AZ1070" s="312"/>
      <c r="BA1070" s="312"/>
      <c r="BB1070" s="312"/>
      <c r="BC1070" s="312"/>
      <c r="BD1070" s="312"/>
      <c r="BE1070" s="312"/>
      <c r="BF1070" s="312"/>
      <c r="BG1070" s="312"/>
      <c r="BH1070" s="312"/>
      <c r="BI1070" s="312"/>
      <c r="BJ1070" s="312"/>
      <c r="BK1070" s="312"/>
      <c r="BL1070" s="369">
        <v>3381</v>
      </c>
      <c r="BM1070" s="312"/>
      <c r="BN1070" s="312"/>
      <c r="BO1070" s="312"/>
      <c r="BP1070" s="312"/>
      <c r="BQ1070" s="312"/>
      <c r="BR1070" s="312"/>
      <c r="BS1070" s="312"/>
      <c r="BT1070" s="369">
        <v>1840</v>
      </c>
      <c r="BU1070" s="312"/>
      <c r="BV1070" s="312"/>
      <c r="BW1070" s="312"/>
      <c r="BX1070" s="312"/>
      <c r="BY1070" s="312"/>
      <c r="BZ1070" s="312"/>
      <c r="CA1070" s="312"/>
      <c r="CB1070" s="369">
        <f>SUM(BL1070:CA1070)</f>
        <v>5221</v>
      </c>
      <c r="CC1070" s="312"/>
      <c r="CD1070" s="312"/>
      <c r="CE1070" s="312"/>
      <c r="CF1070" s="312"/>
      <c r="CG1070" s="312"/>
      <c r="CH1070" s="312"/>
      <c r="CI1070" s="312"/>
      <c r="CJ1070" s="312"/>
      <c r="CK1070" s="312"/>
      <c r="CL1070" s="312"/>
      <c r="CM1070" s="312"/>
      <c r="CN1070" s="312"/>
    </row>
    <row r="1071" spans="1:92" ht="14.25" customHeight="1" x14ac:dyDescent="0.35">
      <c r="D1071" s="347" t="s">
        <v>1167</v>
      </c>
      <c r="E1071" s="348"/>
      <c r="F1071" s="348"/>
      <c r="G1071" s="348"/>
      <c r="H1071" s="348"/>
      <c r="I1071" s="348"/>
      <c r="J1071" s="348"/>
      <c r="K1071" s="348"/>
      <c r="L1071" s="348"/>
      <c r="M1071" s="348"/>
      <c r="N1071" s="348"/>
      <c r="O1071" s="348"/>
      <c r="P1071" s="348"/>
      <c r="Q1071" s="348"/>
      <c r="R1071" s="348"/>
      <c r="S1071" s="348"/>
      <c r="T1071" s="348"/>
      <c r="U1071" s="348"/>
      <c r="V1071" s="348"/>
      <c r="W1071" s="348"/>
      <c r="X1071" s="348"/>
      <c r="Y1071" s="349"/>
      <c r="Z1071" s="347"/>
      <c r="AA1071" s="348"/>
      <c r="AB1071" s="348"/>
      <c r="AC1071" s="348"/>
      <c r="AD1071" s="348"/>
      <c r="AE1071" s="348"/>
      <c r="AF1071" s="348"/>
      <c r="AG1071" s="348"/>
      <c r="AH1071" s="348"/>
      <c r="AI1071" s="348"/>
      <c r="AJ1071" s="349"/>
      <c r="AK1071" s="347">
        <v>172</v>
      </c>
      <c r="AL1071" s="348"/>
      <c r="AM1071" s="348"/>
      <c r="AN1071" s="348"/>
      <c r="AO1071" s="348"/>
      <c r="AP1071" s="348"/>
      <c r="AQ1071" s="348"/>
      <c r="AR1071" s="348"/>
      <c r="AS1071" s="348"/>
      <c r="AT1071" s="349"/>
      <c r="AU1071" s="2"/>
      <c r="AV1071" s="312"/>
      <c r="AW1071" s="312"/>
      <c r="AX1071" s="312"/>
      <c r="AY1071" s="312"/>
      <c r="AZ1071" s="312"/>
      <c r="BA1071" s="312"/>
      <c r="BB1071" s="312"/>
      <c r="BC1071" s="312"/>
      <c r="BD1071" s="312"/>
      <c r="BE1071" s="312"/>
      <c r="BF1071" s="312"/>
      <c r="BG1071" s="312"/>
      <c r="BH1071" s="312"/>
      <c r="BI1071" s="312"/>
      <c r="BJ1071" s="312"/>
      <c r="BK1071" s="312"/>
      <c r="BL1071" s="312"/>
      <c r="BM1071" s="312"/>
      <c r="BN1071" s="312"/>
      <c r="BO1071" s="312"/>
      <c r="BP1071" s="312"/>
      <c r="BQ1071" s="312"/>
      <c r="BR1071" s="312"/>
      <c r="BS1071" s="312"/>
      <c r="BT1071" s="312"/>
      <c r="BU1071" s="312"/>
      <c r="BV1071" s="312"/>
      <c r="BW1071" s="312"/>
      <c r="BX1071" s="312"/>
      <c r="BY1071" s="312"/>
      <c r="BZ1071" s="312"/>
      <c r="CA1071" s="312"/>
      <c r="CB1071" s="312"/>
      <c r="CC1071" s="312"/>
      <c r="CD1071" s="312"/>
      <c r="CE1071" s="312"/>
      <c r="CF1071" s="312"/>
      <c r="CG1071" s="312"/>
      <c r="CH1071" s="312"/>
      <c r="CI1071" s="312"/>
      <c r="CJ1071" s="312"/>
      <c r="CK1071" s="312"/>
      <c r="CL1071" s="312"/>
      <c r="CM1071" s="312"/>
      <c r="CN1071" s="312"/>
    </row>
    <row r="1072" spans="1:92" ht="14.25" customHeight="1" x14ac:dyDescent="0.35">
      <c r="D1072" s="347" t="s">
        <v>1168</v>
      </c>
      <c r="E1072" s="348"/>
      <c r="F1072" s="348"/>
      <c r="G1072" s="348"/>
      <c r="H1072" s="348"/>
      <c r="I1072" s="348"/>
      <c r="J1072" s="348"/>
      <c r="K1072" s="348"/>
      <c r="L1072" s="348"/>
      <c r="M1072" s="348"/>
      <c r="N1072" s="348"/>
      <c r="O1072" s="348"/>
      <c r="P1072" s="348"/>
      <c r="Q1072" s="348"/>
      <c r="R1072" s="348"/>
      <c r="S1072" s="348"/>
      <c r="T1072" s="348"/>
      <c r="U1072" s="348"/>
      <c r="V1072" s="348"/>
      <c r="W1072" s="348"/>
      <c r="X1072" s="348"/>
      <c r="Y1072" s="349"/>
      <c r="Z1072" s="347"/>
      <c r="AA1072" s="348"/>
      <c r="AB1072" s="348"/>
      <c r="AC1072" s="348"/>
      <c r="AD1072" s="348"/>
      <c r="AE1072" s="348"/>
      <c r="AF1072" s="348"/>
      <c r="AG1072" s="348"/>
      <c r="AH1072" s="348"/>
      <c r="AI1072" s="348"/>
      <c r="AJ1072" s="349"/>
      <c r="AK1072" s="347">
        <v>111</v>
      </c>
      <c r="AL1072" s="348"/>
      <c r="AM1072" s="348"/>
      <c r="AN1072" s="348"/>
      <c r="AO1072" s="348"/>
      <c r="AP1072" s="348"/>
      <c r="AQ1072" s="348"/>
      <c r="AR1072" s="348"/>
      <c r="AS1072" s="348"/>
      <c r="AT1072" s="349"/>
      <c r="AU1072" s="2"/>
      <c r="AV1072" s="591"/>
      <c r="AW1072" s="591"/>
      <c r="AX1072" s="591"/>
      <c r="AY1072" s="591"/>
      <c r="AZ1072" s="591"/>
      <c r="BA1072" s="591"/>
      <c r="BB1072" s="591"/>
      <c r="BC1072" s="591"/>
      <c r="BD1072" s="591"/>
      <c r="BE1072" s="591"/>
      <c r="BF1072" s="591"/>
      <c r="BG1072" s="591"/>
      <c r="BH1072" s="591"/>
      <c r="BI1072" s="591"/>
      <c r="BJ1072" s="591"/>
      <c r="BK1072" s="591"/>
      <c r="BL1072" s="591"/>
      <c r="BM1072" s="591"/>
      <c r="BN1072" s="591"/>
      <c r="BO1072" s="591"/>
      <c r="BP1072" s="591"/>
      <c r="BQ1072" s="591"/>
      <c r="BR1072" s="591"/>
      <c r="BS1072" s="591"/>
      <c r="BT1072" s="591"/>
      <c r="BU1072" s="591"/>
      <c r="BV1072" s="591"/>
      <c r="BW1072" s="591"/>
      <c r="BX1072" s="591"/>
      <c r="BY1072" s="591"/>
      <c r="BZ1072" s="591"/>
      <c r="CA1072" s="591"/>
      <c r="CB1072" s="312"/>
      <c r="CC1072" s="312"/>
      <c r="CD1072" s="312"/>
      <c r="CE1072" s="312"/>
      <c r="CF1072" s="312"/>
      <c r="CG1072" s="312"/>
      <c r="CH1072" s="312"/>
      <c r="CI1072" s="312"/>
      <c r="CJ1072" s="312"/>
      <c r="CK1072" s="312"/>
      <c r="CL1072" s="312"/>
      <c r="CM1072" s="312"/>
      <c r="CN1072" s="312"/>
    </row>
    <row r="1073" spans="4:92" ht="14.25" customHeight="1" x14ac:dyDescent="0.35">
      <c r="D1073" s="347" t="s">
        <v>486</v>
      </c>
      <c r="E1073" s="348"/>
      <c r="F1073" s="348"/>
      <c r="G1073" s="348"/>
      <c r="H1073" s="348"/>
      <c r="I1073" s="348"/>
      <c r="J1073" s="348"/>
      <c r="K1073" s="348"/>
      <c r="L1073" s="348"/>
      <c r="M1073" s="348"/>
      <c r="N1073" s="348"/>
      <c r="O1073" s="348"/>
      <c r="P1073" s="348"/>
      <c r="Q1073" s="348"/>
      <c r="R1073" s="348"/>
      <c r="S1073" s="348"/>
      <c r="T1073" s="348"/>
      <c r="U1073" s="348"/>
      <c r="V1073" s="348"/>
      <c r="W1073" s="348"/>
      <c r="X1073" s="348"/>
      <c r="Y1073" s="349"/>
      <c r="Z1073" s="347"/>
      <c r="AA1073" s="348"/>
      <c r="AB1073" s="348"/>
      <c r="AC1073" s="348"/>
      <c r="AD1073" s="348"/>
      <c r="AE1073" s="348"/>
      <c r="AF1073" s="348"/>
      <c r="AG1073" s="348"/>
      <c r="AH1073" s="348"/>
      <c r="AI1073" s="348"/>
      <c r="AJ1073" s="349"/>
      <c r="AK1073" s="347">
        <v>49</v>
      </c>
      <c r="AL1073" s="348"/>
      <c r="AM1073" s="348"/>
      <c r="AN1073" s="348"/>
      <c r="AO1073" s="348"/>
      <c r="AP1073" s="348"/>
      <c r="AQ1073" s="348"/>
      <c r="AR1073" s="348"/>
      <c r="AS1073" s="348"/>
      <c r="AT1073" s="349"/>
      <c r="AU1073" s="2"/>
      <c r="AV1073" s="591"/>
      <c r="AW1073" s="591"/>
      <c r="AX1073" s="591"/>
      <c r="AY1073" s="591"/>
      <c r="AZ1073" s="591"/>
      <c r="BA1073" s="591"/>
      <c r="BB1073" s="591"/>
      <c r="BC1073" s="591"/>
      <c r="BD1073" s="591"/>
      <c r="BE1073" s="591"/>
      <c r="BF1073" s="591"/>
      <c r="BG1073" s="591"/>
      <c r="BH1073" s="591"/>
      <c r="BI1073" s="591"/>
      <c r="BJ1073" s="591"/>
      <c r="BK1073" s="591"/>
      <c r="BL1073" s="591"/>
      <c r="BM1073" s="591"/>
      <c r="BN1073" s="591"/>
      <c r="BO1073" s="591"/>
      <c r="BP1073" s="591"/>
      <c r="BQ1073" s="591"/>
      <c r="BR1073" s="591"/>
      <c r="BS1073" s="591"/>
      <c r="BT1073" s="591"/>
      <c r="BU1073" s="591"/>
      <c r="BV1073" s="591"/>
      <c r="BW1073" s="591"/>
      <c r="BX1073" s="591"/>
      <c r="BY1073" s="591"/>
      <c r="BZ1073" s="591"/>
      <c r="CA1073" s="591"/>
      <c r="CB1073" s="312"/>
      <c r="CC1073" s="312"/>
      <c r="CD1073" s="312"/>
      <c r="CE1073" s="312"/>
      <c r="CF1073" s="312"/>
      <c r="CG1073" s="312"/>
      <c r="CH1073" s="312"/>
      <c r="CI1073" s="312"/>
      <c r="CJ1073" s="312"/>
      <c r="CK1073" s="312"/>
      <c r="CL1073" s="312"/>
      <c r="CM1073" s="312"/>
      <c r="CN1073" s="312"/>
    </row>
    <row r="1074" spans="4:92" ht="14.25" customHeight="1" x14ac:dyDescent="0.35">
      <c r="D1074" s="347" t="s">
        <v>487</v>
      </c>
      <c r="E1074" s="348"/>
      <c r="F1074" s="348"/>
      <c r="G1074" s="348"/>
      <c r="H1074" s="348"/>
      <c r="I1074" s="348"/>
      <c r="J1074" s="348"/>
      <c r="K1074" s="348"/>
      <c r="L1074" s="348"/>
      <c r="M1074" s="348"/>
      <c r="N1074" s="348"/>
      <c r="O1074" s="348"/>
      <c r="P1074" s="348"/>
      <c r="Q1074" s="348"/>
      <c r="R1074" s="348"/>
      <c r="S1074" s="348"/>
      <c r="T1074" s="348"/>
      <c r="U1074" s="348"/>
      <c r="V1074" s="348"/>
      <c r="W1074" s="348"/>
      <c r="X1074" s="348"/>
      <c r="Y1074" s="349"/>
      <c r="Z1074" s="347"/>
      <c r="AA1074" s="348"/>
      <c r="AB1074" s="348"/>
      <c r="AC1074" s="348"/>
      <c r="AD1074" s="348"/>
      <c r="AE1074" s="348"/>
      <c r="AF1074" s="348"/>
      <c r="AG1074" s="348"/>
      <c r="AH1074" s="348"/>
      <c r="AI1074" s="348"/>
      <c r="AJ1074" s="349"/>
      <c r="AK1074" s="347">
        <v>14</v>
      </c>
      <c r="AL1074" s="348"/>
      <c r="AM1074" s="348"/>
      <c r="AN1074" s="348"/>
      <c r="AO1074" s="348"/>
      <c r="AP1074" s="348"/>
      <c r="AQ1074" s="348"/>
      <c r="AR1074" s="348"/>
      <c r="AS1074" s="348"/>
      <c r="AT1074" s="349"/>
      <c r="AU1074" s="2"/>
      <c r="AV1074" s="591"/>
      <c r="AW1074" s="591"/>
      <c r="AX1074" s="591"/>
      <c r="AY1074" s="591"/>
      <c r="AZ1074" s="591"/>
      <c r="BA1074" s="591"/>
      <c r="BB1074" s="591"/>
      <c r="BC1074" s="591"/>
      <c r="BD1074" s="591"/>
      <c r="BE1074" s="591"/>
      <c r="BF1074" s="591"/>
      <c r="BG1074" s="591"/>
      <c r="BH1074" s="591"/>
      <c r="BI1074" s="591"/>
      <c r="BJ1074" s="591"/>
      <c r="BK1074" s="591"/>
      <c r="BL1074" s="591"/>
      <c r="BM1074" s="591"/>
      <c r="BN1074" s="591"/>
      <c r="BO1074" s="591"/>
      <c r="BP1074" s="591"/>
      <c r="BQ1074" s="591"/>
      <c r="BR1074" s="591"/>
      <c r="BS1074" s="591"/>
      <c r="BT1074" s="591"/>
      <c r="BU1074" s="591"/>
      <c r="BV1074" s="591"/>
      <c r="BW1074" s="591"/>
      <c r="BX1074" s="591"/>
      <c r="BY1074" s="591"/>
      <c r="BZ1074" s="591"/>
      <c r="CA1074" s="591"/>
      <c r="CB1074" s="312"/>
      <c r="CC1074" s="312"/>
      <c r="CD1074" s="312"/>
      <c r="CE1074" s="312"/>
      <c r="CF1074" s="312"/>
      <c r="CG1074" s="312"/>
      <c r="CH1074" s="312"/>
      <c r="CI1074" s="312"/>
      <c r="CJ1074" s="312"/>
      <c r="CK1074" s="312"/>
      <c r="CL1074" s="312"/>
      <c r="CM1074" s="312"/>
      <c r="CN1074" s="312"/>
    </row>
    <row r="1075" spans="4:92" ht="14.25" customHeight="1" x14ac:dyDescent="0.35">
      <c r="D1075" s="347" t="s">
        <v>488</v>
      </c>
      <c r="E1075" s="348"/>
      <c r="F1075" s="348"/>
      <c r="G1075" s="348"/>
      <c r="H1075" s="348"/>
      <c r="I1075" s="348"/>
      <c r="J1075" s="348"/>
      <c r="K1075" s="348"/>
      <c r="L1075" s="348"/>
      <c r="M1075" s="348"/>
      <c r="N1075" s="348"/>
      <c r="O1075" s="348"/>
      <c r="P1075" s="348"/>
      <c r="Q1075" s="348"/>
      <c r="R1075" s="348"/>
      <c r="S1075" s="348"/>
      <c r="T1075" s="348"/>
      <c r="U1075" s="348"/>
      <c r="V1075" s="348"/>
      <c r="W1075" s="348"/>
      <c r="X1075" s="348"/>
      <c r="Y1075" s="349"/>
      <c r="Z1075" s="347"/>
      <c r="AA1075" s="348"/>
      <c r="AB1075" s="348"/>
      <c r="AC1075" s="348"/>
      <c r="AD1075" s="348"/>
      <c r="AE1075" s="348"/>
      <c r="AF1075" s="348"/>
      <c r="AG1075" s="348"/>
      <c r="AH1075" s="348"/>
      <c r="AI1075" s="348"/>
      <c r="AJ1075" s="349"/>
      <c r="AK1075" s="347">
        <v>2</v>
      </c>
      <c r="AL1075" s="348"/>
      <c r="AM1075" s="348"/>
      <c r="AN1075" s="348"/>
      <c r="AO1075" s="348"/>
      <c r="AP1075" s="348"/>
      <c r="AQ1075" s="348"/>
      <c r="AR1075" s="348"/>
      <c r="AS1075" s="348"/>
      <c r="AT1075" s="349"/>
      <c r="AU1075" s="2"/>
      <c r="AV1075" s="591"/>
      <c r="AW1075" s="591"/>
      <c r="AX1075" s="591"/>
      <c r="AY1075" s="591"/>
      <c r="AZ1075" s="591"/>
      <c r="BA1075" s="591"/>
      <c r="BB1075" s="591"/>
      <c r="BC1075" s="591"/>
      <c r="BD1075" s="591"/>
      <c r="BE1075" s="591"/>
      <c r="BF1075" s="591"/>
      <c r="BG1075" s="591"/>
      <c r="BH1075" s="591"/>
      <c r="BI1075" s="591"/>
      <c r="BJ1075" s="591"/>
      <c r="BK1075" s="591"/>
      <c r="BL1075" s="591"/>
      <c r="BM1075" s="591"/>
      <c r="BN1075" s="591"/>
      <c r="BO1075" s="591"/>
      <c r="BP1075" s="591"/>
      <c r="BQ1075" s="591"/>
      <c r="BR1075" s="591"/>
      <c r="BS1075" s="591"/>
      <c r="BT1075" s="591"/>
      <c r="BU1075" s="591"/>
      <c r="BV1075" s="591"/>
      <c r="BW1075" s="591"/>
      <c r="BX1075" s="591"/>
      <c r="BY1075" s="591"/>
      <c r="BZ1075" s="591"/>
      <c r="CA1075" s="591"/>
      <c r="CB1075" s="312"/>
      <c r="CC1075" s="312"/>
      <c r="CD1075" s="312"/>
      <c r="CE1075" s="312"/>
      <c r="CF1075" s="312"/>
      <c r="CG1075" s="312"/>
      <c r="CH1075" s="312"/>
      <c r="CI1075" s="312"/>
      <c r="CJ1075" s="312"/>
      <c r="CK1075" s="312"/>
      <c r="CL1075" s="312"/>
      <c r="CM1075" s="312"/>
      <c r="CN1075" s="312"/>
    </row>
    <row r="1076" spans="4:92" ht="14.25" customHeight="1" x14ac:dyDescent="0.35">
      <c r="D1076" s="347" t="s">
        <v>489</v>
      </c>
      <c r="E1076" s="348"/>
      <c r="F1076" s="348"/>
      <c r="G1076" s="348"/>
      <c r="H1076" s="348"/>
      <c r="I1076" s="348"/>
      <c r="J1076" s="348"/>
      <c r="K1076" s="348"/>
      <c r="L1076" s="348"/>
      <c r="M1076" s="348"/>
      <c r="N1076" s="348"/>
      <c r="O1076" s="348"/>
      <c r="P1076" s="348"/>
      <c r="Q1076" s="348"/>
      <c r="R1076" s="348"/>
      <c r="S1076" s="348"/>
      <c r="T1076" s="348"/>
      <c r="U1076" s="348"/>
      <c r="V1076" s="348"/>
      <c r="W1076" s="348"/>
      <c r="X1076" s="348"/>
      <c r="Y1076" s="349"/>
      <c r="Z1076" s="347"/>
      <c r="AA1076" s="348"/>
      <c r="AB1076" s="348"/>
      <c r="AC1076" s="348"/>
      <c r="AD1076" s="348"/>
      <c r="AE1076" s="348"/>
      <c r="AF1076" s="348"/>
      <c r="AG1076" s="348"/>
      <c r="AH1076" s="348"/>
      <c r="AI1076" s="348"/>
      <c r="AJ1076" s="349"/>
      <c r="AK1076" s="347">
        <v>1</v>
      </c>
      <c r="AL1076" s="348"/>
      <c r="AM1076" s="348"/>
      <c r="AN1076" s="348"/>
      <c r="AO1076" s="348"/>
      <c r="AP1076" s="348"/>
      <c r="AQ1076" s="348"/>
      <c r="AR1076" s="348"/>
      <c r="AS1076" s="348"/>
      <c r="AT1076" s="349"/>
      <c r="AU1076" s="2"/>
      <c r="AV1076" s="591"/>
      <c r="AW1076" s="591"/>
      <c r="AX1076" s="591"/>
      <c r="AY1076" s="591"/>
      <c r="AZ1076" s="591"/>
      <c r="BA1076" s="591"/>
      <c r="BB1076" s="591"/>
      <c r="BC1076" s="591"/>
      <c r="BD1076" s="591"/>
      <c r="BE1076" s="591"/>
      <c r="BF1076" s="591"/>
      <c r="BG1076" s="591"/>
      <c r="BH1076" s="591"/>
      <c r="BI1076" s="591"/>
      <c r="BJ1076" s="591"/>
      <c r="BK1076" s="591"/>
      <c r="BL1076" s="591"/>
      <c r="BM1076" s="591"/>
      <c r="BN1076" s="591"/>
      <c r="BO1076" s="591"/>
      <c r="BP1076" s="591"/>
      <c r="BQ1076" s="591"/>
      <c r="BR1076" s="591"/>
      <c r="BS1076" s="591"/>
      <c r="BT1076" s="591"/>
      <c r="BU1076" s="591"/>
      <c r="BV1076" s="591"/>
      <c r="BW1076" s="591"/>
      <c r="BX1076" s="591"/>
      <c r="BY1076" s="591"/>
      <c r="BZ1076" s="591"/>
      <c r="CA1076" s="591"/>
      <c r="CB1076" s="312"/>
      <c r="CC1076" s="312"/>
      <c r="CD1076" s="312"/>
      <c r="CE1076" s="312"/>
      <c r="CF1076" s="312"/>
      <c r="CG1076" s="312"/>
      <c r="CH1076" s="312"/>
      <c r="CI1076" s="312"/>
      <c r="CJ1076" s="312"/>
      <c r="CK1076" s="312"/>
      <c r="CL1076" s="312"/>
      <c r="CM1076" s="312"/>
      <c r="CN1076" s="312"/>
    </row>
    <row r="1077" spans="4:92" ht="14.25" customHeight="1" x14ac:dyDescent="0.35">
      <c r="D1077" s="347" t="s">
        <v>490</v>
      </c>
      <c r="E1077" s="348"/>
      <c r="F1077" s="348"/>
      <c r="G1077" s="348"/>
      <c r="H1077" s="348"/>
      <c r="I1077" s="348"/>
      <c r="J1077" s="348"/>
      <c r="K1077" s="348"/>
      <c r="L1077" s="348"/>
      <c r="M1077" s="348"/>
      <c r="N1077" s="348"/>
      <c r="O1077" s="348"/>
      <c r="P1077" s="348"/>
      <c r="Q1077" s="348"/>
      <c r="R1077" s="348"/>
      <c r="S1077" s="348"/>
      <c r="T1077" s="348"/>
      <c r="U1077" s="348"/>
      <c r="V1077" s="348"/>
      <c r="W1077" s="348"/>
      <c r="X1077" s="348"/>
      <c r="Y1077" s="349"/>
      <c r="Z1077" s="347"/>
      <c r="AA1077" s="348"/>
      <c r="AB1077" s="348"/>
      <c r="AC1077" s="348"/>
      <c r="AD1077" s="348"/>
      <c r="AE1077" s="348"/>
      <c r="AF1077" s="348"/>
      <c r="AG1077" s="348"/>
      <c r="AH1077" s="348"/>
      <c r="AI1077" s="348"/>
      <c r="AJ1077" s="349"/>
      <c r="AK1077" s="347">
        <v>1</v>
      </c>
      <c r="AL1077" s="348"/>
      <c r="AM1077" s="348"/>
      <c r="AN1077" s="348"/>
      <c r="AO1077" s="348"/>
      <c r="AP1077" s="348"/>
      <c r="AQ1077" s="348"/>
      <c r="AR1077" s="348"/>
      <c r="AS1077" s="348"/>
      <c r="AT1077" s="349"/>
      <c r="AU1077" s="2"/>
      <c r="AV1077" s="591"/>
      <c r="AW1077" s="591"/>
      <c r="AX1077" s="591"/>
      <c r="AY1077" s="591"/>
      <c r="AZ1077" s="591"/>
      <c r="BA1077" s="591"/>
      <c r="BB1077" s="591"/>
      <c r="BC1077" s="591"/>
      <c r="BD1077" s="591"/>
      <c r="BE1077" s="591"/>
      <c r="BF1077" s="591"/>
      <c r="BG1077" s="591"/>
      <c r="BH1077" s="591"/>
      <c r="BI1077" s="591"/>
      <c r="BJ1077" s="591"/>
      <c r="BK1077" s="591"/>
      <c r="BL1077" s="591"/>
      <c r="BM1077" s="591"/>
      <c r="BN1077" s="591"/>
      <c r="BO1077" s="591"/>
      <c r="BP1077" s="591"/>
      <c r="BQ1077" s="591"/>
      <c r="BR1077" s="591"/>
      <c r="BS1077" s="591"/>
      <c r="BT1077" s="591"/>
      <c r="BU1077" s="591"/>
      <c r="BV1077" s="591"/>
      <c r="BW1077" s="591"/>
      <c r="BX1077" s="591"/>
      <c r="BY1077" s="591"/>
      <c r="BZ1077" s="591"/>
      <c r="CA1077" s="591"/>
      <c r="CB1077" s="312"/>
      <c r="CC1077" s="312"/>
      <c r="CD1077" s="312"/>
      <c r="CE1077" s="312"/>
      <c r="CF1077" s="312"/>
      <c r="CG1077" s="312"/>
      <c r="CH1077" s="312"/>
      <c r="CI1077" s="312"/>
      <c r="CJ1077" s="312"/>
      <c r="CK1077" s="312"/>
      <c r="CL1077" s="312"/>
      <c r="CM1077" s="312"/>
      <c r="CN1077" s="312"/>
    </row>
    <row r="1078" spans="4:92" ht="14.25" customHeight="1" x14ac:dyDescent="0.35">
      <c r="D1078" s="347" t="s">
        <v>491</v>
      </c>
      <c r="E1078" s="348"/>
      <c r="F1078" s="348"/>
      <c r="G1078" s="348"/>
      <c r="H1078" s="348"/>
      <c r="I1078" s="348"/>
      <c r="J1078" s="348"/>
      <c r="K1078" s="348"/>
      <c r="L1078" s="348"/>
      <c r="M1078" s="348"/>
      <c r="N1078" s="348"/>
      <c r="O1078" s="348"/>
      <c r="P1078" s="348"/>
      <c r="Q1078" s="348"/>
      <c r="R1078" s="348"/>
      <c r="S1078" s="348"/>
      <c r="T1078" s="348"/>
      <c r="U1078" s="348"/>
      <c r="V1078" s="348"/>
      <c r="W1078" s="348"/>
      <c r="X1078" s="348"/>
      <c r="Y1078" s="349"/>
      <c r="Z1078" s="347"/>
      <c r="AA1078" s="348"/>
      <c r="AB1078" s="348"/>
      <c r="AC1078" s="348"/>
      <c r="AD1078" s="348"/>
      <c r="AE1078" s="348"/>
      <c r="AF1078" s="348"/>
      <c r="AG1078" s="348"/>
      <c r="AH1078" s="348"/>
      <c r="AI1078" s="348"/>
      <c r="AJ1078" s="349"/>
      <c r="AK1078" s="347">
        <v>0</v>
      </c>
      <c r="AL1078" s="348"/>
      <c r="AM1078" s="348"/>
      <c r="AN1078" s="348"/>
      <c r="AO1078" s="348"/>
      <c r="AP1078" s="348"/>
      <c r="AQ1078" s="348"/>
      <c r="AR1078" s="348"/>
      <c r="AS1078" s="348"/>
      <c r="AT1078" s="349"/>
      <c r="AU1078" s="2"/>
      <c r="AV1078" s="591"/>
      <c r="AW1078" s="591"/>
      <c r="AX1078" s="591"/>
      <c r="AY1078" s="591"/>
      <c r="AZ1078" s="591"/>
      <c r="BA1078" s="591"/>
      <c r="BB1078" s="591"/>
      <c r="BC1078" s="591"/>
      <c r="BD1078" s="591"/>
      <c r="BE1078" s="591"/>
      <c r="BF1078" s="591"/>
      <c r="BG1078" s="591"/>
      <c r="BH1078" s="591"/>
      <c r="BI1078" s="591"/>
      <c r="BJ1078" s="591"/>
      <c r="BK1078" s="591"/>
      <c r="BL1078" s="591"/>
      <c r="BM1078" s="591"/>
      <c r="BN1078" s="591"/>
      <c r="BO1078" s="591"/>
      <c r="BP1078" s="591"/>
      <c r="BQ1078" s="591"/>
      <c r="BR1078" s="591"/>
      <c r="BS1078" s="591"/>
      <c r="BT1078" s="591"/>
      <c r="BU1078" s="591"/>
      <c r="BV1078" s="591"/>
      <c r="BW1078" s="591"/>
      <c r="BX1078" s="591"/>
      <c r="BY1078" s="591"/>
      <c r="BZ1078" s="591"/>
      <c r="CA1078" s="591"/>
      <c r="CB1078" s="312"/>
      <c r="CC1078" s="312"/>
      <c r="CD1078" s="312"/>
      <c r="CE1078" s="312"/>
      <c r="CF1078" s="312"/>
      <c r="CG1078" s="312"/>
      <c r="CH1078" s="312"/>
      <c r="CI1078" s="312"/>
      <c r="CJ1078" s="312"/>
      <c r="CK1078" s="312"/>
      <c r="CL1078" s="312"/>
      <c r="CM1078" s="312"/>
      <c r="CN1078" s="312"/>
    </row>
    <row r="1079" spans="4:92" ht="14.25" customHeight="1" x14ac:dyDescent="0.35">
      <c r="D1079" s="347" t="s">
        <v>423</v>
      </c>
      <c r="E1079" s="348"/>
      <c r="F1079" s="348"/>
      <c r="G1079" s="348"/>
      <c r="H1079" s="348"/>
      <c r="I1079" s="348"/>
      <c r="J1079" s="348"/>
      <c r="K1079" s="348"/>
      <c r="L1079" s="348"/>
      <c r="M1079" s="348"/>
      <c r="N1079" s="348"/>
      <c r="O1079" s="348"/>
      <c r="P1079" s="348"/>
      <c r="Q1079" s="348"/>
      <c r="R1079" s="348"/>
      <c r="S1079" s="348"/>
      <c r="T1079" s="348"/>
      <c r="U1079" s="348"/>
      <c r="V1079" s="348"/>
      <c r="W1079" s="348"/>
      <c r="X1079" s="348"/>
      <c r="Y1079" s="349"/>
      <c r="Z1079" s="347"/>
      <c r="AA1079" s="348"/>
      <c r="AB1079" s="348"/>
      <c r="AC1079" s="348"/>
      <c r="AD1079" s="348"/>
      <c r="AE1079" s="348"/>
      <c r="AF1079" s="348"/>
      <c r="AG1079" s="348"/>
      <c r="AH1079" s="348"/>
      <c r="AI1079" s="348"/>
      <c r="AJ1079" s="349"/>
      <c r="AK1079" s="347">
        <v>0</v>
      </c>
      <c r="AL1079" s="348"/>
      <c r="AM1079" s="348"/>
      <c r="AN1079" s="348"/>
      <c r="AO1079" s="348"/>
      <c r="AP1079" s="348"/>
      <c r="AQ1079" s="348"/>
      <c r="AR1079" s="348"/>
      <c r="AS1079" s="348"/>
      <c r="AT1079" s="349"/>
      <c r="AU1079" s="2"/>
      <c r="AV1079" s="591"/>
      <c r="AW1079" s="591"/>
      <c r="AX1079" s="591"/>
      <c r="AY1079" s="591"/>
      <c r="AZ1079" s="591"/>
      <c r="BA1079" s="591"/>
      <c r="BB1079" s="591"/>
      <c r="BC1079" s="591"/>
      <c r="BD1079" s="591"/>
      <c r="BE1079" s="591"/>
      <c r="BF1079" s="591"/>
      <c r="BG1079" s="591"/>
      <c r="BH1079" s="591"/>
      <c r="BI1079" s="591"/>
      <c r="BJ1079" s="591"/>
      <c r="BK1079" s="591"/>
      <c r="BL1079" s="591"/>
      <c r="BM1079" s="591"/>
      <c r="BN1079" s="591"/>
      <c r="BO1079" s="591"/>
      <c r="BP1079" s="591"/>
      <c r="BQ1079" s="591"/>
      <c r="BR1079" s="591"/>
      <c r="BS1079" s="591"/>
      <c r="BT1079" s="591"/>
      <c r="BU1079" s="591"/>
      <c r="BV1079" s="591"/>
      <c r="BW1079" s="591"/>
      <c r="BX1079" s="591"/>
      <c r="BY1079" s="591"/>
      <c r="BZ1079" s="591"/>
      <c r="CA1079" s="591"/>
      <c r="CB1079" s="312"/>
      <c r="CC1079" s="312"/>
      <c r="CD1079" s="312"/>
      <c r="CE1079" s="312"/>
      <c r="CF1079" s="312"/>
      <c r="CG1079" s="312"/>
      <c r="CH1079" s="312"/>
      <c r="CI1079" s="312"/>
      <c r="CJ1079" s="312"/>
      <c r="CK1079" s="312"/>
      <c r="CL1079" s="312"/>
      <c r="CM1079" s="312"/>
      <c r="CN1079" s="312"/>
    </row>
    <row r="1080" spans="4:92" ht="14.25" customHeight="1" x14ac:dyDescent="0.35">
      <c r="D1080" s="347" t="s">
        <v>403</v>
      </c>
      <c r="E1080" s="348"/>
      <c r="F1080" s="348"/>
      <c r="G1080" s="348"/>
      <c r="H1080" s="348"/>
      <c r="I1080" s="348"/>
      <c r="J1080" s="348"/>
      <c r="K1080" s="348"/>
      <c r="L1080" s="348"/>
      <c r="M1080" s="348"/>
      <c r="N1080" s="348"/>
      <c r="O1080" s="348"/>
      <c r="P1080" s="348"/>
      <c r="Q1080" s="348"/>
      <c r="R1080" s="348"/>
      <c r="S1080" s="348"/>
      <c r="T1080" s="348"/>
      <c r="U1080" s="348"/>
      <c r="V1080" s="348"/>
      <c r="W1080" s="348"/>
      <c r="X1080" s="348"/>
      <c r="Y1080" s="349"/>
      <c r="Z1080" s="272">
        <v>3411</v>
      </c>
      <c r="AA1080" s="348"/>
      <c r="AB1080" s="348"/>
      <c r="AC1080" s="348"/>
      <c r="AD1080" s="348"/>
      <c r="AE1080" s="348"/>
      <c r="AF1080" s="348"/>
      <c r="AG1080" s="348"/>
      <c r="AH1080" s="348"/>
      <c r="AI1080" s="348"/>
      <c r="AJ1080" s="349"/>
      <c r="AK1080" s="272">
        <f>SUM(AK1068:AT1079)</f>
        <v>2294</v>
      </c>
      <c r="AL1080" s="348"/>
      <c r="AM1080" s="348"/>
      <c r="AN1080" s="348"/>
      <c r="AO1080" s="348"/>
      <c r="AP1080" s="348"/>
      <c r="AQ1080" s="348"/>
      <c r="AR1080" s="348"/>
      <c r="AS1080" s="348"/>
      <c r="AT1080" s="349"/>
      <c r="AU1080" s="2"/>
      <c r="AV1080" s="591"/>
      <c r="AW1080" s="591"/>
      <c r="AX1080" s="591"/>
      <c r="AY1080" s="591"/>
      <c r="AZ1080" s="591"/>
      <c r="BA1080" s="591"/>
      <c r="BB1080" s="591"/>
      <c r="BC1080" s="591"/>
      <c r="BD1080" s="591"/>
      <c r="BE1080" s="591"/>
      <c r="BF1080" s="591"/>
      <c r="BG1080" s="591"/>
      <c r="BH1080" s="591"/>
      <c r="BI1080" s="591"/>
      <c r="BJ1080" s="591"/>
      <c r="BK1080" s="591"/>
      <c r="BL1080" s="591"/>
      <c r="BM1080" s="591"/>
      <c r="BN1080" s="591"/>
      <c r="BO1080" s="591"/>
      <c r="BP1080" s="591"/>
      <c r="BQ1080" s="591"/>
      <c r="BR1080" s="591"/>
      <c r="BS1080" s="591"/>
      <c r="BT1080" s="591"/>
      <c r="BU1080" s="591"/>
      <c r="BV1080" s="591"/>
      <c r="BW1080" s="591"/>
      <c r="BX1080" s="591"/>
      <c r="BY1080" s="591"/>
      <c r="BZ1080" s="591"/>
      <c r="CA1080" s="591"/>
      <c r="CB1080" s="312"/>
      <c r="CC1080" s="312"/>
      <c r="CD1080" s="312"/>
      <c r="CE1080" s="312"/>
      <c r="CF1080" s="312"/>
      <c r="CG1080" s="312"/>
      <c r="CH1080" s="312"/>
      <c r="CI1080" s="312"/>
      <c r="CJ1080" s="312"/>
      <c r="CK1080" s="312"/>
      <c r="CL1080" s="312"/>
      <c r="CM1080" s="312"/>
      <c r="CN1080" s="312"/>
    </row>
    <row r="1081" spans="4:92" ht="14.25" customHeight="1" x14ac:dyDescent="0.35">
      <c r="D1081" s="765" t="s">
        <v>686</v>
      </c>
      <c r="E1081" s="765"/>
      <c r="F1081" s="765"/>
      <c r="G1081" s="765"/>
      <c r="H1081" s="765"/>
      <c r="I1081" s="765"/>
      <c r="J1081" s="765"/>
      <c r="K1081" s="765"/>
      <c r="L1081" s="765"/>
      <c r="M1081" s="765"/>
      <c r="N1081" s="765"/>
      <c r="O1081" s="765"/>
      <c r="P1081" s="765"/>
      <c r="Q1081" s="765"/>
      <c r="R1081" s="765"/>
      <c r="S1081" s="765"/>
      <c r="T1081" s="765"/>
      <c r="U1081" s="765"/>
      <c r="V1081" s="270"/>
      <c r="W1081" s="270"/>
      <c r="X1081" s="270"/>
      <c r="Y1081" s="270"/>
      <c r="Z1081" s="270"/>
      <c r="AA1081" s="270"/>
      <c r="AB1081" s="270"/>
      <c r="AC1081" s="270"/>
      <c r="AD1081" s="270"/>
      <c r="AE1081" s="270"/>
      <c r="AF1081" s="270"/>
      <c r="AG1081" s="270"/>
      <c r="AH1081" s="270"/>
      <c r="AI1081" s="270"/>
      <c r="AJ1081" s="270"/>
      <c r="AK1081" s="270"/>
      <c r="AL1081" s="270"/>
      <c r="AM1081" s="270"/>
      <c r="AN1081" s="270"/>
      <c r="AO1081" s="270"/>
      <c r="AP1081" s="270"/>
      <c r="AQ1081" s="270"/>
      <c r="AR1081" s="270"/>
      <c r="AS1081" s="270"/>
      <c r="AT1081" s="270"/>
      <c r="AU1081" s="2"/>
      <c r="AV1081" s="765" t="s">
        <v>687</v>
      </c>
      <c r="AW1081" s="765"/>
      <c r="AX1081" s="765"/>
      <c r="AY1081" s="765"/>
      <c r="AZ1081" s="765"/>
      <c r="BA1081" s="765"/>
      <c r="BB1081" s="765"/>
      <c r="BC1081" s="765"/>
      <c r="BD1081" s="765"/>
      <c r="BE1081" s="765"/>
      <c r="BF1081" s="765"/>
      <c r="BG1081" s="765"/>
      <c r="BH1081" s="765"/>
      <c r="BI1081" s="765"/>
      <c r="BJ1081" s="765"/>
      <c r="BK1081" s="765"/>
      <c r="BL1081" s="765"/>
      <c r="BM1081" s="765"/>
      <c r="BN1081" s="765"/>
      <c r="BO1081" s="765"/>
      <c r="BP1081" s="765"/>
      <c r="BQ1081" s="765"/>
      <c r="BR1081" s="765"/>
      <c r="BS1081" s="765"/>
      <c r="BT1081" s="765"/>
      <c r="BU1081" s="765"/>
      <c r="BV1081" s="765"/>
      <c r="BW1081" s="765"/>
      <c r="BX1081" s="765"/>
      <c r="BY1081" s="765"/>
      <c r="BZ1081" s="765"/>
      <c r="CA1081" s="765"/>
      <c r="CB1081" s="765"/>
      <c r="CC1081" s="765"/>
      <c r="CD1081" s="765"/>
      <c r="CE1081" s="765"/>
      <c r="CF1081" s="765"/>
      <c r="CG1081" s="765"/>
      <c r="CH1081" s="765"/>
      <c r="CI1081" s="765"/>
      <c r="CJ1081" s="765"/>
      <c r="CK1081" s="765"/>
      <c r="CL1081" s="765"/>
      <c r="CM1081" s="765"/>
      <c r="CN1081" s="765"/>
    </row>
    <row r="1082" spans="4:92" ht="14.25" customHeight="1" x14ac:dyDescent="0.35">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row>
    <row r="1083" spans="4:92" ht="14.25" customHeight="1" x14ac:dyDescent="0.35">
      <c r="D1083" s="420" t="s">
        <v>492</v>
      </c>
      <c r="E1083" s="420"/>
      <c r="F1083" s="420"/>
      <c r="G1083" s="420"/>
      <c r="H1083" s="420"/>
      <c r="I1083" s="420"/>
      <c r="J1083" s="420"/>
      <c r="K1083" s="420"/>
      <c r="L1083" s="420"/>
      <c r="M1083" s="420"/>
      <c r="N1083" s="420"/>
      <c r="O1083" s="420"/>
      <c r="P1083" s="420"/>
      <c r="Q1083" s="420"/>
      <c r="R1083" s="420"/>
      <c r="S1083" s="420"/>
      <c r="T1083" s="420"/>
      <c r="U1083" s="420"/>
      <c r="V1083" s="420"/>
      <c r="W1083" s="420"/>
      <c r="X1083" s="420"/>
      <c r="Y1083" s="420"/>
      <c r="Z1083" s="420"/>
      <c r="AA1083" s="420"/>
      <c r="AB1083" s="420"/>
      <c r="AC1083" s="420"/>
      <c r="AD1083" s="420"/>
      <c r="AE1083" s="420"/>
      <c r="AF1083" s="420"/>
      <c r="AG1083" s="420"/>
      <c r="AH1083" s="420"/>
      <c r="AI1083" s="420"/>
      <c r="AJ1083" s="420"/>
      <c r="AK1083" s="420"/>
      <c r="AL1083" s="420"/>
      <c r="AM1083" s="420"/>
      <c r="AN1083" s="420"/>
      <c r="AO1083" s="420"/>
      <c r="AP1083" s="420"/>
      <c r="AQ1083" s="420"/>
      <c r="AR1083" s="420"/>
      <c r="AS1083" s="420"/>
      <c r="AT1083" s="420"/>
      <c r="AU1083" s="420"/>
      <c r="AV1083" s="420"/>
      <c r="AW1083" s="420"/>
      <c r="AX1083" s="420"/>
      <c r="AY1083" s="420"/>
      <c r="AZ1083" s="420"/>
      <c r="BA1083" s="420"/>
      <c r="BB1083" s="420"/>
      <c r="BC1083" s="420"/>
      <c r="BD1083" s="420"/>
      <c r="BE1083" s="420"/>
      <c r="BF1083" s="420"/>
      <c r="BG1083" s="420"/>
      <c r="BH1083" s="420"/>
      <c r="BI1083" s="420"/>
      <c r="BJ1083" s="420"/>
      <c r="BK1083" s="420"/>
      <c r="BL1083" s="420"/>
      <c r="BM1083" s="420"/>
      <c r="BN1083" s="420"/>
      <c r="BO1083" s="420"/>
      <c r="BP1083" s="420"/>
      <c r="BQ1083" s="420"/>
      <c r="BR1083" s="420"/>
      <c r="BS1083" s="420"/>
      <c r="BT1083" s="420"/>
      <c r="BU1083" s="420"/>
      <c r="BV1083" s="420"/>
      <c r="BW1083" s="420"/>
      <c r="BX1083" s="420"/>
      <c r="BY1083" s="420"/>
      <c r="BZ1083" s="420"/>
      <c r="CA1083" s="420"/>
      <c r="CB1083" s="420"/>
      <c r="CC1083" s="420"/>
      <c r="CD1083" s="420"/>
      <c r="CE1083" s="420"/>
      <c r="CF1083" s="420"/>
      <c r="CG1083" s="420"/>
      <c r="CH1083" s="420"/>
      <c r="CI1083" s="420"/>
      <c r="CJ1083" s="420"/>
      <c r="CK1083" s="420"/>
      <c r="CL1083" s="420"/>
      <c r="CM1083" s="420"/>
      <c r="CN1083" s="420"/>
    </row>
    <row r="1084" spans="4:92" ht="14.25" customHeight="1" x14ac:dyDescent="0.35">
      <c r="D1084" s="421"/>
      <c r="E1084" s="421"/>
      <c r="F1084" s="421"/>
      <c r="G1084" s="421"/>
      <c r="H1084" s="421"/>
      <c r="I1084" s="421"/>
      <c r="J1084" s="421"/>
      <c r="K1084" s="421"/>
      <c r="L1084" s="421"/>
      <c r="M1084" s="421"/>
      <c r="N1084" s="421"/>
      <c r="O1084" s="421"/>
      <c r="P1084" s="421"/>
      <c r="Q1084" s="421"/>
      <c r="R1084" s="421"/>
      <c r="S1084" s="421"/>
      <c r="T1084" s="421"/>
      <c r="U1084" s="421"/>
      <c r="V1084" s="421"/>
      <c r="W1084" s="421"/>
      <c r="X1084" s="421"/>
      <c r="Y1084" s="421"/>
      <c r="Z1084" s="421"/>
      <c r="AA1084" s="421"/>
      <c r="AB1084" s="421"/>
      <c r="AC1084" s="421"/>
      <c r="AD1084" s="421"/>
      <c r="AE1084" s="421"/>
      <c r="AF1084" s="421"/>
      <c r="AG1084" s="421"/>
      <c r="AH1084" s="421"/>
      <c r="AI1084" s="421"/>
      <c r="AJ1084" s="421"/>
      <c r="AK1084" s="421"/>
      <c r="AL1084" s="421"/>
      <c r="AM1084" s="421"/>
      <c r="AN1084" s="421"/>
      <c r="AO1084" s="421"/>
      <c r="AP1084" s="421"/>
      <c r="AQ1084" s="421"/>
      <c r="AR1084" s="421"/>
      <c r="AS1084" s="421"/>
      <c r="AT1084" s="421"/>
      <c r="AU1084" s="421"/>
      <c r="AV1084" s="421"/>
      <c r="AW1084" s="421"/>
      <c r="AX1084" s="421"/>
      <c r="AY1084" s="421"/>
      <c r="AZ1084" s="421"/>
      <c r="BA1084" s="421"/>
      <c r="BB1084" s="421"/>
      <c r="BC1084" s="421"/>
      <c r="BD1084" s="421"/>
      <c r="BE1084" s="421"/>
      <c r="BF1084" s="421"/>
      <c r="BG1084" s="421"/>
      <c r="BH1084" s="421"/>
      <c r="BI1084" s="421"/>
      <c r="BJ1084" s="421"/>
      <c r="BK1084" s="421"/>
      <c r="BL1084" s="421"/>
      <c r="BM1084" s="421"/>
      <c r="BN1084" s="421"/>
      <c r="BO1084" s="421"/>
      <c r="BP1084" s="421"/>
      <c r="BQ1084" s="421"/>
      <c r="BR1084" s="421"/>
      <c r="BS1084" s="421"/>
      <c r="BT1084" s="421"/>
      <c r="BU1084" s="421"/>
      <c r="BV1084" s="421"/>
      <c r="BW1084" s="421"/>
      <c r="BX1084" s="421"/>
      <c r="BY1084" s="421"/>
      <c r="BZ1084" s="421"/>
      <c r="CA1084" s="421"/>
      <c r="CB1084" s="421"/>
      <c r="CC1084" s="421"/>
      <c r="CD1084" s="421"/>
      <c r="CE1084" s="421"/>
      <c r="CF1084" s="421"/>
      <c r="CG1084" s="421"/>
      <c r="CH1084" s="421"/>
      <c r="CI1084" s="421"/>
      <c r="CJ1084" s="421"/>
      <c r="CK1084" s="421"/>
      <c r="CL1084" s="421"/>
      <c r="CM1084" s="421"/>
      <c r="CN1084" s="421"/>
    </row>
    <row r="1085" spans="4:92" ht="14.25" customHeight="1" x14ac:dyDescent="0.35">
      <c r="D1085" s="286" t="s">
        <v>493</v>
      </c>
      <c r="E1085" s="287"/>
      <c r="F1085" s="287"/>
      <c r="G1085" s="287"/>
      <c r="H1085" s="287"/>
      <c r="I1085" s="287"/>
      <c r="J1085" s="287"/>
      <c r="K1085" s="287"/>
      <c r="L1085" s="287"/>
      <c r="M1085" s="287"/>
      <c r="N1085" s="287"/>
      <c r="O1085" s="287"/>
      <c r="P1085" s="287"/>
      <c r="Q1085" s="287"/>
      <c r="R1085" s="287"/>
      <c r="S1085" s="287"/>
      <c r="T1085" s="287"/>
      <c r="U1085" s="287"/>
      <c r="V1085" s="287"/>
      <c r="W1085" s="287"/>
      <c r="X1085" s="287"/>
      <c r="Y1085" s="287"/>
      <c r="Z1085" s="287"/>
      <c r="AA1085" s="287"/>
      <c r="AB1085" s="287"/>
      <c r="AC1085" s="287"/>
      <c r="AD1085" s="287"/>
      <c r="AE1085" s="287"/>
      <c r="AF1085" s="287"/>
      <c r="AG1085" s="287"/>
      <c r="AH1085" s="287"/>
      <c r="AI1085" s="287"/>
      <c r="AJ1085" s="287"/>
      <c r="AK1085" s="287"/>
      <c r="AL1085" s="287"/>
      <c r="AM1085" s="287"/>
      <c r="AN1085" s="288"/>
      <c r="AO1085" s="357" t="s">
        <v>494</v>
      </c>
      <c r="AP1085" s="358"/>
      <c r="AQ1085" s="358"/>
      <c r="AR1085" s="358"/>
      <c r="AS1085" s="358"/>
      <c r="AT1085" s="358"/>
      <c r="AU1085" s="358"/>
      <c r="AV1085" s="358"/>
      <c r="AW1085" s="358"/>
      <c r="AX1085" s="358"/>
      <c r="AY1085" s="358"/>
      <c r="AZ1085" s="358"/>
      <c r="BA1085" s="358"/>
      <c r="BB1085" s="358"/>
      <c r="BC1085" s="358"/>
      <c r="BD1085" s="358"/>
      <c r="BE1085" s="358"/>
      <c r="BF1085" s="358"/>
      <c r="BG1085" s="358"/>
      <c r="BH1085" s="358"/>
      <c r="BI1085" s="358"/>
      <c r="BJ1085" s="358"/>
      <c r="BK1085" s="358"/>
      <c r="BL1085" s="358"/>
      <c r="BM1085" s="358"/>
      <c r="BN1085" s="358"/>
      <c r="BO1085" s="358"/>
      <c r="BP1085" s="358"/>
      <c r="BQ1085" s="358"/>
      <c r="BR1085" s="358"/>
      <c r="BS1085" s="358"/>
      <c r="BT1085" s="358"/>
      <c r="BU1085" s="358"/>
      <c r="BV1085" s="358"/>
      <c r="BW1085" s="358"/>
      <c r="BX1085" s="358"/>
      <c r="BY1085" s="358"/>
      <c r="BZ1085" s="358"/>
      <c r="CA1085" s="358"/>
      <c r="CB1085" s="358"/>
      <c r="CC1085" s="358"/>
      <c r="CD1085" s="358"/>
      <c r="CE1085" s="358"/>
      <c r="CF1085" s="358"/>
      <c r="CG1085" s="358"/>
      <c r="CH1085" s="358"/>
      <c r="CI1085" s="358"/>
      <c r="CJ1085" s="358"/>
      <c r="CK1085" s="358"/>
      <c r="CL1085" s="358"/>
      <c r="CM1085" s="358"/>
      <c r="CN1085" s="359"/>
    </row>
    <row r="1086" spans="4:92" ht="14.25" customHeight="1" x14ac:dyDescent="0.35">
      <c r="D1086" s="292"/>
      <c r="E1086" s="293"/>
      <c r="F1086" s="293"/>
      <c r="G1086" s="293"/>
      <c r="H1086" s="293"/>
      <c r="I1086" s="293"/>
      <c r="J1086" s="293"/>
      <c r="K1086" s="293"/>
      <c r="L1086" s="293"/>
      <c r="M1086" s="293"/>
      <c r="N1086" s="293"/>
      <c r="O1086" s="293"/>
      <c r="P1086" s="293"/>
      <c r="Q1086" s="293"/>
      <c r="R1086" s="293"/>
      <c r="S1086" s="293"/>
      <c r="T1086" s="293"/>
      <c r="U1086" s="293"/>
      <c r="V1086" s="293"/>
      <c r="W1086" s="293"/>
      <c r="X1086" s="293"/>
      <c r="Y1086" s="293"/>
      <c r="Z1086" s="293"/>
      <c r="AA1086" s="293"/>
      <c r="AB1086" s="293"/>
      <c r="AC1086" s="293"/>
      <c r="AD1086" s="293"/>
      <c r="AE1086" s="293"/>
      <c r="AF1086" s="293"/>
      <c r="AG1086" s="293"/>
      <c r="AH1086" s="293"/>
      <c r="AI1086" s="293"/>
      <c r="AJ1086" s="293"/>
      <c r="AK1086" s="293"/>
      <c r="AL1086" s="293"/>
      <c r="AM1086" s="293"/>
      <c r="AN1086" s="294"/>
      <c r="AO1086" s="357" t="s">
        <v>495</v>
      </c>
      <c r="AP1086" s="358"/>
      <c r="AQ1086" s="358"/>
      <c r="AR1086" s="358"/>
      <c r="AS1086" s="358"/>
      <c r="AT1086" s="358"/>
      <c r="AU1086" s="358"/>
      <c r="AV1086" s="358"/>
      <c r="AW1086" s="358"/>
      <c r="AX1086" s="358"/>
      <c r="AY1086" s="358"/>
      <c r="AZ1086" s="358"/>
      <c r="BA1086" s="358"/>
      <c r="BB1086" s="358"/>
      <c r="BC1086" s="358"/>
      <c r="BD1086" s="358"/>
      <c r="BE1086" s="358"/>
      <c r="BF1086" s="358"/>
      <c r="BG1086" s="358"/>
      <c r="BH1086" s="358"/>
      <c r="BI1086" s="359"/>
      <c r="BJ1086" s="360" t="s">
        <v>496</v>
      </c>
      <c r="BK1086" s="360"/>
      <c r="BL1086" s="360"/>
      <c r="BM1086" s="360"/>
      <c r="BN1086" s="360"/>
      <c r="BO1086" s="360"/>
      <c r="BP1086" s="360"/>
      <c r="BQ1086" s="360"/>
      <c r="BR1086" s="360"/>
      <c r="BS1086" s="360"/>
      <c r="BT1086" s="360"/>
      <c r="BU1086" s="360"/>
      <c r="BV1086" s="360"/>
      <c r="BW1086" s="360"/>
      <c r="BX1086" s="360"/>
      <c r="BY1086" s="360"/>
      <c r="BZ1086" s="360"/>
      <c r="CA1086" s="360"/>
      <c r="CB1086" s="360"/>
      <c r="CC1086" s="360"/>
      <c r="CD1086" s="360"/>
      <c r="CE1086" s="360" t="s">
        <v>403</v>
      </c>
      <c r="CF1086" s="360"/>
      <c r="CG1086" s="360"/>
      <c r="CH1086" s="360"/>
      <c r="CI1086" s="360"/>
      <c r="CJ1086" s="360"/>
      <c r="CK1086" s="360"/>
      <c r="CL1086" s="360"/>
      <c r="CM1086" s="360"/>
      <c r="CN1086" s="360"/>
    </row>
    <row r="1087" spans="4:92" ht="14.25" customHeight="1" x14ac:dyDescent="0.35">
      <c r="D1087" s="759" t="s">
        <v>1069</v>
      </c>
      <c r="E1087" s="760"/>
      <c r="F1087" s="760"/>
      <c r="G1087" s="760"/>
      <c r="H1087" s="760"/>
      <c r="I1087" s="760"/>
      <c r="J1087" s="760"/>
      <c r="K1087" s="760"/>
      <c r="L1087" s="760"/>
      <c r="M1087" s="760"/>
      <c r="N1087" s="760"/>
      <c r="O1087" s="760"/>
      <c r="P1087" s="760"/>
      <c r="Q1087" s="760"/>
      <c r="R1087" s="760"/>
      <c r="S1087" s="760"/>
      <c r="T1087" s="760"/>
      <c r="U1087" s="760"/>
      <c r="V1087" s="760"/>
      <c r="W1087" s="760"/>
      <c r="X1087" s="760"/>
      <c r="Y1087" s="760"/>
      <c r="Z1087" s="760"/>
      <c r="AA1087" s="760"/>
      <c r="AB1087" s="760"/>
      <c r="AC1087" s="760"/>
      <c r="AD1087" s="760"/>
      <c r="AE1087" s="760"/>
      <c r="AF1087" s="760"/>
      <c r="AG1087" s="760"/>
      <c r="AH1087" s="760"/>
      <c r="AI1087" s="760"/>
      <c r="AJ1087" s="760"/>
      <c r="AK1087" s="760"/>
      <c r="AL1087" s="760"/>
      <c r="AM1087" s="760"/>
      <c r="AN1087" s="761"/>
      <c r="AO1087" s="337"/>
      <c r="AP1087" s="338"/>
      <c r="AQ1087" s="338"/>
      <c r="AR1087" s="338"/>
      <c r="AS1087" s="338"/>
      <c r="AT1087" s="338"/>
      <c r="AU1087" s="338"/>
      <c r="AV1087" s="338"/>
      <c r="AW1087" s="338"/>
      <c r="AX1087" s="338"/>
      <c r="AY1087" s="338"/>
      <c r="AZ1087" s="338"/>
      <c r="BA1087" s="338"/>
      <c r="BB1087" s="338"/>
      <c r="BC1087" s="338"/>
      <c r="BD1087" s="338"/>
      <c r="BE1087" s="338"/>
      <c r="BF1087" s="338"/>
      <c r="BG1087" s="338"/>
      <c r="BH1087" s="338"/>
      <c r="BI1087" s="339"/>
      <c r="BJ1087" s="337"/>
      <c r="BK1087" s="338"/>
      <c r="BL1087" s="338"/>
      <c r="BM1087" s="338"/>
      <c r="BN1087" s="338"/>
      <c r="BO1087" s="338"/>
      <c r="BP1087" s="338"/>
      <c r="BQ1087" s="338"/>
      <c r="BR1087" s="338"/>
      <c r="BS1087" s="338"/>
      <c r="BT1087" s="338"/>
      <c r="BU1087" s="338"/>
      <c r="BV1087" s="338"/>
      <c r="BW1087" s="338"/>
      <c r="BX1087" s="338"/>
      <c r="BY1087" s="338"/>
      <c r="BZ1087" s="338"/>
      <c r="CA1087" s="338"/>
      <c r="CB1087" s="338"/>
      <c r="CC1087" s="338"/>
      <c r="CD1087" s="339"/>
      <c r="CE1087" s="336"/>
      <c r="CF1087" s="336"/>
      <c r="CG1087" s="336"/>
      <c r="CH1087" s="336"/>
      <c r="CI1087" s="336"/>
      <c r="CJ1087" s="336"/>
      <c r="CK1087" s="336"/>
      <c r="CL1087" s="336"/>
      <c r="CM1087" s="336"/>
      <c r="CN1087" s="336"/>
    </row>
    <row r="1088" spans="4:92" ht="14.25" customHeight="1" x14ac:dyDescent="0.35">
      <c r="D1088" s="759" t="s">
        <v>916</v>
      </c>
      <c r="E1088" s="760"/>
      <c r="F1088" s="760"/>
      <c r="G1088" s="760"/>
      <c r="H1088" s="760"/>
      <c r="I1088" s="760"/>
      <c r="J1088" s="760"/>
      <c r="K1088" s="760"/>
      <c r="L1088" s="760"/>
      <c r="M1088" s="760"/>
      <c r="N1088" s="760"/>
      <c r="O1088" s="760"/>
      <c r="P1088" s="760"/>
      <c r="Q1088" s="760"/>
      <c r="R1088" s="760"/>
      <c r="S1088" s="760"/>
      <c r="T1088" s="760"/>
      <c r="U1088" s="760"/>
      <c r="V1088" s="760"/>
      <c r="W1088" s="760"/>
      <c r="X1088" s="760"/>
      <c r="Y1088" s="760"/>
      <c r="Z1088" s="760"/>
      <c r="AA1088" s="760"/>
      <c r="AB1088" s="760"/>
      <c r="AC1088" s="760"/>
      <c r="AD1088" s="760"/>
      <c r="AE1088" s="760"/>
      <c r="AF1088" s="760"/>
      <c r="AG1088" s="760"/>
      <c r="AH1088" s="760"/>
      <c r="AI1088" s="760"/>
      <c r="AJ1088" s="760"/>
      <c r="AK1088" s="760"/>
      <c r="AL1088" s="760"/>
      <c r="AM1088" s="760"/>
      <c r="AN1088" s="761"/>
      <c r="AO1088" s="337">
        <v>10</v>
      </c>
      <c r="AP1088" s="338"/>
      <c r="AQ1088" s="338"/>
      <c r="AR1088" s="338"/>
      <c r="AS1088" s="338"/>
      <c r="AT1088" s="338"/>
      <c r="AU1088" s="338"/>
      <c r="AV1088" s="338"/>
      <c r="AW1088" s="338"/>
      <c r="AX1088" s="338"/>
      <c r="AY1088" s="338"/>
      <c r="AZ1088" s="338"/>
      <c r="BA1088" s="338"/>
      <c r="BB1088" s="338"/>
      <c r="BC1088" s="338"/>
      <c r="BD1088" s="338"/>
      <c r="BE1088" s="338"/>
      <c r="BF1088" s="338"/>
      <c r="BG1088" s="338"/>
      <c r="BH1088" s="338"/>
      <c r="BI1088" s="339"/>
      <c r="BJ1088" s="337">
        <v>0</v>
      </c>
      <c r="BK1088" s="338"/>
      <c r="BL1088" s="338"/>
      <c r="BM1088" s="338"/>
      <c r="BN1088" s="338"/>
      <c r="BO1088" s="338"/>
      <c r="BP1088" s="338"/>
      <c r="BQ1088" s="338"/>
      <c r="BR1088" s="338"/>
      <c r="BS1088" s="338"/>
      <c r="BT1088" s="338"/>
      <c r="BU1088" s="338"/>
      <c r="BV1088" s="338"/>
      <c r="BW1088" s="338"/>
      <c r="BX1088" s="338"/>
      <c r="BY1088" s="338"/>
      <c r="BZ1088" s="338"/>
      <c r="CA1088" s="338"/>
      <c r="CB1088" s="338"/>
      <c r="CC1088" s="338"/>
      <c r="CD1088" s="339"/>
      <c r="CE1088" s="337">
        <f>AO1088</f>
        <v>10</v>
      </c>
      <c r="CF1088" s="338"/>
      <c r="CG1088" s="338"/>
      <c r="CH1088" s="338"/>
      <c r="CI1088" s="338"/>
      <c r="CJ1088" s="338"/>
      <c r="CK1088" s="338"/>
      <c r="CL1088" s="338"/>
      <c r="CM1088" s="338"/>
      <c r="CN1088" s="339"/>
    </row>
    <row r="1089" spans="4:92" ht="14.25" customHeight="1" x14ac:dyDescent="0.35">
      <c r="D1089" s="759" t="s">
        <v>918</v>
      </c>
      <c r="E1089" s="760"/>
      <c r="F1089" s="760"/>
      <c r="G1089" s="760"/>
      <c r="H1089" s="760"/>
      <c r="I1089" s="760"/>
      <c r="J1089" s="760"/>
      <c r="K1089" s="760"/>
      <c r="L1089" s="760"/>
      <c r="M1089" s="760"/>
      <c r="N1089" s="760"/>
      <c r="O1089" s="760"/>
      <c r="P1089" s="760"/>
      <c r="Q1089" s="760"/>
      <c r="R1089" s="760"/>
      <c r="S1089" s="760"/>
      <c r="T1089" s="760"/>
      <c r="U1089" s="760"/>
      <c r="V1089" s="760"/>
      <c r="W1089" s="760"/>
      <c r="X1089" s="760"/>
      <c r="Y1089" s="760"/>
      <c r="Z1089" s="760"/>
      <c r="AA1089" s="760"/>
      <c r="AB1089" s="760"/>
      <c r="AC1089" s="760"/>
      <c r="AD1089" s="760"/>
      <c r="AE1089" s="760"/>
      <c r="AF1089" s="760"/>
      <c r="AG1089" s="760"/>
      <c r="AH1089" s="760"/>
      <c r="AI1089" s="760"/>
      <c r="AJ1089" s="760"/>
      <c r="AK1089" s="760"/>
      <c r="AL1089" s="760"/>
      <c r="AM1089" s="760"/>
      <c r="AN1089" s="761"/>
      <c r="AO1089" s="762">
        <v>0</v>
      </c>
      <c r="AP1089" s="763"/>
      <c r="AQ1089" s="763"/>
      <c r="AR1089" s="763"/>
      <c r="AS1089" s="763"/>
      <c r="AT1089" s="763"/>
      <c r="AU1089" s="763"/>
      <c r="AV1089" s="763"/>
      <c r="AW1089" s="763"/>
      <c r="AX1089" s="763"/>
      <c r="AY1089" s="763"/>
      <c r="AZ1089" s="763"/>
      <c r="BA1089" s="763"/>
      <c r="BB1089" s="763"/>
      <c r="BC1089" s="763"/>
      <c r="BD1089" s="763"/>
      <c r="BE1089" s="763"/>
      <c r="BF1089" s="763"/>
      <c r="BG1089" s="763"/>
      <c r="BH1089" s="763"/>
      <c r="BI1089" s="764"/>
      <c r="BJ1089" s="337">
        <v>0</v>
      </c>
      <c r="BK1089" s="338"/>
      <c r="BL1089" s="338"/>
      <c r="BM1089" s="338"/>
      <c r="BN1089" s="338"/>
      <c r="BO1089" s="338"/>
      <c r="BP1089" s="338"/>
      <c r="BQ1089" s="338"/>
      <c r="BR1089" s="338"/>
      <c r="BS1089" s="338"/>
      <c r="BT1089" s="338"/>
      <c r="BU1089" s="338"/>
      <c r="BV1089" s="338"/>
      <c r="BW1089" s="338"/>
      <c r="BX1089" s="338"/>
      <c r="BY1089" s="338"/>
      <c r="BZ1089" s="338"/>
      <c r="CA1089" s="338"/>
      <c r="CB1089" s="338"/>
      <c r="CC1089" s="338"/>
      <c r="CD1089" s="339"/>
      <c r="CE1089" s="337">
        <f t="shared" ref="CE1089:CE1106" si="76">AO1089</f>
        <v>0</v>
      </c>
      <c r="CF1089" s="338"/>
      <c r="CG1089" s="338"/>
      <c r="CH1089" s="338"/>
      <c r="CI1089" s="338"/>
      <c r="CJ1089" s="338"/>
      <c r="CK1089" s="338"/>
      <c r="CL1089" s="338"/>
      <c r="CM1089" s="338"/>
      <c r="CN1089" s="339"/>
    </row>
    <row r="1090" spans="4:92" ht="14.25" customHeight="1" x14ac:dyDescent="0.35">
      <c r="D1090" s="759" t="s">
        <v>917</v>
      </c>
      <c r="E1090" s="760"/>
      <c r="F1090" s="760"/>
      <c r="G1090" s="760"/>
      <c r="H1090" s="760"/>
      <c r="I1090" s="760"/>
      <c r="J1090" s="760"/>
      <c r="K1090" s="760"/>
      <c r="L1090" s="760"/>
      <c r="M1090" s="760"/>
      <c r="N1090" s="760"/>
      <c r="O1090" s="760"/>
      <c r="P1090" s="760"/>
      <c r="Q1090" s="760"/>
      <c r="R1090" s="760"/>
      <c r="S1090" s="760"/>
      <c r="T1090" s="760"/>
      <c r="U1090" s="760"/>
      <c r="V1090" s="760"/>
      <c r="W1090" s="760"/>
      <c r="X1090" s="760"/>
      <c r="Y1090" s="760"/>
      <c r="Z1090" s="760"/>
      <c r="AA1090" s="760"/>
      <c r="AB1090" s="760"/>
      <c r="AC1090" s="760"/>
      <c r="AD1090" s="760"/>
      <c r="AE1090" s="760"/>
      <c r="AF1090" s="760"/>
      <c r="AG1090" s="760"/>
      <c r="AH1090" s="760"/>
      <c r="AI1090" s="760"/>
      <c r="AJ1090" s="760"/>
      <c r="AK1090" s="760"/>
      <c r="AL1090" s="760"/>
      <c r="AM1090" s="760"/>
      <c r="AN1090" s="761"/>
      <c r="AO1090" s="337">
        <v>29</v>
      </c>
      <c r="AP1090" s="338"/>
      <c r="AQ1090" s="338"/>
      <c r="AR1090" s="338"/>
      <c r="AS1090" s="338"/>
      <c r="AT1090" s="338"/>
      <c r="AU1090" s="338"/>
      <c r="AV1090" s="338"/>
      <c r="AW1090" s="338"/>
      <c r="AX1090" s="338"/>
      <c r="AY1090" s="338"/>
      <c r="AZ1090" s="338"/>
      <c r="BA1090" s="338"/>
      <c r="BB1090" s="338"/>
      <c r="BC1090" s="338"/>
      <c r="BD1090" s="338"/>
      <c r="BE1090" s="338"/>
      <c r="BF1090" s="338"/>
      <c r="BG1090" s="338"/>
      <c r="BH1090" s="338"/>
      <c r="BI1090" s="339"/>
      <c r="BJ1090" s="337">
        <v>0</v>
      </c>
      <c r="BK1090" s="338"/>
      <c r="BL1090" s="338"/>
      <c r="BM1090" s="338"/>
      <c r="BN1090" s="338"/>
      <c r="BO1090" s="338"/>
      <c r="BP1090" s="338"/>
      <c r="BQ1090" s="338"/>
      <c r="BR1090" s="338"/>
      <c r="BS1090" s="338"/>
      <c r="BT1090" s="338"/>
      <c r="BU1090" s="338"/>
      <c r="BV1090" s="338"/>
      <c r="BW1090" s="338"/>
      <c r="BX1090" s="338"/>
      <c r="BY1090" s="338"/>
      <c r="BZ1090" s="338"/>
      <c r="CA1090" s="338"/>
      <c r="CB1090" s="338"/>
      <c r="CC1090" s="338"/>
      <c r="CD1090" s="339"/>
      <c r="CE1090" s="337">
        <f t="shared" si="76"/>
        <v>29</v>
      </c>
      <c r="CF1090" s="338"/>
      <c r="CG1090" s="338"/>
      <c r="CH1090" s="338"/>
      <c r="CI1090" s="338"/>
      <c r="CJ1090" s="338"/>
      <c r="CK1090" s="338"/>
      <c r="CL1090" s="338"/>
      <c r="CM1090" s="338"/>
      <c r="CN1090" s="339"/>
    </row>
    <row r="1091" spans="4:92" ht="14.25" customHeight="1" x14ac:dyDescent="0.35">
      <c r="D1091" s="759" t="s">
        <v>919</v>
      </c>
      <c r="E1091" s="760"/>
      <c r="F1091" s="760"/>
      <c r="G1091" s="760"/>
      <c r="H1091" s="760"/>
      <c r="I1091" s="760"/>
      <c r="J1091" s="760"/>
      <c r="K1091" s="760"/>
      <c r="L1091" s="760"/>
      <c r="M1091" s="760"/>
      <c r="N1091" s="760"/>
      <c r="O1091" s="760"/>
      <c r="P1091" s="760"/>
      <c r="Q1091" s="760"/>
      <c r="R1091" s="760"/>
      <c r="S1091" s="760"/>
      <c r="T1091" s="760"/>
      <c r="U1091" s="760"/>
      <c r="V1091" s="760"/>
      <c r="W1091" s="760"/>
      <c r="X1091" s="760"/>
      <c r="Y1091" s="760"/>
      <c r="Z1091" s="760"/>
      <c r="AA1091" s="760"/>
      <c r="AB1091" s="760"/>
      <c r="AC1091" s="760"/>
      <c r="AD1091" s="760"/>
      <c r="AE1091" s="760"/>
      <c r="AF1091" s="760"/>
      <c r="AG1091" s="760"/>
      <c r="AH1091" s="760"/>
      <c r="AI1091" s="760"/>
      <c r="AJ1091" s="760"/>
      <c r="AK1091" s="760"/>
      <c r="AL1091" s="760"/>
      <c r="AM1091" s="760"/>
      <c r="AN1091" s="761"/>
      <c r="AO1091" s="337">
        <v>1</v>
      </c>
      <c r="AP1091" s="338"/>
      <c r="AQ1091" s="338"/>
      <c r="AR1091" s="338"/>
      <c r="AS1091" s="338"/>
      <c r="AT1091" s="338"/>
      <c r="AU1091" s="338"/>
      <c r="AV1091" s="338"/>
      <c r="AW1091" s="338"/>
      <c r="AX1091" s="338"/>
      <c r="AY1091" s="338"/>
      <c r="AZ1091" s="338"/>
      <c r="BA1091" s="338"/>
      <c r="BB1091" s="338"/>
      <c r="BC1091" s="338"/>
      <c r="BD1091" s="338"/>
      <c r="BE1091" s="338"/>
      <c r="BF1091" s="338"/>
      <c r="BG1091" s="338"/>
      <c r="BH1091" s="338"/>
      <c r="BI1091" s="339"/>
      <c r="BJ1091" s="337">
        <v>0</v>
      </c>
      <c r="BK1091" s="338"/>
      <c r="BL1091" s="338"/>
      <c r="BM1091" s="338"/>
      <c r="BN1091" s="338"/>
      <c r="BO1091" s="338"/>
      <c r="BP1091" s="338"/>
      <c r="BQ1091" s="338"/>
      <c r="BR1091" s="338"/>
      <c r="BS1091" s="338"/>
      <c r="BT1091" s="338"/>
      <c r="BU1091" s="338"/>
      <c r="BV1091" s="338"/>
      <c r="BW1091" s="338"/>
      <c r="BX1091" s="338"/>
      <c r="BY1091" s="338"/>
      <c r="BZ1091" s="338"/>
      <c r="CA1091" s="338"/>
      <c r="CB1091" s="338"/>
      <c r="CC1091" s="338"/>
      <c r="CD1091" s="339"/>
      <c r="CE1091" s="337">
        <f t="shared" si="76"/>
        <v>1</v>
      </c>
      <c r="CF1091" s="338"/>
      <c r="CG1091" s="338"/>
      <c r="CH1091" s="338"/>
      <c r="CI1091" s="338"/>
      <c r="CJ1091" s="338"/>
      <c r="CK1091" s="338"/>
      <c r="CL1091" s="338"/>
      <c r="CM1091" s="338"/>
      <c r="CN1091" s="339"/>
    </row>
    <row r="1092" spans="4:92" ht="14.25" customHeight="1" x14ac:dyDescent="0.35">
      <c r="D1092" s="759" t="s">
        <v>920</v>
      </c>
      <c r="E1092" s="760"/>
      <c r="F1092" s="760"/>
      <c r="G1092" s="760"/>
      <c r="H1092" s="760"/>
      <c r="I1092" s="760"/>
      <c r="J1092" s="760"/>
      <c r="K1092" s="760"/>
      <c r="L1092" s="760"/>
      <c r="M1092" s="760"/>
      <c r="N1092" s="760"/>
      <c r="O1092" s="760"/>
      <c r="P1092" s="760"/>
      <c r="Q1092" s="760"/>
      <c r="R1092" s="760"/>
      <c r="S1092" s="760"/>
      <c r="T1092" s="760"/>
      <c r="U1092" s="760"/>
      <c r="V1092" s="760"/>
      <c r="W1092" s="760"/>
      <c r="X1092" s="760"/>
      <c r="Y1092" s="760"/>
      <c r="Z1092" s="760"/>
      <c r="AA1092" s="760"/>
      <c r="AB1092" s="760"/>
      <c r="AC1092" s="760"/>
      <c r="AD1092" s="760"/>
      <c r="AE1092" s="760"/>
      <c r="AF1092" s="760"/>
      <c r="AG1092" s="760"/>
      <c r="AH1092" s="760"/>
      <c r="AI1092" s="760"/>
      <c r="AJ1092" s="760"/>
      <c r="AK1092" s="760"/>
      <c r="AL1092" s="760"/>
      <c r="AM1092" s="760"/>
      <c r="AN1092" s="761"/>
      <c r="AO1092" s="337">
        <v>5</v>
      </c>
      <c r="AP1092" s="338"/>
      <c r="AQ1092" s="338"/>
      <c r="AR1092" s="338"/>
      <c r="AS1092" s="338"/>
      <c r="AT1092" s="338"/>
      <c r="AU1092" s="338"/>
      <c r="AV1092" s="338"/>
      <c r="AW1092" s="338"/>
      <c r="AX1092" s="338"/>
      <c r="AY1092" s="338"/>
      <c r="AZ1092" s="338"/>
      <c r="BA1092" s="338"/>
      <c r="BB1092" s="338"/>
      <c r="BC1092" s="338"/>
      <c r="BD1092" s="338"/>
      <c r="BE1092" s="338"/>
      <c r="BF1092" s="338"/>
      <c r="BG1092" s="338"/>
      <c r="BH1092" s="338"/>
      <c r="BI1092" s="339"/>
      <c r="BJ1092" s="337">
        <v>0</v>
      </c>
      <c r="BK1092" s="338"/>
      <c r="BL1092" s="338"/>
      <c r="BM1092" s="338"/>
      <c r="BN1092" s="338"/>
      <c r="BO1092" s="338"/>
      <c r="BP1092" s="338"/>
      <c r="BQ1092" s="338"/>
      <c r="BR1092" s="338"/>
      <c r="BS1092" s="338"/>
      <c r="BT1092" s="338"/>
      <c r="BU1092" s="338"/>
      <c r="BV1092" s="338"/>
      <c r="BW1092" s="338"/>
      <c r="BX1092" s="338"/>
      <c r="BY1092" s="338"/>
      <c r="BZ1092" s="338"/>
      <c r="CA1092" s="338"/>
      <c r="CB1092" s="338"/>
      <c r="CC1092" s="338"/>
      <c r="CD1092" s="339"/>
      <c r="CE1092" s="337">
        <f t="shared" si="76"/>
        <v>5</v>
      </c>
      <c r="CF1092" s="338"/>
      <c r="CG1092" s="338"/>
      <c r="CH1092" s="338"/>
      <c r="CI1092" s="338"/>
      <c r="CJ1092" s="338"/>
      <c r="CK1092" s="338"/>
      <c r="CL1092" s="338"/>
      <c r="CM1092" s="338"/>
      <c r="CN1092" s="339"/>
    </row>
    <row r="1093" spans="4:92" ht="14.25" customHeight="1" x14ac:dyDescent="0.35">
      <c r="D1093" s="759" t="s">
        <v>760</v>
      </c>
      <c r="E1093" s="760"/>
      <c r="F1093" s="760"/>
      <c r="G1093" s="760"/>
      <c r="H1093" s="760"/>
      <c r="I1093" s="760"/>
      <c r="J1093" s="760"/>
      <c r="K1093" s="760"/>
      <c r="L1093" s="760"/>
      <c r="M1093" s="760"/>
      <c r="N1093" s="760"/>
      <c r="O1093" s="760"/>
      <c r="P1093" s="760"/>
      <c r="Q1093" s="760"/>
      <c r="R1093" s="760"/>
      <c r="S1093" s="760"/>
      <c r="T1093" s="760"/>
      <c r="U1093" s="760"/>
      <c r="V1093" s="760"/>
      <c r="W1093" s="760"/>
      <c r="X1093" s="760"/>
      <c r="Y1093" s="760"/>
      <c r="Z1093" s="760"/>
      <c r="AA1093" s="760"/>
      <c r="AB1093" s="760"/>
      <c r="AC1093" s="760"/>
      <c r="AD1093" s="760"/>
      <c r="AE1093" s="760"/>
      <c r="AF1093" s="760"/>
      <c r="AG1093" s="760"/>
      <c r="AH1093" s="760"/>
      <c r="AI1093" s="760"/>
      <c r="AJ1093" s="760"/>
      <c r="AK1093" s="760"/>
      <c r="AL1093" s="760"/>
      <c r="AM1093" s="760"/>
      <c r="AN1093" s="761"/>
      <c r="AO1093" s="337">
        <v>1</v>
      </c>
      <c r="AP1093" s="338"/>
      <c r="AQ1093" s="338"/>
      <c r="AR1093" s="338"/>
      <c r="AS1093" s="338"/>
      <c r="AT1093" s="338"/>
      <c r="AU1093" s="338"/>
      <c r="AV1093" s="338"/>
      <c r="AW1093" s="338"/>
      <c r="AX1093" s="338"/>
      <c r="AY1093" s="338"/>
      <c r="AZ1093" s="338"/>
      <c r="BA1093" s="338"/>
      <c r="BB1093" s="338"/>
      <c r="BC1093" s="338"/>
      <c r="BD1093" s="338"/>
      <c r="BE1093" s="338"/>
      <c r="BF1093" s="338"/>
      <c r="BG1093" s="338"/>
      <c r="BH1093" s="338"/>
      <c r="BI1093" s="339"/>
      <c r="BJ1093" s="337">
        <v>0</v>
      </c>
      <c r="BK1093" s="338"/>
      <c r="BL1093" s="338"/>
      <c r="BM1093" s="338"/>
      <c r="BN1093" s="338"/>
      <c r="BO1093" s="338"/>
      <c r="BP1093" s="338"/>
      <c r="BQ1093" s="338"/>
      <c r="BR1093" s="338"/>
      <c r="BS1093" s="338"/>
      <c r="BT1093" s="338"/>
      <c r="BU1093" s="338"/>
      <c r="BV1093" s="338"/>
      <c r="BW1093" s="338"/>
      <c r="BX1093" s="338"/>
      <c r="BY1093" s="338"/>
      <c r="BZ1093" s="338"/>
      <c r="CA1093" s="338"/>
      <c r="CB1093" s="338"/>
      <c r="CC1093" s="338"/>
      <c r="CD1093" s="339"/>
      <c r="CE1093" s="337">
        <f t="shared" si="76"/>
        <v>1</v>
      </c>
      <c r="CF1093" s="338"/>
      <c r="CG1093" s="338"/>
      <c r="CH1093" s="338"/>
      <c r="CI1093" s="338"/>
      <c r="CJ1093" s="338"/>
      <c r="CK1093" s="338"/>
      <c r="CL1093" s="338"/>
      <c r="CM1093" s="338"/>
      <c r="CN1093" s="339"/>
    </row>
    <row r="1094" spans="4:92" ht="14.25" customHeight="1" x14ac:dyDescent="0.35">
      <c r="D1094" s="759" t="s">
        <v>921</v>
      </c>
      <c r="E1094" s="760"/>
      <c r="F1094" s="760"/>
      <c r="G1094" s="760"/>
      <c r="H1094" s="760"/>
      <c r="I1094" s="760"/>
      <c r="J1094" s="760"/>
      <c r="K1094" s="760"/>
      <c r="L1094" s="760"/>
      <c r="M1094" s="760"/>
      <c r="N1094" s="760"/>
      <c r="O1094" s="760"/>
      <c r="P1094" s="760"/>
      <c r="Q1094" s="760"/>
      <c r="R1094" s="760"/>
      <c r="S1094" s="760"/>
      <c r="T1094" s="760"/>
      <c r="U1094" s="760"/>
      <c r="V1094" s="760"/>
      <c r="W1094" s="760"/>
      <c r="X1094" s="760"/>
      <c r="Y1094" s="760"/>
      <c r="Z1094" s="760"/>
      <c r="AA1094" s="760"/>
      <c r="AB1094" s="760"/>
      <c r="AC1094" s="760"/>
      <c r="AD1094" s="760"/>
      <c r="AE1094" s="760"/>
      <c r="AF1094" s="760"/>
      <c r="AG1094" s="760"/>
      <c r="AH1094" s="760"/>
      <c r="AI1094" s="760"/>
      <c r="AJ1094" s="760"/>
      <c r="AK1094" s="760"/>
      <c r="AL1094" s="760"/>
      <c r="AM1094" s="760"/>
      <c r="AN1094" s="761"/>
      <c r="AO1094" s="337">
        <v>221</v>
      </c>
      <c r="AP1094" s="338"/>
      <c r="AQ1094" s="338"/>
      <c r="AR1094" s="338"/>
      <c r="AS1094" s="338"/>
      <c r="AT1094" s="338"/>
      <c r="AU1094" s="338"/>
      <c r="AV1094" s="338"/>
      <c r="AW1094" s="338"/>
      <c r="AX1094" s="338"/>
      <c r="AY1094" s="338"/>
      <c r="AZ1094" s="338"/>
      <c r="BA1094" s="338"/>
      <c r="BB1094" s="338"/>
      <c r="BC1094" s="338"/>
      <c r="BD1094" s="338"/>
      <c r="BE1094" s="338"/>
      <c r="BF1094" s="338"/>
      <c r="BG1094" s="338"/>
      <c r="BH1094" s="338"/>
      <c r="BI1094" s="339"/>
      <c r="BJ1094" s="337">
        <v>0</v>
      </c>
      <c r="BK1094" s="338"/>
      <c r="BL1094" s="338"/>
      <c r="BM1094" s="338"/>
      <c r="BN1094" s="338"/>
      <c r="BO1094" s="338"/>
      <c r="BP1094" s="338"/>
      <c r="BQ1094" s="338"/>
      <c r="BR1094" s="338"/>
      <c r="BS1094" s="338"/>
      <c r="BT1094" s="338"/>
      <c r="BU1094" s="338"/>
      <c r="BV1094" s="338"/>
      <c r="BW1094" s="338"/>
      <c r="BX1094" s="338"/>
      <c r="BY1094" s="338"/>
      <c r="BZ1094" s="338"/>
      <c r="CA1094" s="338"/>
      <c r="CB1094" s="338"/>
      <c r="CC1094" s="338"/>
      <c r="CD1094" s="339"/>
      <c r="CE1094" s="337">
        <f t="shared" si="76"/>
        <v>221</v>
      </c>
      <c r="CF1094" s="338"/>
      <c r="CG1094" s="338"/>
      <c r="CH1094" s="338"/>
      <c r="CI1094" s="338"/>
      <c r="CJ1094" s="338"/>
      <c r="CK1094" s="338"/>
      <c r="CL1094" s="338"/>
      <c r="CM1094" s="338"/>
      <c r="CN1094" s="339"/>
    </row>
    <row r="1095" spans="4:92" ht="14.25" customHeight="1" x14ac:dyDescent="0.35">
      <c r="D1095" s="759" t="s">
        <v>761</v>
      </c>
      <c r="E1095" s="760"/>
      <c r="F1095" s="760"/>
      <c r="G1095" s="760"/>
      <c r="H1095" s="760"/>
      <c r="I1095" s="760"/>
      <c r="J1095" s="760"/>
      <c r="K1095" s="760"/>
      <c r="L1095" s="760"/>
      <c r="M1095" s="760"/>
      <c r="N1095" s="760"/>
      <c r="O1095" s="760"/>
      <c r="P1095" s="760"/>
      <c r="Q1095" s="760"/>
      <c r="R1095" s="760"/>
      <c r="S1095" s="760"/>
      <c r="T1095" s="760"/>
      <c r="U1095" s="760"/>
      <c r="V1095" s="760"/>
      <c r="W1095" s="760"/>
      <c r="X1095" s="760"/>
      <c r="Y1095" s="760"/>
      <c r="Z1095" s="760"/>
      <c r="AA1095" s="760"/>
      <c r="AB1095" s="760"/>
      <c r="AC1095" s="760"/>
      <c r="AD1095" s="760"/>
      <c r="AE1095" s="760"/>
      <c r="AF1095" s="760"/>
      <c r="AG1095" s="760"/>
      <c r="AH1095" s="760"/>
      <c r="AI1095" s="760"/>
      <c r="AJ1095" s="760"/>
      <c r="AK1095" s="760"/>
      <c r="AL1095" s="760"/>
      <c r="AM1095" s="760"/>
      <c r="AN1095" s="761"/>
      <c r="AO1095" s="337">
        <v>10</v>
      </c>
      <c r="AP1095" s="338"/>
      <c r="AQ1095" s="338"/>
      <c r="AR1095" s="338"/>
      <c r="AS1095" s="338"/>
      <c r="AT1095" s="338"/>
      <c r="AU1095" s="338"/>
      <c r="AV1095" s="338"/>
      <c r="AW1095" s="338"/>
      <c r="AX1095" s="338"/>
      <c r="AY1095" s="338"/>
      <c r="AZ1095" s="338"/>
      <c r="BA1095" s="338"/>
      <c r="BB1095" s="338"/>
      <c r="BC1095" s="338"/>
      <c r="BD1095" s="338"/>
      <c r="BE1095" s="338"/>
      <c r="BF1095" s="338"/>
      <c r="BG1095" s="338"/>
      <c r="BH1095" s="338"/>
      <c r="BI1095" s="339"/>
      <c r="BJ1095" s="337">
        <v>0</v>
      </c>
      <c r="BK1095" s="338"/>
      <c r="BL1095" s="338"/>
      <c r="BM1095" s="338"/>
      <c r="BN1095" s="338"/>
      <c r="BO1095" s="338"/>
      <c r="BP1095" s="338"/>
      <c r="BQ1095" s="338"/>
      <c r="BR1095" s="338"/>
      <c r="BS1095" s="338"/>
      <c r="BT1095" s="338"/>
      <c r="BU1095" s="338"/>
      <c r="BV1095" s="338"/>
      <c r="BW1095" s="338"/>
      <c r="BX1095" s="338"/>
      <c r="BY1095" s="338"/>
      <c r="BZ1095" s="338"/>
      <c r="CA1095" s="338"/>
      <c r="CB1095" s="338"/>
      <c r="CC1095" s="338"/>
      <c r="CD1095" s="339"/>
      <c r="CE1095" s="337">
        <f t="shared" si="76"/>
        <v>10</v>
      </c>
      <c r="CF1095" s="338"/>
      <c r="CG1095" s="338"/>
      <c r="CH1095" s="338"/>
      <c r="CI1095" s="338"/>
      <c r="CJ1095" s="338"/>
      <c r="CK1095" s="338"/>
      <c r="CL1095" s="338"/>
      <c r="CM1095" s="338"/>
      <c r="CN1095" s="339"/>
    </row>
    <row r="1096" spans="4:92" ht="14.25" customHeight="1" x14ac:dyDescent="0.35">
      <c r="D1096" s="759" t="s">
        <v>922</v>
      </c>
      <c r="E1096" s="760"/>
      <c r="F1096" s="760"/>
      <c r="G1096" s="760"/>
      <c r="H1096" s="760"/>
      <c r="I1096" s="760"/>
      <c r="J1096" s="760"/>
      <c r="K1096" s="760"/>
      <c r="L1096" s="760"/>
      <c r="M1096" s="760"/>
      <c r="N1096" s="760"/>
      <c r="O1096" s="760"/>
      <c r="P1096" s="760"/>
      <c r="Q1096" s="760"/>
      <c r="R1096" s="760"/>
      <c r="S1096" s="760"/>
      <c r="T1096" s="760"/>
      <c r="U1096" s="760"/>
      <c r="V1096" s="760"/>
      <c r="W1096" s="760"/>
      <c r="X1096" s="760"/>
      <c r="Y1096" s="760"/>
      <c r="Z1096" s="760"/>
      <c r="AA1096" s="760"/>
      <c r="AB1096" s="760"/>
      <c r="AC1096" s="760"/>
      <c r="AD1096" s="760"/>
      <c r="AE1096" s="760"/>
      <c r="AF1096" s="760"/>
      <c r="AG1096" s="760"/>
      <c r="AH1096" s="760"/>
      <c r="AI1096" s="760"/>
      <c r="AJ1096" s="760"/>
      <c r="AK1096" s="760"/>
      <c r="AL1096" s="760"/>
      <c r="AM1096" s="760"/>
      <c r="AN1096" s="761"/>
      <c r="AO1096" s="337">
        <v>224</v>
      </c>
      <c r="AP1096" s="338"/>
      <c r="AQ1096" s="338"/>
      <c r="AR1096" s="338"/>
      <c r="AS1096" s="338"/>
      <c r="AT1096" s="338"/>
      <c r="AU1096" s="338"/>
      <c r="AV1096" s="338"/>
      <c r="AW1096" s="338"/>
      <c r="AX1096" s="338"/>
      <c r="AY1096" s="338"/>
      <c r="AZ1096" s="338"/>
      <c r="BA1096" s="338"/>
      <c r="BB1096" s="338"/>
      <c r="BC1096" s="338"/>
      <c r="BD1096" s="338"/>
      <c r="BE1096" s="338"/>
      <c r="BF1096" s="338"/>
      <c r="BG1096" s="338"/>
      <c r="BH1096" s="338"/>
      <c r="BI1096" s="339"/>
      <c r="BJ1096" s="337">
        <v>0</v>
      </c>
      <c r="BK1096" s="338"/>
      <c r="BL1096" s="338"/>
      <c r="BM1096" s="338"/>
      <c r="BN1096" s="338"/>
      <c r="BO1096" s="338"/>
      <c r="BP1096" s="338"/>
      <c r="BQ1096" s="338"/>
      <c r="BR1096" s="338"/>
      <c r="BS1096" s="338"/>
      <c r="BT1096" s="338"/>
      <c r="BU1096" s="338"/>
      <c r="BV1096" s="338"/>
      <c r="BW1096" s="338"/>
      <c r="BX1096" s="338"/>
      <c r="BY1096" s="338"/>
      <c r="BZ1096" s="338"/>
      <c r="CA1096" s="338"/>
      <c r="CB1096" s="338"/>
      <c r="CC1096" s="338"/>
      <c r="CD1096" s="339"/>
      <c r="CE1096" s="337">
        <f t="shared" si="76"/>
        <v>224</v>
      </c>
      <c r="CF1096" s="338"/>
      <c r="CG1096" s="338"/>
      <c r="CH1096" s="338"/>
      <c r="CI1096" s="338"/>
      <c r="CJ1096" s="338"/>
      <c r="CK1096" s="338"/>
      <c r="CL1096" s="338"/>
      <c r="CM1096" s="338"/>
      <c r="CN1096" s="339"/>
    </row>
    <row r="1097" spans="4:92" ht="14.25" customHeight="1" x14ac:dyDescent="0.35">
      <c r="D1097" s="759" t="s">
        <v>762</v>
      </c>
      <c r="E1097" s="760"/>
      <c r="F1097" s="760"/>
      <c r="G1097" s="760"/>
      <c r="H1097" s="760"/>
      <c r="I1097" s="760"/>
      <c r="J1097" s="760"/>
      <c r="K1097" s="760"/>
      <c r="L1097" s="760"/>
      <c r="M1097" s="760"/>
      <c r="N1097" s="760"/>
      <c r="O1097" s="760"/>
      <c r="P1097" s="760"/>
      <c r="Q1097" s="760"/>
      <c r="R1097" s="760"/>
      <c r="S1097" s="760"/>
      <c r="T1097" s="760"/>
      <c r="U1097" s="760"/>
      <c r="V1097" s="760"/>
      <c r="W1097" s="760"/>
      <c r="X1097" s="760"/>
      <c r="Y1097" s="760"/>
      <c r="Z1097" s="760"/>
      <c r="AA1097" s="760"/>
      <c r="AB1097" s="760"/>
      <c r="AC1097" s="760"/>
      <c r="AD1097" s="760"/>
      <c r="AE1097" s="760"/>
      <c r="AF1097" s="760"/>
      <c r="AG1097" s="760"/>
      <c r="AH1097" s="760"/>
      <c r="AI1097" s="760"/>
      <c r="AJ1097" s="760"/>
      <c r="AK1097" s="760"/>
      <c r="AL1097" s="760"/>
      <c r="AM1097" s="760"/>
      <c r="AN1097" s="761"/>
      <c r="AO1097" s="337">
        <v>5</v>
      </c>
      <c r="AP1097" s="338"/>
      <c r="AQ1097" s="338"/>
      <c r="AR1097" s="338"/>
      <c r="AS1097" s="338"/>
      <c r="AT1097" s="338"/>
      <c r="AU1097" s="338"/>
      <c r="AV1097" s="338"/>
      <c r="AW1097" s="338"/>
      <c r="AX1097" s="338"/>
      <c r="AY1097" s="338"/>
      <c r="AZ1097" s="338"/>
      <c r="BA1097" s="338"/>
      <c r="BB1097" s="338"/>
      <c r="BC1097" s="338"/>
      <c r="BD1097" s="338"/>
      <c r="BE1097" s="338"/>
      <c r="BF1097" s="338"/>
      <c r="BG1097" s="338"/>
      <c r="BH1097" s="338"/>
      <c r="BI1097" s="339"/>
      <c r="BJ1097" s="337">
        <v>0</v>
      </c>
      <c r="BK1097" s="338"/>
      <c r="BL1097" s="338"/>
      <c r="BM1097" s="338"/>
      <c r="BN1097" s="338"/>
      <c r="BO1097" s="338"/>
      <c r="BP1097" s="338"/>
      <c r="BQ1097" s="338"/>
      <c r="BR1097" s="338"/>
      <c r="BS1097" s="338"/>
      <c r="BT1097" s="338"/>
      <c r="BU1097" s="338"/>
      <c r="BV1097" s="338"/>
      <c r="BW1097" s="338"/>
      <c r="BX1097" s="338"/>
      <c r="BY1097" s="338"/>
      <c r="BZ1097" s="338"/>
      <c r="CA1097" s="338"/>
      <c r="CB1097" s="338"/>
      <c r="CC1097" s="338"/>
      <c r="CD1097" s="339"/>
      <c r="CE1097" s="337">
        <f t="shared" si="76"/>
        <v>5</v>
      </c>
      <c r="CF1097" s="338"/>
      <c r="CG1097" s="338"/>
      <c r="CH1097" s="338"/>
      <c r="CI1097" s="338"/>
      <c r="CJ1097" s="338"/>
      <c r="CK1097" s="338"/>
      <c r="CL1097" s="338"/>
      <c r="CM1097" s="338"/>
      <c r="CN1097" s="339"/>
    </row>
    <row r="1098" spans="4:92" ht="14.25" customHeight="1" x14ac:dyDescent="0.35">
      <c r="D1098" s="759" t="s">
        <v>763</v>
      </c>
      <c r="E1098" s="760"/>
      <c r="F1098" s="760"/>
      <c r="G1098" s="760"/>
      <c r="H1098" s="760"/>
      <c r="I1098" s="760"/>
      <c r="J1098" s="760"/>
      <c r="K1098" s="760"/>
      <c r="L1098" s="760"/>
      <c r="M1098" s="760"/>
      <c r="N1098" s="760"/>
      <c r="O1098" s="760"/>
      <c r="P1098" s="760"/>
      <c r="Q1098" s="760"/>
      <c r="R1098" s="760"/>
      <c r="S1098" s="760"/>
      <c r="T1098" s="760"/>
      <c r="U1098" s="760"/>
      <c r="V1098" s="760"/>
      <c r="W1098" s="760"/>
      <c r="X1098" s="760"/>
      <c r="Y1098" s="760"/>
      <c r="Z1098" s="760"/>
      <c r="AA1098" s="760"/>
      <c r="AB1098" s="760"/>
      <c r="AC1098" s="760"/>
      <c r="AD1098" s="760"/>
      <c r="AE1098" s="760"/>
      <c r="AF1098" s="760"/>
      <c r="AG1098" s="760"/>
      <c r="AH1098" s="760"/>
      <c r="AI1098" s="760"/>
      <c r="AJ1098" s="760"/>
      <c r="AK1098" s="760"/>
      <c r="AL1098" s="760"/>
      <c r="AM1098" s="760"/>
      <c r="AN1098" s="761"/>
      <c r="AO1098" s="337">
        <v>1</v>
      </c>
      <c r="AP1098" s="338"/>
      <c r="AQ1098" s="338"/>
      <c r="AR1098" s="338"/>
      <c r="AS1098" s="338"/>
      <c r="AT1098" s="338"/>
      <c r="AU1098" s="338"/>
      <c r="AV1098" s="338"/>
      <c r="AW1098" s="338"/>
      <c r="AX1098" s="338"/>
      <c r="AY1098" s="338"/>
      <c r="AZ1098" s="338"/>
      <c r="BA1098" s="338"/>
      <c r="BB1098" s="338"/>
      <c r="BC1098" s="338"/>
      <c r="BD1098" s="338"/>
      <c r="BE1098" s="338"/>
      <c r="BF1098" s="338"/>
      <c r="BG1098" s="338"/>
      <c r="BH1098" s="338"/>
      <c r="BI1098" s="339"/>
      <c r="BJ1098" s="337">
        <v>0</v>
      </c>
      <c r="BK1098" s="338"/>
      <c r="BL1098" s="338"/>
      <c r="BM1098" s="338"/>
      <c r="BN1098" s="338"/>
      <c r="BO1098" s="338"/>
      <c r="BP1098" s="338"/>
      <c r="BQ1098" s="338"/>
      <c r="BR1098" s="338"/>
      <c r="BS1098" s="338"/>
      <c r="BT1098" s="338"/>
      <c r="BU1098" s="338"/>
      <c r="BV1098" s="338"/>
      <c r="BW1098" s="338"/>
      <c r="BX1098" s="338"/>
      <c r="BY1098" s="338"/>
      <c r="BZ1098" s="338"/>
      <c r="CA1098" s="338"/>
      <c r="CB1098" s="338"/>
      <c r="CC1098" s="338"/>
      <c r="CD1098" s="339"/>
      <c r="CE1098" s="337">
        <f t="shared" si="76"/>
        <v>1</v>
      </c>
      <c r="CF1098" s="338"/>
      <c r="CG1098" s="338"/>
      <c r="CH1098" s="338"/>
      <c r="CI1098" s="338"/>
      <c r="CJ1098" s="338"/>
      <c r="CK1098" s="338"/>
      <c r="CL1098" s="338"/>
      <c r="CM1098" s="338"/>
      <c r="CN1098" s="339"/>
    </row>
    <row r="1099" spans="4:92" ht="14.25" customHeight="1" x14ac:dyDescent="0.35">
      <c r="D1099" s="759" t="s">
        <v>764</v>
      </c>
      <c r="E1099" s="760"/>
      <c r="F1099" s="760"/>
      <c r="G1099" s="760"/>
      <c r="H1099" s="760"/>
      <c r="I1099" s="760"/>
      <c r="J1099" s="760"/>
      <c r="K1099" s="760"/>
      <c r="L1099" s="760"/>
      <c r="M1099" s="760"/>
      <c r="N1099" s="760"/>
      <c r="O1099" s="760"/>
      <c r="P1099" s="760"/>
      <c r="Q1099" s="760"/>
      <c r="R1099" s="760"/>
      <c r="S1099" s="760"/>
      <c r="T1099" s="760"/>
      <c r="U1099" s="760"/>
      <c r="V1099" s="760"/>
      <c r="W1099" s="760"/>
      <c r="X1099" s="760"/>
      <c r="Y1099" s="760"/>
      <c r="Z1099" s="760"/>
      <c r="AA1099" s="760"/>
      <c r="AB1099" s="760"/>
      <c r="AC1099" s="760"/>
      <c r="AD1099" s="760"/>
      <c r="AE1099" s="760"/>
      <c r="AF1099" s="760"/>
      <c r="AG1099" s="760"/>
      <c r="AH1099" s="760"/>
      <c r="AI1099" s="760"/>
      <c r="AJ1099" s="760"/>
      <c r="AK1099" s="760"/>
      <c r="AL1099" s="760"/>
      <c r="AM1099" s="760"/>
      <c r="AN1099" s="761"/>
      <c r="AO1099" s="337">
        <v>3</v>
      </c>
      <c r="AP1099" s="338"/>
      <c r="AQ1099" s="338"/>
      <c r="AR1099" s="338"/>
      <c r="AS1099" s="338"/>
      <c r="AT1099" s="338"/>
      <c r="AU1099" s="338"/>
      <c r="AV1099" s="338"/>
      <c r="AW1099" s="338"/>
      <c r="AX1099" s="338"/>
      <c r="AY1099" s="338"/>
      <c r="AZ1099" s="338"/>
      <c r="BA1099" s="338"/>
      <c r="BB1099" s="338"/>
      <c r="BC1099" s="338"/>
      <c r="BD1099" s="338"/>
      <c r="BE1099" s="338"/>
      <c r="BF1099" s="338"/>
      <c r="BG1099" s="338"/>
      <c r="BH1099" s="338"/>
      <c r="BI1099" s="339"/>
      <c r="BJ1099" s="337">
        <v>0</v>
      </c>
      <c r="BK1099" s="338"/>
      <c r="BL1099" s="338"/>
      <c r="BM1099" s="338"/>
      <c r="BN1099" s="338"/>
      <c r="BO1099" s="338"/>
      <c r="BP1099" s="338"/>
      <c r="BQ1099" s="338"/>
      <c r="BR1099" s="338"/>
      <c r="BS1099" s="338"/>
      <c r="BT1099" s="338"/>
      <c r="BU1099" s="338"/>
      <c r="BV1099" s="338"/>
      <c r="BW1099" s="338"/>
      <c r="BX1099" s="338"/>
      <c r="BY1099" s="338"/>
      <c r="BZ1099" s="338"/>
      <c r="CA1099" s="338"/>
      <c r="CB1099" s="338"/>
      <c r="CC1099" s="338"/>
      <c r="CD1099" s="339"/>
      <c r="CE1099" s="337">
        <f t="shared" si="76"/>
        <v>3</v>
      </c>
      <c r="CF1099" s="338"/>
      <c r="CG1099" s="338"/>
      <c r="CH1099" s="338"/>
      <c r="CI1099" s="338"/>
      <c r="CJ1099" s="338"/>
      <c r="CK1099" s="338"/>
      <c r="CL1099" s="338"/>
      <c r="CM1099" s="338"/>
      <c r="CN1099" s="339"/>
    </row>
    <row r="1100" spans="4:92" ht="14.25" customHeight="1" x14ac:dyDescent="0.35">
      <c r="D1100" s="759" t="s">
        <v>923</v>
      </c>
      <c r="E1100" s="760"/>
      <c r="F1100" s="760"/>
      <c r="G1100" s="760"/>
      <c r="H1100" s="760"/>
      <c r="I1100" s="760"/>
      <c r="J1100" s="760"/>
      <c r="K1100" s="760"/>
      <c r="L1100" s="760"/>
      <c r="M1100" s="760"/>
      <c r="N1100" s="760"/>
      <c r="O1100" s="760"/>
      <c r="P1100" s="760"/>
      <c r="Q1100" s="760"/>
      <c r="R1100" s="760"/>
      <c r="S1100" s="760"/>
      <c r="T1100" s="760"/>
      <c r="U1100" s="760"/>
      <c r="V1100" s="760"/>
      <c r="W1100" s="760"/>
      <c r="X1100" s="760"/>
      <c r="Y1100" s="760"/>
      <c r="Z1100" s="760"/>
      <c r="AA1100" s="760"/>
      <c r="AB1100" s="760"/>
      <c r="AC1100" s="760"/>
      <c r="AD1100" s="760"/>
      <c r="AE1100" s="760"/>
      <c r="AF1100" s="760"/>
      <c r="AG1100" s="760"/>
      <c r="AH1100" s="760"/>
      <c r="AI1100" s="760"/>
      <c r="AJ1100" s="760"/>
      <c r="AK1100" s="760"/>
      <c r="AL1100" s="760"/>
      <c r="AM1100" s="760"/>
      <c r="AN1100" s="761"/>
      <c r="AO1100" s="337">
        <v>3</v>
      </c>
      <c r="AP1100" s="338"/>
      <c r="AQ1100" s="338"/>
      <c r="AR1100" s="338"/>
      <c r="AS1100" s="338"/>
      <c r="AT1100" s="338"/>
      <c r="AU1100" s="338"/>
      <c r="AV1100" s="338"/>
      <c r="AW1100" s="338"/>
      <c r="AX1100" s="338"/>
      <c r="AY1100" s="338"/>
      <c r="AZ1100" s="338"/>
      <c r="BA1100" s="338"/>
      <c r="BB1100" s="338"/>
      <c r="BC1100" s="338"/>
      <c r="BD1100" s="338"/>
      <c r="BE1100" s="338"/>
      <c r="BF1100" s="338"/>
      <c r="BG1100" s="338"/>
      <c r="BH1100" s="338"/>
      <c r="BI1100" s="339"/>
      <c r="BJ1100" s="337">
        <v>0</v>
      </c>
      <c r="BK1100" s="338"/>
      <c r="BL1100" s="338"/>
      <c r="BM1100" s="338"/>
      <c r="BN1100" s="338"/>
      <c r="BO1100" s="338"/>
      <c r="BP1100" s="338"/>
      <c r="BQ1100" s="338"/>
      <c r="BR1100" s="338"/>
      <c r="BS1100" s="338"/>
      <c r="BT1100" s="338"/>
      <c r="BU1100" s="338"/>
      <c r="BV1100" s="338"/>
      <c r="BW1100" s="338"/>
      <c r="BX1100" s="338"/>
      <c r="BY1100" s="338"/>
      <c r="BZ1100" s="338"/>
      <c r="CA1100" s="338"/>
      <c r="CB1100" s="338"/>
      <c r="CC1100" s="338"/>
      <c r="CD1100" s="339"/>
      <c r="CE1100" s="337">
        <f t="shared" si="76"/>
        <v>3</v>
      </c>
      <c r="CF1100" s="338"/>
      <c r="CG1100" s="338"/>
      <c r="CH1100" s="338"/>
      <c r="CI1100" s="338"/>
      <c r="CJ1100" s="338"/>
      <c r="CK1100" s="338"/>
      <c r="CL1100" s="338"/>
      <c r="CM1100" s="338"/>
      <c r="CN1100" s="339"/>
    </row>
    <row r="1101" spans="4:92" ht="14.25" customHeight="1" x14ac:dyDescent="0.35">
      <c r="D1101" s="759" t="s">
        <v>924</v>
      </c>
      <c r="E1101" s="760"/>
      <c r="F1101" s="760"/>
      <c r="G1101" s="760"/>
      <c r="H1101" s="760"/>
      <c r="I1101" s="760"/>
      <c r="J1101" s="760"/>
      <c r="K1101" s="760"/>
      <c r="L1101" s="760"/>
      <c r="M1101" s="760"/>
      <c r="N1101" s="760"/>
      <c r="O1101" s="760"/>
      <c r="P1101" s="760"/>
      <c r="Q1101" s="760"/>
      <c r="R1101" s="760"/>
      <c r="S1101" s="760"/>
      <c r="T1101" s="760"/>
      <c r="U1101" s="760"/>
      <c r="V1101" s="760"/>
      <c r="W1101" s="760"/>
      <c r="X1101" s="760"/>
      <c r="Y1101" s="760"/>
      <c r="Z1101" s="760"/>
      <c r="AA1101" s="760"/>
      <c r="AB1101" s="760"/>
      <c r="AC1101" s="760"/>
      <c r="AD1101" s="760"/>
      <c r="AE1101" s="760"/>
      <c r="AF1101" s="760"/>
      <c r="AG1101" s="760"/>
      <c r="AH1101" s="760"/>
      <c r="AI1101" s="760"/>
      <c r="AJ1101" s="760"/>
      <c r="AK1101" s="760"/>
      <c r="AL1101" s="760"/>
      <c r="AM1101" s="760"/>
      <c r="AN1101" s="761"/>
      <c r="AO1101" s="337">
        <v>21</v>
      </c>
      <c r="AP1101" s="338"/>
      <c r="AQ1101" s="338"/>
      <c r="AR1101" s="338"/>
      <c r="AS1101" s="338"/>
      <c r="AT1101" s="338"/>
      <c r="AU1101" s="338"/>
      <c r="AV1101" s="338"/>
      <c r="AW1101" s="338"/>
      <c r="AX1101" s="338"/>
      <c r="AY1101" s="338"/>
      <c r="AZ1101" s="338"/>
      <c r="BA1101" s="338"/>
      <c r="BB1101" s="338"/>
      <c r="BC1101" s="338"/>
      <c r="BD1101" s="338"/>
      <c r="BE1101" s="338"/>
      <c r="BF1101" s="338"/>
      <c r="BG1101" s="338"/>
      <c r="BH1101" s="338"/>
      <c r="BI1101" s="339"/>
      <c r="BJ1101" s="337">
        <v>0</v>
      </c>
      <c r="BK1101" s="338"/>
      <c r="BL1101" s="338"/>
      <c r="BM1101" s="338"/>
      <c r="BN1101" s="338"/>
      <c r="BO1101" s="338"/>
      <c r="BP1101" s="338"/>
      <c r="BQ1101" s="338"/>
      <c r="BR1101" s="338"/>
      <c r="BS1101" s="338"/>
      <c r="BT1101" s="338"/>
      <c r="BU1101" s="338"/>
      <c r="BV1101" s="338"/>
      <c r="BW1101" s="338"/>
      <c r="BX1101" s="338"/>
      <c r="BY1101" s="338"/>
      <c r="BZ1101" s="338"/>
      <c r="CA1101" s="338"/>
      <c r="CB1101" s="338"/>
      <c r="CC1101" s="338"/>
      <c r="CD1101" s="339"/>
      <c r="CE1101" s="337">
        <f t="shared" si="76"/>
        <v>21</v>
      </c>
      <c r="CF1101" s="338"/>
      <c r="CG1101" s="338"/>
      <c r="CH1101" s="338"/>
      <c r="CI1101" s="338"/>
      <c r="CJ1101" s="338"/>
      <c r="CK1101" s="338"/>
      <c r="CL1101" s="338"/>
      <c r="CM1101" s="338"/>
      <c r="CN1101" s="339"/>
    </row>
    <row r="1102" spans="4:92" ht="14.25" customHeight="1" x14ac:dyDescent="0.35">
      <c r="D1102" s="759" t="s">
        <v>925</v>
      </c>
      <c r="E1102" s="760"/>
      <c r="F1102" s="760"/>
      <c r="G1102" s="760"/>
      <c r="H1102" s="760"/>
      <c r="I1102" s="760"/>
      <c r="J1102" s="760"/>
      <c r="K1102" s="760"/>
      <c r="L1102" s="760"/>
      <c r="M1102" s="760"/>
      <c r="N1102" s="760"/>
      <c r="O1102" s="760"/>
      <c r="P1102" s="760"/>
      <c r="Q1102" s="760"/>
      <c r="R1102" s="760"/>
      <c r="S1102" s="760"/>
      <c r="T1102" s="760"/>
      <c r="U1102" s="760"/>
      <c r="V1102" s="760"/>
      <c r="W1102" s="760"/>
      <c r="X1102" s="760"/>
      <c r="Y1102" s="760"/>
      <c r="Z1102" s="760"/>
      <c r="AA1102" s="760"/>
      <c r="AB1102" s="760"/>
      <c r="AC1102" s="760"/>
      <c r="AD1102" s="760"/>
      <c r="AE1102" s="760"/>
      <c r="AF1102" s="760"/>
      <c r="AG1102" s="760"/>
      <c r="AH1102" s="760"/>
      <c r="AI1102" s="760"/>
      <c r="AJ1102" s="760"/>
      <c r="AK1102" s="760"/>
      <c r="AL1102" s="760"/>
      <c r="AM1102" s="760"/>
      <c r="AN1102" s="761"/>
      <c r="AO1102" s="337">
        <v>1</v>
      </c>
      <c r="AP1102" s="338"/>
      <c r="AQ1102" s="338"/>
      <c r="AR1102" s="338"/>
      <c r="AS1102" s="338"/>
      <c r="AT1102" s="338"/>
      <c r="AU1102" s="338"/>
      <c r="AV1102" s="338"/>
      <c r="AW1102" s="338"/>
      <c r="AX1102" s="338"/>
      <c r="AY1102" s="338"/>
      <c r="AZ1102" s="338"/>
      <c r="BA1102" s="338"/>
      <c r="BB1102" s="338"/>
      <c r="BC1102" s="338"/>
      <c r="BD1102" s="338"/>
      <c r="BE1102" s="338"/>
      <c r="BF1102" s="338"/>
      <c r="BG1102" s="338"/>
      <c r="BH1102" s="338"/>
      <c r="BI1102" s="339"/>
      <c r="BJ1102" s="337">
        <v>0</v>
      </c>
      <c r="BK1102" s="338"/>
      <c r="BL1102" s="338"/>
      <c r="BM1102" s="338"/>
      <c r="BN1102" s="338"/>
      <c r="BO1102" s="338"/>
      <c r="BP1102" s="338"/>
      <c r="BQ1102" s="338"/>
      <c r="BR1102" s="338"/>
      <c r="BS1102" s="338"/>
      <c r="BT1102" s="338"/>
      <c r="BU1102" s="338"/>
      <c r="BV1102" s="338"/>
      <c r="BW1102" s="338"/>
      <c r="BX1102" s="338"/>
      <c r="BY1102" s="338"/>
      <c r="BZ1102" s="338"/>
      <c r="CA1102" s="338"/>
      <c r="CB1102" s="338"/>
      <c r="CC1102" s="338"/>
      <c r="CD1102" s="339"/>
      <c r="CE1102" s="337">
        <f t="shared" si="76"/>
        <v>1</v>
      </c>
      <c r="CF1102" s="338"/>
      <c r="CG1102" s="338"/>
      <c r="CH1102" s="338"/>
      <c r="CI1102" s="338"/>
      <c r="CJ1102" s="338"/>
      <c r="CK1102" s="338"/>
      <c r="CL1102" s="338"/>
      <c r="CM1102" s="338"/>
      <c r="CN1102" s="339"/>
    </row>
    <row r="1103" spans="4:92" ht="14.25" customHeight="1" x14ac:dyDescent="0.35">
      <c r="D1103" s="759" t="s">
        <v>724</v>
      </c>
      <c r="E1103" s="760"/>
      <c r="F1103" s="760"/>
      <c r="G1103" s="760"/>
      <c r="H1103" s="760"/>
      <c r="I1103" s="760"/>
      <c r="J1103" s="760"/>
      <c r="K1103" s="760"/>
      <c r="L1103" s="760"/>
      <c r="M1103" s="760"/>
      <c r="N1103" s="760"/>
      <c r="O1103" s="760"/>
      <c r="P1103" s="760"/>
      <c r="Q1103" s="760"/>
      <c r="R1103" s="760"/>
      <c r="S1103" s="760"/>
      <c r="T1103" s="760"/>
      <c r="U1103" s="760"/>
      <c r="V1103" s="760"/>
      <c r="W1103" s="760"/>
      <c r="X1103" s="760"/>
      <c r="Y1103" s="760"/>
      <c r="Z1103" s="760"/>
      <c r="AA1103" s="760"/>
      <c r="AB1103" s="760"/>
      <c r="AC1103" s="760"/>
      <c r="AD1103" s="760"/>
      <c r="AE1103" s="760"/>
      <c r="AF1103" s="760"/>
      <c r="AG1103" s="760"/>
      <c r="AH1103" s="760"/>
      <c r="AI1103" s="760"/>
      <c r="AJ1103" s="760"/>
      <c r="AK1103" s="760"/>
      <c r="AL1103" s="760"/>
      <c r="AM1103" s="760"/>
      <c r="AN1103" s="761"/>
      <c r="AO1103" s="337">
        <v>0</v>
      </c>
      <c r="AP1103" s="338"/>
      <c r="AQ1103" s="338"/>
      <c r="AR1103" s="338"/>
      <c r="AS1103" s="338"/>
      <c r="AT1103" s="338"/>
      <c r="AU1103" s="338"/>
      <c r="AV1103" s="338"/>
      <c r="AW1103" s="338"/>
      <c r="AX1103" s="338"/>
      <c r="AY1103" s="338"/>
      <c r="AZ1103" s="338"/>
      <c r="BA1103" s="338"/>
      <c r="BB1103" s="338"/>
      <c r="BC1103" s="338"/>
      <c r="BD1103" s="338"/>
      <c r="BE1103" s="338"/>
      <c r="BF1103" s="338"/>
      <c r="BG1103" s="338"/>
      <c r="BH1103" s="338"/>
      <c r="BI1103" s="339"/>
      <c r="BJ1103" s="337">
        <v>0</v>
      </c>
      <c r="BK1103" s="338"/>
      <c r="BL1103" s="338"/>
      <c r="BM1103" s="338"/>
      <c r="BN1103" s="338"/>
      <c r="BO1103" s="338"/>
      <c r="BP1103" s="338"/>
      <c r="BQ1103" s="338"/>
      <c r="BR1103" s="338"/>
      <c r="BS1103" s="338"/>
      <c r="BT1103" s="338"/>
      <c r="BU1103" s="338"/>
      <c r="BV1103" s="338"/>
      <c r="BW1103" s="338"/>
      <c r="BX1103" s="338"/>
      <c r="BY1103" s="338"/>
      <c r="BZ1103" s="338"/>
      <c r="CA1103" s="338"/>
      <c r="CB1103" s="338"/>
      <c r="CC1103" s="338"/>
      <c r="CD1103" s="339"/>
      <c r="CE1103" s="337">
        <f t="shared" si="76"/>
        <v>0</v>
      </c>
      <c r="CF1103" s="338"/>
      <c r="CG1103" s="338"/>
      <c r="CH1103" s="338"/>
      <c r="CI1103" s="338"/>
      <c r="CJ1103" s="338"/>
      <c r="CK1103" s="338"/>
      <c r="CL1103" s="338"/>
      <c r="CM1103" s="338"/>
      <c r="CN1103" s="339"/>
    </row>
    <row r="1104" spans="4:92" ht="14.25" customHeight="1" x14ac:dyDescent="0.35">
      <c r="D1104" s="759" t="s">
        <v>926</v>
      </c>
      <c r="E1104" s="760"/>
      <c r="F1104" s="760"/>
      <c r="G1104" s="760"/>
      <c r="H1104" s="760"/>
      <c r="I1104" s="760"/>
      <c r="J1104" s="760"/>
      <c r="K1104" s="760"/>
      <c r="L1104" s="760"/>
      <c r="M1104" s="760"/>
      <c r="N1104" s="760"/>
      <c r="O1104" s="760"/>
      <c r="P1104" s="760"/>
      <c r="Q1104" s="760"/>
      <c r="R1104" s="760"/>
      <c r="S1104" s="760"/>
      <c r="T1104" s="760"/>
      <c r="U1104" s="760"/>
      <c r="V1104" s="760"/>
      <c r="W1104" s="760"/>
      <c r="X1104" s="760"/>
      <c r="Y1104" s="760"/>
      <c r="Z1104" s="760"/>
      <c r="AA1104" s="760"/>
      <c r="AB1104" s="760"/>
      <c r="AC1104" s="760"/>
      <c r="AD1104" s="760"/>
      <c r="AE1104" s="760"/>
      <c r="AF1104" s="760"/>
      <c r="AG1104" s="760"/>
      <c r="AH1104" s="760"/>
      <c r="AI1104" s="760"/>
      <c r="AJ1104" s="760"/>
      <c r="AK1104" s="760"/>
      <c r="AL1104" s="760"/>
      <c r="AM1104" s="760"/>
      <c r="AN1104" s="761"/>
      <c r="AO1104" s="337">
        <v>3</v>
      </c>
      <c r="AP1104" s="338"/>
      <c r="AQ1104" s="338"/>
      <c r="AR1104" s="338"/>
      <c r="AS1104" s="338"/>
      <c r="AT1104" s="338"/>
      <c r="AU1104" s="338"/>
      <c r="AV1104" s="338"/>
      <c r="AW1104" s="338"/>
      <c r="AX1104" s="338"/>
      <c r="AY1104" s="338"/>
      <c r="AZ1104" s="338"/>
      <c r="BA1104" s="338"/>
      <c r="BB1104" s="338"/>
      <c r="BC1104" s="338"/>
      <c r="BD1104" s="338"/>
      <c r="BE1104" s="338"/>
      <c r="BF1104" s="338"/>
      <c r="BG1104" s="338"/>
      <c r="BH1104" s="338"/>
      <c r="BI1104" s="339"/>
      <c r="BJ1104" s="337">
        <v>0</v>
      </c>
      <c r="BK1104" s="338"/>
      <c r="BL1104" s="338"/>
      <c r="BM1104" s="338"/>
      <c r="BN1104" s="338"/>
      <c r="BO1104" s="338"/>
      <c r="BP1104" s="338"/>
      <c r="BQ1104" s="338"/>
      <c r="BR1104" s="338"/>
      <c r="BS1104" s="338"/>
      <c r="BT1104" s="338"/>
      <c r="BU1104" s="338"/>
      <c r="BV1104" s="338"/>
      <c r="BW1104" s="338"/>
      <c r="BX1104" s="338"/>
      <c r="BY1104" s="338"/>
      <c r="BZ1104" s="338"/>
      <c r="CA1104" s="338"/>
      <c r="CB1104" s="338"/>
      <c r="CC1104" s="338"/>
      <c r="CD1104" s="339"/>
      <c r="CE1104" s="337">
        <f t="shared" si="76"/>
        <v>3</v>
      </c>
      <c r="CF1104" s="338"/>
      <c r="CG1104" s="338"/>
      <c r="CH1104" s="338"/>
      <c r="CI1104" s="338"/>
      <c r="CJ1104" s="338"/>
      <c r="CK1104" s="338"/>
      <c r="CL1104" s="338"/>
      <c r="CM1104" s="338"/>
      <c r="CN1104" s="339"/>
    </row>
    <row r="1105" spans="1:92" ht="14.25" customHeight="1" x14ac:dyDescent="0.35">
      <c r="D1105" s="759" t="s">
        <v>927</v>
      </c>
      <c r="E1105" s="760"/>
      <c r="F1105" s="760"/>
      <c r="G1105" s="760"/>
      <c r="H1105" s="760"/>
      <c r="I1105" s="760"/>
      <c r="J1105" s="760"/>
      <c r="K1105" s="760"/>
      <c r="L1105" s="760"/>
      <c r="M1105" s="760"/>
      <c r="N1105" s="760"/>
      <c r="O1105" s="760"/>
      <c r="P1105" s="760"/>
      <c r="Q1105" s="760"/>
      <c r="R1105" s="760"/>
      <c r="S1105" s="760"/>
      <c r="T1105" s="760"/>
      <c r="U1105" s="760"/>
      <c r="V1105" s="760"/>
      <c r="W1105" s="760"/>
      <c r="X1105" s="760"/>
      <c r="Y1105" s="760"/>
      <c r="Z1105" s="760"/>
      <c r="AA1105" s="760"/>
      <c r="AB1105" s="760"/>
      <c r="AC1105" s="760"/>
      <c r="AD1105" s="760"/>
      <c r="AE1105" s="760"/>
      <c r="AF1105" s="760"/>
      <c r="AG1105" s="760"/>
      <c r="AH1105" s="760"/>
      <c r="AI1105" s="760"/>
      <c r="AJ1105" s="760"/>
      <c r="AK1105" s="760"/>
      <c r="AL1105" s="760"/>
      <c r="AM1105" s="760"/>
      <c r="AN1105" s="761"/>
      <c r="AO1105" s="337">
        <v>14</v>
      </c>
      <c r="AP1105" s="338"/>
      <c r="AQ1105" s="338"/>
      <c r="AR1105" s="338"/>
      <c r="AS1105" s="338"/>
      <c r="AT1105" s="338"/>
      <c r="AU1105" s="338"/>
      <c r="AV1105" s="338"/>
      <c r="AW1105" s="338"/>
      <c r="AX1105" s="338"/>
      <c r="AY1105" s="338"/>
      <c r="AZ1105" s="338"/>
      <c r="BA1105" s="338"/>
      <c r="BB1105" s="338"/>
      <c r="BC1105" s="338"/>
      <c r="BD1105" s="338"/>
      <c r="BE1105" s="338"/>
      <c r="BF1105" s="338"/>
      <c r="BG1105" s="338"/>
      <c r="BH1105" s="338"/>
      <c r="BI1105" s="339"/>
      <c r="BJ1105" s="337">
        <v>0</v>
      </c>
      <c r="BK1105" s="338"/>
      <c r="BL1105" s="338"/>
      <c r="BM1105" s="338"/>
      <c r="BN1105" s="338"/>
      <c r="BO1105" s="338"/>
      <c r="BP1105" s="338"/>
      <c r="BQ1105" s="338"/>
      <c r="BR1105" s="338"/>
      <c r="BS1105" s="338"/>
      <c r="BT1105" s="338"/>
      <c r="BU1105" s="338"/>
      <c r="BV1105" s="338"/>
      <c r="BW1105" s="338"/>
      <c r="BX1105" s="338"/>
      <c r="BY1105" s="338"/>
      <c r="BZ1105" s="338"/>
      <c r="CA1105" s="338"/>
      <c r="CB1105" s="338"/>
      <c r="CC1105" s="338"/>
      <c r="CD1105" s="339"/>
      <c r="CE1105" s="337">
        <f t="shared" si="76"/>
        <v>14</v>
      </c>
      <c r="CF1105" s="338"/>
      <c r="CG1105" s="338"/>
      <c r="CH1105" s="338"/>
      <c r="CI1105" s="338"/>
      <c r="CJ1105" s="338"/>
      <c r="CK1105" s="338"/>
      <c r="CL1105" s="338"/>
      <c r="CM1105" s="338"/>
      <c r="CN1105" s="339"/>
    </row>
    <row r="1106" spans="1:92" ht="14.25" customHeight="1" x14ac:dyDescent="0.35">
      <c r="D1106" s="759" t="s">
        <v>765</v>
      </c>
      <c r="E1106" s="760"/>
      <c r="F1106" s="760"/>
      <c r="G1106" s="760"/>
      <c r="H1106" s="760"/>
      <c r="I1106" s="760"/>
      <c r="J1106" s="760"/>
      <c r="K1106" s="760"/>
      <c r="L1106" s="760"/>
      <c r="M1106" s="760"/>
      <c r="N1106" s="760"/>
      <c r="O1106" s="760"/>
      <c r="P1106" s="760"/>
      <c r="Q1106" s="760"/>
      <c r="R1106" s="760"/>
      <c r="S1106" s="760"/>
      <c r="T1106" s="760"/>
      <c r="U1106" s="760"/>
      <c r="V1106" s="760"/>
      <c r="W1106" s="760"/>
      <c r="X1106" s="760"/>
      <c r="Y1106" s="760"/>
      <c r="Z1106" s="760"/>
      <c r="AA1106" s="760"/>
      <c r="AB1106" s="760"/>
      <c r="AC1106" s="760"/>
      <c r="AD1106" s="760"/>
      <c r="AE1106" s="760"/>
      <c r="AF1106" s="760"/>
      <c r="AG1106" s="760"/>
      <c r="AH1106" s="760"/>
      <c r="AI1106" s="760"/>
      <c r="AJ1106" s="760"/>
      <c r="AK1106" s="760"/>
      <c r="AL1106" s="760"/>
      <c r="AM1106" s="760"/>
      <c r="AN1106" s="761"/>
      <c r="AO1106" s="337">
        <v>24</v>
      </c>
      <c r="AP1106" s="338"/>
      <c r="AQ1106" s="338"/>
      <c r="AR1106" s="338"/>
      <c r="AS1106" s="338"/>
      <c r="AT1106" s="338"/>
      <c r="AU1106" s="338"/>
      <c r="AV1106" s="338"/>
      <c r="AW1106" s="338"/>
      <c r="AX1106" s="338"/>
      <c r="AY1106" s="338"/>
      <c r="AZ1106" s="338"/>
      <c r="BA1106" s="338"/>
      <c r="BB1106" s="338"/>
      <c r="BC1106" s="338"/>
      <c r="BD1106" s="338"/>
      <c r="BE1106" s="338"/>
      <c r="BF1106" s="338"/>
      <c r="BG1106" s="338"/>
      <c r="BH1106" s="338"/>
      <c r="BI1106" s="339"/>
      <c r="BJ1106" s="337">
        <v>0</v>
      </c>
      <c r="BK1106" s="338"/>
      <c r="BL1106" s="338"/>
      <c r="BM1106" s="338"/>
      <c r="BN1106" s="338"/>
      <c r="BO1106" s="338"/>
      <c r="BP1106" s="338"/>
      <c r="BQ1106" s="338"/>
      <c r="BR1106" s="338"/>
      <c r="BS1106" s="338"/>
      <c r="BT1106" s="338"/>
      <c r="BU1106" s="338"/>
      <c r="BV1106" s="338"/>
      <c r="BW1106" s="338"/>
      <c r="BX1106" s="338"/>
      <c r="BY1106" s="338"/>
      <c r="BZ1106" s="338"/>
      <c r="CA1106" s="338"/>
      <c r="CB1106" s="338"/>
      <c r="CC1106" s="338"/>
      <c r="CD1106" s="339"/>
      <c r="CE1106" s="337">
        <f t="shared" si="76"/>
        <v>24</v>
      </c>
      <c r="CF1106" s="338"/>
      <c r="CG1106" s="338"/>
      <c r="CH1106" s="338"/>
      <c r="CI1106" s="338"/>
      <c r="CJ1106" s="338"/>
      <c r="CK1106" s="338"/>
      <c r="CL1106" s="338"/>
      <c r="CM1106" s="338"/>
      <c r="CN1106" s="339"/>
    </row>
    <row r="1107" spans="1:92" ht="14.25" customHeight="1" x14ac:dyDescent="0.35">
      <c r="D1107" s="803" t="s">
        <v>1067</v>
      </c>
      <c r="E1107" s="803"/>
      <c r="F1107" s="803"/>
      <c r="G1107" s="803"/>
      <c r="H1107" s="803"/>
      <c r="I1107" s="803"/>
      <c r="J1107" s="803"/>
      <c r="K1107" s="803"/>
      <c r="L1107" s="803"/>
      <c r="M1107" s="803"/>
      <c r="N1107" s="803"/>
      <c r="O1107" s="803"/>
      <c r="P1107" s="803"/>
      <c r="Q1107" s="803"/>
      <c r="R1107" s="803"/>
      <c r="S1107" s="803"/>
      <c r="T1107" s="803"/>
      <c r="U1107" s="803"/>
      <c r="V1107" s="803"/>
      <c r="W1107" s="803"/>
      <c r="X1107" s="803"/>
      <c r="Y1107" s="803"/>
      <c r="Z1107" s="803"/>
      <c r="AA1107" s="803"/>
      <c r="AB1107" s="803"/>
      <c r="AC1107" s="803"/>
      <c r="AD1107" s="803"/>
      <c r="AE1107" s="803"/>
      <c r="AF1107" s="803"/>
      <c r="AG1107" s="803"/>
      <c r="AH1107" s="803"/>
      <c r="AI1107" s="803"/>
      <c r="AJ1107" s="803"/>
      <c r="AK1107" s="803"/>
      <c r="AL1107" s="803"/>
      <c r="AM1107" s="803"/>
      <c r="AN1107" s="803"/>
      <c r="AO1107" s="80"/>
      <c r="AP1107" s="80"/>
      <c r="AQ1107" s="80"/>
      <c r="AR1107" s="80"/>
      <c r="AS1107" s="80"/>
      <c r="AT1107" s="80"/>
      <c r="AU1107" s="80"/>
      <c r="AV1107" s="80"/>
      <c r="AW1107" s="80"/>
      <c r="AX1107" s="80"/>
      <c r="AY1107" s="80"/>
      <c r="AZ1107" s="80"/>
      <c r="BA1107" s="80"/>
      <c r="BB1107" s="80"/>
      <c r="BC1107" s="80"/>
      <c r="BD1107" s="80"/>
      <c r="BE1107" s="80"/>
      <c r="BF1107" s="80"/>
      <c r="BG1107" s="80"/>
      <c r="BH1107" s="80"/>
      <c r="BI1107" s="80"/>
      <c r="BJ1107" s="80"/>
      <c r="BK1107" s="80"/>
      <c r="BL1107" s="80"/>
      <c r="BM1107" s="80"/>
      <c r="BN1107" s="80"/>
      <c r="BO1107" s="80"/>
      <c r="BP1107" s="80"/>
      <c r="BQ1107" s="80"/>
      <c r="BR1107" s="80"/>
      <c r="BS1107" s="80"/>
      <c r="BT1107" s="80"/>
      <c r="BU1107" s="80"/>
      <c r="BV1107" s="80"/>
      <c r="BW1107" s="80"/>
      <c r="BX1107" s="80"/>
      <c r="BY1107" s="80"/>
      <c r="BZ1107" s="80"/>
      <c r="CA1107" s="80"/>
      <c r="CB1107" s="80"/>
      <c r="CC1107" s="80"/>
      <c r="CD1107" s="80"/>
      <c r="CE1107" s="80"/>
      <c r="CF1107" s="80"/>
      <c r="CG1107" s="80"/>
      <c r="CH1107" s="80"/>
      <c r="CI1107" s="80"/>
      <c r="CJ1107" s="80"/>
      <c r="CK1107" s="80"/>
      <c r="CL1107" s="80"/>
      <c r="CM1107" s="80"/>
      <c r="CN1107" s="80"/>
    </row>
    <row r="1108" spans="1:92" ht="14.25" customHeight="1" x14ac:dyDescent="0.35"/>
    <row r="1109" spans="1:92" ht="14.25" customHeight="1" x14ac:dyDescent="0.35">
      <c r="A1109" s="67"/>
      <c r="B1109" s="67"/>
      <c r="C1109" s="67"/>
      <c r="D1109" s="67"/>
      <c r="E1109" s="67"/>
      <c r="F1109" s="67"/>
      <c r="G1109" s="67"/>
      <c r="H1109" s="67"/>
      <c r="I1109" s="67"/>
      <c r="J1109" s="67"/>
      <c r="K1109" s="67"/>
      <c r="L1109" s="67"/>
      <c r="M1109" s="67"/>
      <c r="N1109" s="67"/>
      <c r="O1109" s="67"/>
      <c r="P1109" s="67"/>
      <c r="Q1109" s="67"/>
      <c r="R1109" s="67"/>
      <c r="S1109" s="67"/>
      <c r="T1109" s="67"/>
      <c r="U1109" s="67"/>
      <c r="V1109" s="67"/>
      <c r="W1109" s="67"/>
      <c r="X1109" s="67"/>
      <c r="Y1109" s="67"/>
      <c r="Z1109" s="67"/>
      <c r="AA1109" s="67"/>
      <c r="AB1109" s="67"/>
      <c r="AC1109" s="67"/>
      <c r="AD1109" s="67"/>
      <c r="AE1109" s="67"/>
      <c r="AF1109" s="67"/>
      <c r="AG1109" s="67"/>
      <c r="AH1109" s="67"/>
      <c r="AI1109" s="67"/>
      <c r="AJ1109" s="67"/>
      <c r="AK1109" s="67"/>
      <c r="AL1109" s="67"/>
      <c r="AM1109" s="67"/>
      <c r="AN1109" s="67"/>
      <c r="AO1109" s="67"/>
      <c r="AP1109" s="67"/>
      <c r="AQ1109" s="67"/>
      <c r="AR1109" s="67"/>
      <c r="AS1109" s="67"/>
      <c r="AT1109" s="67"/>
      <c r="AU1109" s="67"/>
      <c r="AV1109" s="67"/>
      <c r="AW1109" s="67"/>
      <c r="AX1109" s="67"/>
      <c r="AY1109" s="67"/>
      <c r="AZ1109" s="67"/>
      <c r="BA1109" s="67"/>
      <c r="BB1109" s="67"/>
      <c r="BC1109" s="67"/>
      <c r="BD1109" s="67"/>
      <c r="BE1109" s="67"/>
      <c r="BF1109" s="67"/>
      <c r="BG1109" s="67"/>
      <c r="BH1109" s="67"/>
      <c r="BI1109" s="67"/>
      <c r="BJ1109" s="67"/>
      <c r="BK1109" s="67"/>
      <c r="BL1109" s="67"/>
      <c r="BM1109" s="67"/>
      <c r="BN1109" s="67"/>
      <c r="BO1109" s="67"/>
      <c r="BP1109" s="67"/>
      <c r="BQ1109" s="67"/>
      <c r="BR1109" s="67"/>
      <c r="BS1109" s="67"/>
      <c r="BT1109" s="67"/>
      <c r="BU1109" s="67"/>
      <c r="BV1109" s="67"/>
      <c r="BW1109" s="67"/>
      <c r="BX1109" s="67"/>
      <c r="BY1109" s="67"/>
      <c r="BZ1109" s="67"/>
      <c r="CA1109" s="67"/>
      <c r="CB1109" s="67"/>
      <c r="CC1109" s="67"/>
      <c r="CD1109" s="67"/>
      <c r="CE1109" s="67"/>
      <c r="CF1109" s="67"/>
      <c r="CG1109" s="67"/>
      <c r="CH1109" s="67"/>
      <c r="CI1109" s="67"/>
      <c r="CJ1109" s="67"/>
      <c r="CK1109" s="67"/>
      <c r="CL1109" s="67"/>
      <c r="CM1109" s="67"/>
      <c r="CN1109" s="67"/>
    </row>
    <row r="1110" spans="1:92" ht="14.25" customHeight="1" x14ac:dyDescent="0.35">
      <c r="A1110" s="67"/>
      <c r="B1110" s="67"/>
      <c r="C1110" s="67"/>
      <c r="D1110" s="67"/>
      <c r="E1110" s="67"/>
      <c r="F1110" s="67"/>
      <c r="G1110" s="67"/>
      <c r="H1110" s="67"/>
      <c r="I1110" s="67"/>
      <c r="J1110" s="67"/>
      <c r="K1110" s="67"/>
      <c r="L1110" s="67"/>
      <c r="M1110" s="67"/>
      <c r="N1110" s="67"/>
      <c r="O1110" s="67"/>
      <c r="P1110" s="67"/>
      <c r="Q1110" s="67"/>
      <c r="R1110" s="67"/>
      <c r="S1110" s="67"/>
      <c r="T1110" s="67"/>
      <c r="U1110" s="67"/>
      <c r="V1110" s="67"/>
      <c r="W1110" s="67"/>
      <c r="X1110" s="67"/>
      <c r="Y1110" s="67"/>
      <c r="Z1110" s="67"/>
      <c r="AA1110" s="67"/>
      <c r="AB1110" s="67"/>
      <c r="AC1110" s="67"/>
      <c r="AD1110" s="67"/>
      <c r="AE1110" s="67"/>
      <c r="AF1110" s="67"/>
      <c r="AG1110" s="67"/>
      <c r="AH1110" s="67"/>
      <c r="AI1110" s="67"/>
      <c r="AJ1110" s="67"/>
      <c r="AK1110" s="67"/>
      <c r="AL1110" s="67"/>
      <c r="AM1110" s="67"/>
      <c r="AN1110" s="67"/>
      <c r="AO1110" s="67"/>
      <c r="AP1110" s="67"/>
      <c r="AQ1110" s="67"/>
      <c r="AR1110" s="67"/>
      <c r="AS1110" s="67"/>
      <c r="AT1110" s="67"/>
      <c r="AU1110" s="67"/>
      <c r="AV1110" s="67"/>
      <c r="AW1110" s="67"/>
      <c r="AX1110" s="67"/>
      <c r="AY1110" s="67"/>
      <c r="AZ1110" s="67"/>
      <c r="BA1110" s="67"/>
      <c r="BB1110" s="67"/>
      <c r="BC1110" s="67"/>
      <c r="BD1110" s="67"/>
      <c r="BE1110" s="67"/>
      <c r="BF1110" s="67"/>
      <c r="BG1110" s="67"/>
      <c r="BH1110" s="67"/>
      <c r="BI1110" s="67"/>
      <c r="BJ1110" s="67"/>
      <c r="BK1110" s="67"/>
      <c r="BL1110" s="67"/>
      <c r="BM1110" s="67"/>
      <c r="BN1110" s="67"/>
      <c r="BO1110" s="67"/>
      <c r="BP1110" s="67"/>
      <c r="BQ1110" s="67"/>
      <c r="BR1110" s="67"/>
      <c r="BS1110" s="67"/>
      <c r="BT1110" s="67"/>
      <c r="BU1110" s="67"/>
      <c r="BV1110" s="67"/>
      <c r="BW1110" s="67"/>
      <c r="BX1110" s="67"/>
      <c r="BY1110" s="67"/>
      <c r="BZ1110" s="67"/>
      <c r="CA1110" s="67"/>
      <c r="CB1110" s="67"/>
      <c r="CC1110" s="67"/>
      <c r="CD1110" s="67"/>
      <c r="CE1110" s="67"/>
      <c r="CF1110" s="67"/>
      <c r="CG1110" s="67"/>
      <c r="CH1110" s="67"/>
      <c r="CI1110" s="67"/>
      <c r="CJ1110" s="67"/>
      <c r="CK1110" s="67"/>
      <c r="CL1110" s="67"/>
      <c r="CM1110" s="67"/>
      <c r="CN1110" s="67"/>
    </row>
    <row r="1111" spans="1:92" ht="14.25" customHeight="1" x14ac:dyDescent="0.35"/>
    <row r="1112" spans="1:92" ht="14.25" customHeight="1" x14ac:dyDescent="0.35">
      <c r="D1112" s="420" t="s">
        <v>497</v>
      </c>
      <c r="E1112" s="420"/>
      <c r="F1112" s="420"/>
      <c r="G1112" s="420"/>
      <c r="H1112" s="420"/>
      <c r="I1112" s="420"/>
      <c r="J1112" s="420"/>
      <c r="K1112" s="420"/>
      <c r="L1112" s="420"/>
      <c r="M1112" s="420"/>
      <c r="N1112" s="420"/>
      <c r="O1112" s="420"/>
      <c r="P1112" s="420"/>
      <c r="Q1112" s="420"/>
      <c r="R1112" s="420"/>
      <c r="S1112" s="420"/>
      <c r="T1112" s="420"/>
      <c r="U1112" s="420"/>
      <c r="V1112" s="420"/>
      <c r="W1112" s="420"/>
      <c r="X1112" s="420"/>
      <c r="Y1112" s="420"/>
      <c r="Z1112" s="420"/>
      <c r="AA1112" s="420"/>
      <c r="AB1112" s="420"/>
      <c r="AC1112" s="420"/>
      <c r="AD1112" s="420"/>
      <c r="AE1112" s="420"/>
      <c r="AF1112" s="420"/>
      <c r="AG1112" s="420"/>
      <c r="AH1112" s="420"/>
      <c r="AI1112" s="420"/>
      <c r="AJ1112" s="420"/>
      <c r="AK1112" s="420"/>
      <c r="AL1112" s="420"/>
      <c r="AM1112" s="420"/>
      <c r="AN1112" s="420"/>
      <c r="AO1112" s="420"/>
      <c r="AP1112" s="420"/>
      <c r="AQ1112" s="420"/>
      <c r="AR1112" s="420"/>
      <c r="AS1112" s="420"/>
      <c r="AT1112" s="420"/>
      <c r="AU1112" s="2"/>
      <c r="AV1112" s="284" t="s">
        <v>498</v>
      </c>
      <c r="AW1112" s="284"/>
      <c r="AX1112" s="284"/>
      <c r="AY1112" s="284"/>
      <c r="AZ1112" s="284"/>
      <c r="BA1112" s="284"/>
      <c r="BB1112" s="284"/>
      <c r="BC1112" s="284"/>
      <c r="BD1112" s="284"/>
      <c r="BE1112" s="284"/>
      <c r="BF1112" s="284"/>
      <c r="BG1112" s="284"/>
      <c r="BH1112" s="284"/>
      <c r="BI1112" s="284"/>
      <c r="BJ1112" s="284"/>
      <c r="BK1112" s="284"/>
      <c r="BL1112" s="284"/>
      <c r="BM1112" s="284"/>
      <c r="BN1112" s="284"/>
      <c r="BO1112" s="284"/>
      <c r="BP1112" s="284"/>
      <c r="BQ1112" s="284"/>
      <c r="BR1112" s="284"/>
      <c r="BS1112" s="284"/>
      <c r="BT1112" s="284"/>
      <c r="BU1112" s="284"/>
      <c r="BV1112" s="284"/>
      <c r="BW1112" s="284"/>
      <c r="BX1112" s="284"/>
      <c r="BY1112" s="284"/>
      <c r="BZ1112" s="284"/>
      <c r="CA1112" s="284"/>
      <c r="CB1112" s="284"/>
      <c r="CC1112" s="284"/>
      <c r="CD1112" s="284"/>
      <c r="CE1112" s="284"/>
      <c r="CF1112" s="284"/>
      <c r="CG1112" s="284"/>
      <c r="CH1112" s="284"/>
      <c r="CI1112" s="284"/>
      <c r="CJ1112" s="284"/>
      <c r="CK1112" s="284"/>
      <c r="CL1112" s="284"/>
      <c r="CM1112" s="284"/>
      <c r="CN1112" s="284"/>
    </row>
    <row r="1113" spans="1:92" ht="14.25" customHeight="1" x14ac:dyDescent="0.35">
      <c r="D1113" s="421"/>
      <c r="E1113" s="421"/>
      <c r="F1113" s="421"/>
      <c r="G1113" s="421"/>
      <c r="H1113" s="421"/>
      <c r="I1113" s="421"/>
      <c r="J1113" s="421"/>
      <c r="K1113" s="421"/>
      <c r="L1113" s="421"/>
      <c r="M1113" s="421"/>
      <c r="N1113" s="421"/>
      <c r="O1113" s="421"/>
      <c r="P1113" s="421"/>
      <c r="Q1113" s="421"/>
      <c r="R1113" s="421"/>
      <c r="S1113" s="421"/>
      <c r="T1113" s="421"/>
      <c r="U1113" s="421"/>
      <c r="V1113" s="421"/>
      <c r="W1113" s="421"/>
      <c r="X1113" s="421"/>
      <c r="Y1113" s="421"/>
      <c r="Z1113" s="421"/>
      <c r="AA1113" s="421"/>
      <c r="AB1113" s="421"/>
      <c r="AC1113" s="421"/>
      <c r="AD1113" s="421"/>
      <c r="AE1113" s="421"/>
      <c r="AF1113" s="421"/>
      <c r="AG1113" s="421"/>
      <c r="AH1113" s="421"/>
      <c r="AI1113" s="421"/>
      <c r="AJ1113" s="421"/>
      <c r="AK1113" s="421"/>
      <c r="AL1113" s="421"/>
      <c r="AM1113" s="421"/>
      <c r="AN1113" s="421"/>
      <c r="AO1113" s="421"/>
      <c r="AP1113" s="421"/>
      <c r="AQ1113" s="421"/>
      <c r="AR1113" s="421"/>
      <c r="AS1113" s="421"/>
      <c r="AT1113" s="421"/>
      <c r="AU1113" s="2"/>
      <c r="AV1113" s="284"/>
      <c r="AW1113" s="284"/>
      <c r="AX1113" s="284"/>
      <c r="AY1113" s="284"/>
      <c r="AZ1113" s="284"/>
      <c r="BA1113" s="284"/>
      <c r="BB1113" s="284"/>
      <c r="BC1113" s="284"/>
      <c r="BD1113" s="284"/>
      <c r="BE1113" s="284"/>
      <c r="BF1113" s="284"/>
      <c r="BG1113" s="284"/>
      <c r="BH1113" s="284"/>
      <c r="BI1113" s="284"/>
      <c r="BJ1113" s="284"/>
      <c r="BK1113" s="284"/>
      <c r="BL1113" s="284"/>
      <c r="BM1113" s="284"/>
      <c r="BN1113" s="284"/>
      <c r="BO1113" s="284"/>
      <c r="BP1113" s="284"/>
      <c r="BQ1113" s="284"/>
      <c r="BR1113" s="284"/>
      <c r="BS1113" s="284"/>
      <c r="BT1113" s="284"/>
      <c r="BU1113" s="284"/>
      <c r="BV1113" s="284"/>
      <c r="BW1113" s="284"/>
      <c r="BX1113" s="284"/>
      <c r="BY1113" s="284"/>
      <c r="BZ1113" s="284"/>
      <c r="CA1113" s="284"/>
      <c r="CB1113" s="284"/>
      <c r="CC1113" s="284"/>
      <c r="CD1113" s="284"/>
      <c r="CE1113" s="284"/>
      <c r="CF1113" s="284"/>
      <c r="CG1113" s="284"/>
      <c r="CH1113" s="284"/>
      <c r="CI1113" s="284"/>
      <c r="CJ1113" s="284"/>
      <c r="CK1113" s="284"/>
      <c r="CL1113" s="284"/>
      <c r="CM1113" s="284"/>
      <c r="CN1113" s="284"/>
    </row>
    <row r="1114" spans="1:92" ht="14.25" customHeight="1" x14ac:dyDescent="0.35">
      <c r="D1114" s="286" t="s">
        <v>499</v>
      </c>
      <c r="E1114" s="287"/>
      <c r="F1114" s="287"/>
      <c r="G1114" s="287"/>
      <c r="H1114" s="287"/>
      <c r="I1114" s="287"/>
      <c r="J1114" s="287"/>
      <c r="K1114" s="287"/>
      <c r="L1114" s="287"/>
      <c r="M1114" s="287"/>
      <c r="N1114" s="287"/>
      <c r="O1114" s="287"/>
      <c r="P1114" s="287"/>
      <c r="Q1114" s="287"/>
      <c r="R1114" s="287"/>
      <c r="S1114" s="287"/>
      <c r="T1114" s="287"/>
      <c r="U1114" s="287"/>
      <c r="V1114" s="287"/>
      <c r="W1114" s="287"/>
      <c r="X1114" s="287"/>
      <c r="Y1114" s="287"/>
      <c r="Z1114" s="287"/>
      <c r="AA1114" s="287"/>
      <c r="AB1114" s="287"/>
      <c r="AC1114" s="287"/>
      <c r="AD1114" s="287"/>
      <c r="AE1114" s="287"/>
      <c r="AF1114" s="288"/>
      <c r="AG1114" s="357" t="s">
        <v>458</v>
      </c>
      <c r="AH1114" s="358"/>
      <c r="AI1114" s="358"/>
      <c r="AJ1114" s="358"/>
      <c r="AK1114" s="358"/>
      <c r="AL1114" s="358"/>
      <c r="AM1114" s="358"/>
      <c r="AN1114" s="358"/>
      <c r="AO1114" s="358"/>
      <c r="AP1114" s="358"/>
      <c r="AQ1114" s="358"/>
      <c r="AR1114" s="358"/>
      <c r="AS1114" s="358"/>
      <c r="AT1114" s="359"/>
      <c r="AU1114" s="4"/>
      <c r="AV1114" s="360" t="s">
        <v>499</v>
      </c>
      <c r="AW1114" s="360"/>
      <c r="AX1114" s="360"/>
      <c r="AY1114" s="360"/>
      <c r="AZ1114" s="360"/>
      <c r="BA1114" s="360"/>
      <c r="BB1114" s="360"/>
      <c r="BC1114" s="360"/>
      <c r="BD1114" s="360"/>
      <c r="BE1114" s="360"/>
      <c r="BF1114" s="360"/>
      <c r="BG1114" s="360"/>
      <c r="BH1114" s="360"/>
      <c r="BI1114" s="360"/>
      <c r="BJ1114" s="360"/>
      <c r="BK1114" s="360"/>
      <c r="BL1114" s="360" t="s">
        <v>500</v>
      </c>
      <c r="BM1114" s="360"/>
      <c r="BN1114" s="360"/>
      <c r="BO1114" s="360"/>
      <c r="BP1114" s="360"/>
      <c r="BQ1114" s="360"/>
      <c r="BR1114" s="360"/>
      <c r="BS1114" s="360"/>
      <c r="BT1114" s="360"/>
      <c r="BU1114" s="360"/>
      <c r="BV1114" s="360"/>
      <c r="BW1114" s="360"/>
      <c r="BX1114" s="360"/>
      <c r="BY1114" s="360"/>
      <c r="BZ1114" s="360"/>
      <c r="CA1114" s="360"/>
      <c r="CB1114" s="360"/>
      <c r="CC1114" s="357" t="s">
        <v>458</v>
      </c>
      <c r="CD1114" s="358"/>
      <c r="CE1114" s="358"/>
      <c r="CF1114" s="358"/>
      <c r="CG1114" s="358"/>
      <c r="CH1114" s="358"/>
      <c r="CI1114" s="358"/>
      <c r="CJ1114" s="358"/>
      <c r="CK1114" s="358"/>
      <c r="CL1114" s="358"/>
      <c r="CM1114" s="358"/>
      <c r="CN1114" s="359"/>
    </row>
    <row r="1115" spans="1:92" ht="14.25" customHeight="1" x14ac:dyDescent="0.35">
      <c r="D1115" s="292"/>
      <c r="E1115" s="293"/>
      <c r="F1115" s="293"/>
      <c r="G1115" s="293"/>
      <c r="H1115" s="293"/>
      <c r="I1115" s="293"/>
      <c r="J1115" s="293"/>
      <c r="K1115" s="293"/>
      <c r="L1115" s="293"/>
      <c r="M1115" s="293"/>
      <c r="N1115" s="293"/>
      <c r="O1115" s="293"/>
      <c r="P1115" s="293"/>
      <c r="Q1115" s="293"/>
      <c r="R1115" s="293"/>
      <c r="S1115" s="293"/>
      <c r="T1115" s="293"/>
      <c r="U1115" s="293"/>
      <c r="V1115" s="293"/>
      <c r="W1115" s="293"/>
      <c r="X1115" s="293"/>
      <c r="Y1115" s="293"/>
      <c r="Z1115" s="293"/>
      <c r="AA1115" s="293"/>
      <c r="AB1115" s="293"/>
      <c r="AC1115" s="293"/>
      <c r="AD1115" s="293"/>
      <c r="AE1115" s="293"/>
      <c r="AF1115" s="294"/>
      <c r="AG1115" s="357" t="s">
        <v>425</v>
      </c>
      <c r="AH1115" s="358"/>
      <c r="AI1115" s="358"/>
      <c r="AJ1115" s="358"/>
      <c r="AK1115" s="358"/>
      <c r="AL1115" s="358"/>
      <c r="AM1115" s="359"/>
      <c r="AN1115" s="357" t="s">
        <v>481</v>
      </c>
      <c r="AO1115" s="358"/>
      <c r="AP1115" s="358"/>
      <c r="AQ1115" s="358"/>
      <c r="AR1115" s="358"/>
      <c r="AS1115" s="358"/>
      <c r="AT1115" s="359"/>
      <c r="AU1115" s="4"/>
      <c r="AV1115" s="360"/>
      <c r="AW1115" s="360"/>
      <c r="AX1115" s="360"/>
      <c r="AY1115" s="360"/>
      <c r="AZ1115" s="360"/>
      <c r="BA1115" s="360"/>
      <c r="BB1115" s="360"/>
      <c r="BC1115" s="360"/>
      <c r="BD1115" s="360"/>
      <c r="BE1115" s="360"/>
      <c r="BF1115" s="360"/>
      <c r="BG1115" s="360"/>
      <c r="BH1115" s="360"/>
      <c r="BI1115" s="360"/>
      <c r="BJ1115" s="360"/>
      <c r="BK1115" s="360"/>
      <c r="BL1115" s="360" t="s">
        <v>501</v>
      </c>
      <c r="BM1115" s="360"/>
      <c r="BN1115" s="360"/>
      <c r="BO1115" s="360"/>
      <c r="BP1115" s="360"/>
      <c r="BQ1115" s="360"/>
      <c r="BR1115" s="360"/>
      <c r="BS1115" s="360"/>
      <c r="BT1115" s="360"/>
      <c r="BU1115" s="360" t="s">
        <v>502</v>
      </c>
      <c r="BV1115" s="360"/>
      <c r="BW1115" s="360"/>
      <c r="BX1115" s="360"/>
      <c r="BY1115" s="360"/>
      <c r="BZ1115" s="360"/>
      <c r="CA1115" s="360"/>
      <c r="CB1115" s="360"/>
      <c r="CC1115" s="802" t="s">
        <v>429</v>
      </c>
      <c r="CD1115" s="802"/>
      <c r="CE1115" s="802"/>
      <c r="CF1115" s="802"/>
      <c r="CG1115" s="802"/>
      <c r="CH1115" s="802"/>
      <c r="CI1115" s="802" t="s">
        <v>124</v>
      </c>
      <c r="CJ1115" s="802"/>
      <c r="CK1115" s="802"/>
      <c r="CL1115" s="802"/>
      <c r="CM1115" s="802"/>
      <c r="CN1115" s="802"/>
    </row>
    <row r="1116" spans="1:92" ht="14.25" customHeight="1" x14ac:dyDescent="0.35">
      <c r="D1116" s="347" t="s">
        <v>825</v>
      </c>
      <c r="E1116" s="348"/>
      <c r="F1116" s="348"/>
      <c r="G1116" s="348"/>
      <c r="H1116" s="348"/>
      <c r="I1116" s="348"/>
      <c r="J1116" s="348"/>
      <c r="K1116" s="348"/>
      <c r="L1116" s="348"/>
      <c r="M1116" s="348"/>
      <c r="N1116" s="348"/>
      <c r="O1116" s="348"/>
      <c r="P1116" s="348"/>
      <c r="Q1116" s="348"/>
      <c r="R1116" s="348"/>
      <c r="S1116" s="348"/>
      <c r="T1116" s="348"/>
      <c r="U1116" s="348"/>
      <c r="V1116" s="348"/>
      <c r="W1116" s="348"/>
      <c r="X1116" s="348"/>
      <c r="Y1116" s="348"/>
      <c r="Z1116" s="348"/>
      <c r="AA1116" s="348"/>
      <c r="AB1116" s="348"/>
      <c r="AC1116" s="348"/>
      <c r="AD1116" s="348"/>
      <c r="AE1116" s="348"/>
      <c r="AF1116" s="349"/>
      <c r="AG1116" s="755" t="s">
        <v>572</v>
      </c>
      <c r="AH1116" s="756"/>
      <c r="AI1116" s="756"/>
      <c r="AJ1116" s="756"/>
      <c r="AK1116" s="756"/>
      <c r="AL1116" s="756"/>
      <c r="AM1116" s="757"/>
      <c r="AN1116" s="755"/>
      <c r="AO1116" s="756"/>
      <c r="AP1116" s="756"/>
      <c r="AQ1116" s="756"/>
      <c r="AR1116" s="756"/>
      <c r="AS1116" s="756"/>
      <c r="AT1116" s="757"/>
      <c r="AV1116" s="766" t="s">
        <v>983</v>
      </c>
      <c r="AW1116" s="767"/>
      <c r="AX1116" s="767"/>
      <c r="AY1116" s="767"/>
      <c r="AZ1116" s="767"/>
      <c r="BA1116" s="767"/>
      <c r="BB1116" s="767"/>
      <c r="BC1116" s="767"/>
      <c r="BD1116" s="767"/>
      <c r="BE1116" s="767"/>
      <c r="BF1116" s="767"/>
      <c r="BG1116" s="767"/>
      <c r="BH1116" s="767"/>
      <c r="BI1116" s="767"/>
      <c r="BJ1116" s="767"/>
      <c r="BK1116" s="768"/>
      <c r="BL1116" s="758">
        <v>8</v>
      </c>
      <c r="BM1116" s="758"/>
      <c r="BN1116" s="758"/>
      <c r="BO1116" s="758"/>
      <c r="BP1116" s="758"/>
      <c r="BQ1116" s="758"/>
      <c r="BR1116" s="758"/>
      <c r="BS1116" s="758"/>
      <c r="BT1116" s="758"/>
      <c r="BU1116" s="347">
        <v>13</v>
      </c>
      <c r="BV1116" s="348"/>
      <c r="BW1116" s="348"/>
      <c r="BX1116" s="348"/>
      <c r="BY1116" s="348"/>
      <c r="BZ1116" s="348"/>
      <c r="CA1116" s="348"/>
      <c r="CB1116" s="349"/>
      <c r="CC1116" s="758" t="s">
        <v>572</v>
      </c>
      <c r="CD1116" s="758"/>
      <c r="CE1116" s="758"/>
      <c r="CF1116" s="758"/>
      <c r="CG1116" s="758"/>
      <c r="CH1116" s="758"/>
      <c r="CI1116" s="758"/>
      <c r="CJ1116" s="758"/>
      <c r="CK1116" s="758"/>
      <c r="CL1116" s="758"/>
      <c r="CM1116" s="758"/>
      <c r="CN1116" s="758"/>
    </row>
    <row r="1117" spans="1:92" ht="14.25" customHeight="1" x14ac:dyDescent="0.35">
      <c r="D1117" s="347" t="s">
        <v>826</v>
      </c>
      <c r="E1117" s="348"/>
      <c r="F1117" s="348"/>
      <c r="G1117" s="348"/>
      <c r="H1117" s="348"/>
      <c r="I1117" s="348"/>
      <c r="J1117" s="348"/>
      <c r="K1117" s="348"/>
      <c r="L1117" s="348"/>
      <c r="M1117" s="348"/>
      <c r="N1117" s="348"/>
      <c r="O1117" s="348"/>
      <c r="P1117" s="348"/>
      <c r="Q1117" s="348"/>
      <c r="R1117" s="348"/>
      <c r="S1117" s="348"/>
      <c r="T1117" s="348"/>
      <c r="U1117" s="348"/>
      <c r="V1117" s="348"/>
      <c r="W1117" s="348"/>
      <c r="X1117" s="348"/>
      <c r="Y1117" s="348"/>
      <c r="Z1117" s="348"/>
      <c r="AA1117" s="348"/>
      <c r="AB1117" s="348"/>
      <c r="AC1117" s="348"/>
      <c r="AD1117" s="348"/>
      <c r="AE1117" s="348"/>
      <c r="AF1117" s="349"/>
      <c r="AG1117" s="755" t="s">
        <v>572</v>
      </c>
      <c r="AH1117" s="756"/>
      <c r="AI1117" s="756"/>
      <c r="AJ1117" s="756"/>
      <c r="AK1117" s="756"/>
      <c r="AL1117" s="756"/>
      <c r="AM1117" s="757"/>
      <c r="AN1117" s="755"/>
      <c r="AO1117" s="756"/>
      <c r="AP1117" s="756"/>
      <c r="AQ1117" s="756"/>
      <c r="AR1117" s="756"/>
      <c r="AS1117" s="756"/>
      <c r="AT1117" s="757"/>
      <c r="AV1117" s="766" t="s">
        <v>984</v>
      </c>
      <c r="AW1117" s="767"/>
      <c r="AX1117" s="767"/>
      <c r="AY1117" s="767"/>
      <c r="AZ1117" s="767"/>
      <c r="BA1117" s="767"/>
      <c r="BB1117" s="767"/>
      <c r="BC1117" s="767"/>
      <c r="BD1117" s="767"/>
      <c r="BE1117" s="767"/>
      <c r="BF1117" s="767"/>
      <c r="BG1117" s="767"/>
      <c r="BH1117" s="767"/>
      <c r="BI1117" s="767"/>
      <c r="BJ1117" s="767"/>
      <c r="BK1117" s="768"/>
      <c r="BL1117" s="758">
        <v>8</v>
      </c>
      <c r="BM1117" s="758"/>
      <c r="BN1117" s="758"/>
      <c r="BO1117" s="758"/>
      <c r="BP1117" s="758"/>
      <c r="BQ1117" s="758"/>
      <c r="BR1117" s="758"/>
      <c r="BS1117" s="758"/>
      <c r="BT1117" s="758"/>
      <c r="BU1117" s="347">
        <v>17</v>
      </c>
      <c r="BV1117" s="348"/>
      <c r="BW1117" s="348"/>
      <c r="BX1117" s="348"/>
      <c r="BY1117" s="348"/>
      <c r="BZ1117" s="348"/>
      <c r="CA1117" s="348"/>
      <c r="CB1117" s="349"/>
      <c r="CC1117" s="758" t="s">
        <v>572</v>
      </c>
      <c r="CD1117" s="758"/>
      <c r="CE1117" s="758"/>
      <c r="CF1117" s="758"/>
      <c r="CG1117" s="758"/>
      <c r="CH1117" s="758"/>
      <c r="CI1117" s="758"/>
      <c r="CJ1117" s="758"/>
      <c r="CK1117" s="758"/>
      <c r="CL1117" s="758"/>
      <c r="CM1117" s="758"/>
      <c r="CN1117" s="758"/>
    </row>
    <row r="1118" spans="1:92" ht="14.25" customHeight="1" x14ac:dyDescent="0.35">
      <c r="D1118" s="347" t="s">
        <v>827</v>
      </c>
      <c r="E1118" s="348"/>
      <c r="F1118" s="348"/>
      <c r="G1118" s="348"/>
      <c r="H1118" s="348"/>
      <c r="I1118" s="348"/>
      <c r="J1118" s="348"/>
      <c r="K1118" s="348"/>
      <c r="L1118" s="348"/>
      <c r="M1118" s="348"/>
      <c r="N1118" s="348"/>
      <c r="O1118" s="348"/>
      <c r="P1118" s="348"/>
      <c r="Q1118" s="348"/>
      <c r="R1118" s="348"/>
      <c r="S1118" s="348"/>
      <c r="T1118" s="348"/>
      <c r="U1118" s="348"/>
      <c r="V1118" s="348"/>
      <c r="W1118" s="348"/>
      <c r="X1118" s="348"/>
      <c r="Y1118" s="348"/>
      <c r="Z1118" s="348"/>
      <c r="AA1118" s="348"/>
      <c r="AB1118" s="348"/>
      <c r="AC1118" s="348"/>
      <c r="AD1118" s="348"/>
      <c r="AE1118" s="348"/>
      <c r="AF1118" s="349"/>
      <c r="AG1118" s="755" t="s">
        <v>572</v>
      </c>
      <c r="AH1118" s="756"/>
      <c r="AI1118" s="756"/>
      <c r="AJ1118" s="756"/>
      <c r="AK1118" s="756"/>
      <c r="AL1118" s="756"/>
      <c r="AM1118" s="757"/>
      <c r="AN1118" s="755"/>
      <c r="AO1118" s="756"/>
      <c r="AP1118" s="756"/>
      <c r="AQ1118" s="756"/>
      <c r="AR1118" s="756"/>
      <c r="AS1118" s="756"/>
      <c r="AT1118" s="757"/>
      <c r="AV1118" s="766" t="s">
        <v>985</v>
      </c>
      <c r="AW1118" s="767"/>
      <c r="AX1118" s="767"/>
      <c r="AY1118" s="767"/>
      <c r="AZ1118" s="767"/>
      <c r="BA1118" s="767"/>
      <c r="BB1118" s="767"/>
      <c r="BC1118" s="767"/>
      <c r="BD1118" s="767"/>
      <c r="BE1118" s="767"/>
      <c r="BF1118" s="767"/>
      <c r="BG1118" s="767"/>
      <c r="BH1118" s="767"/>
      <c r="BI1118" s="767"/>
      <c r="BJ1118" s="767"/>
      <c r="BK1118" s="768"/>
      <c r="BL1118" s="758">
        <v>5</v>
      </c>
      <c r="BM1118" s="758"/>
      <c r="BN1118" s="758"/>
      <c r="BO1118" s="758"/>
      <c r="BP1118" s="758"/>
      <c r="BQ1118" s="758"/>
      <c r="BR1118" s="758"/>
      <c r="BS1118" s="758"/>
      <c r="BT1118" s="758"/>
      <c r="BU1118" s="347">
        <v>5</v>
      </c>
      <c r="BV1118" s="348"/>
      <c r="BW1118" s="348"/>
      <c r="BX1118" s="348"/>
      <c r="BY1118" s="348"/>
      <c r="BZ1118" s="348"/>
      <c r="CA1118" s="348"/>
      <c r="CB1118" s="349"/>
      <c r="CC1118" s="758" t="s">
        <v>572</v>
      </c>
      <c r="CD1118" s="758"/>
      <c r="CE1118" s="758"/>
      <c r="CF1118" s="758"/>
      <c r="CG1118" s="758"/>
      <c r="CH1118" s="758"/>
      <c r="CI1118" s="758"/>
      <c r="CJ1118" s="758"/>
      <c r="CK1118" s="758"/>
      <c r="CL1118" s="758"/>
      <c r="CM1118" s="758"/>
      <c r="CN1118" s="758"/>
    </row>
    <row r="1119" spans="1:92" ht="14.25" customHeight="1" x14ac:dyDescent="0.35">
      <c r="D1119" s="347" t="s">
        <v>828</v>
      </c>
      <c r="E1119" s="348"/>
      <c r="F1119" s="348"/>
      <c r="G1119" s="348"/>
      <c r="H1119" s="348"/>
      <c r="I1119" s="348"/>
      <c r="J1119" s="348"/>
      <c r="K1119" s="348"/>
      <c r="L1119" s="348"/>
      <c r="M1119" s="348"/>
      <c r="N1119" s="348"/>
      <c r="O1119" s="348"/>
      <c r="P1119" s="348"/>
      <c r="Q1119" s="348"/>
      <c r="R1119" s="348"/>
      <c r="S1119" s="348"/>
      <c r="T1119" s="348"/>
      <c r="U1119" s="348"/>
      <c r="V1119" s="348"/>
      <c r="W1119" s="348"/>
      <c r="X1119" s="348"/>
      <c r="Y1119" s="348"/>
      <c r="Z1119" s="348"/>
      <c r="AA1119" s="348"/>
      <c r="AB1119" s="348"/>
      <c r="AC1119" s="348"/>
      <c r="AD1119" s="348"/>
      <c r="AE1119" s="348"/>
      <c r="AF1119" s="349"/>
      <c r="AG1119" s="755" t="s">
        <v>572</v>
      </c>
      <c r="AH1119" s="756"/>
      <c r="AI1119" s="756"/>
      <c r="AJ1119" s="756"/>
      <c r="AK1119" s="756"/>
      <c r="AL1119" s="756"/>
      <c r="AM1119" s="757"/>
      <c r="AN1119" s="755"/>
      <c r="AO1119" s="756"/>
      <c r="AP1119" s="756"/>
      <c r="AQ1119" s="756"/>
      <c r="AR1119" s="756"/>
      <c r="AS1119" s="756"/>
      <c r="AT1119" s="757"/>
      <c r="AV1119" s="766" t="s">
        <v>991</v>
      </c>
      <c r="AW1119" s="767"/>
      <c r="AX1119" s="767"/>
      <c r="AY1119" s="767"/>
      <c r="AZ1119" s="767"/>
      <c r="BA1119" s="767"/>
      <c r="BB1119" s="767"/>
      <c r="BC1119" s="767"/>
      <c r="BD1119" s="767"/>
      <c r="BE1119" s="767"/>
      <c r="BF1119" s="767"/>
      <c r="BG1119" s="767"/>
      <c r="BH1119" s="767"/>
      <c r="BI1119" s="767"/>
      <c r="BJ1119" s="767"/>
      <c r="BK1119" s="768"/>
      <c r="BL1119" s="758">
        <v>7</v>
      </c>
      <c r="BM1119" s="758"/>
      <c r="BN1119" s="758"/>
      <c r="BO1119" s="758"/>
      <c r="BP1119" s="758"/>
      <c r="BQ1119" s="758"/>
      <c r="BR1119" s="758"/>
      <c r="BS1119" s="758"/>
      <c r="BT1119" s="758"/>
      <c r="BU1119" s="347">
        <v>11</v>
      </c>
      <c r="BV1119" s="348"/>
      <c r="BW1119" s="348"/>
      <c r="BX1119" s="348"/>
      <c r="BY1119" s="348"/>
      <c r="BZ1119" s="348"/>
      <c r="CA1119" s="348"/>
      <c r="CB1119" s="349"/>
      <c r="CC1119" s="758" t="s">
        <v>572</v>
      </c>
      <c r="CD1119" s="758"/>
      <c r="CE1119" s="758"/>
      <c r="CF1119" s="758"/>
      <c r="CG1119" s="758"/>
      <c r="CH1119" s="758"/>
      <c r="CI1119" s="758"/>
      <c r="CJ1119" s="758"/>
      <c r="CK1119" s="758"/>
      <c r="CL1119" s="758"/>
      <c r="CM1119" s="758"/>
      <c r="CN1119" s="758"/>
    </row>
    <row r="1120" spans="1:92" ht="14.25" customHeight="1" x14ac:dyDescent="0.35">
      <c r="D1120" s="347" t="s">
        <v>829</v>
      </c>
      <c r="E1120" s="348"/>
      <c r="F1120" s="348"/>
      <c r="G1120" s="348"/>
      <c r="H1120" s="348"/>
      <c r="I1120" s="348"/>
      <c r="J1120" s="348"/>
      <c r="K1120" s="348"/>
      <c r="L1120" s="348"/>
      <c r="M1120" s="348"/>
      <c r="N1120" s="348"/>
      <c r="O1120" s="348"/>
      <c r="P1120" s="348"/>
      <c r="Q1120" s="348"/>
      <c r="R1120" s="348"/>
      <c r="S1120" s="348"/>
      <c r="T1120" s="348"/>
      <c r="U1120" s="348"/>
      <c r="V1120" s="348"/>
      <c r="W1120" s="348"/>
      <c r="X1120" s="348"/>
      <c r="Y1120" s="348"/>
      <c r="Z1120" s="348"/>
      <c r="AA1120" s="348"/>
      <c r="AB1120" s="348"/>
      <c r="AC1120" s="348"/>
      <c r="AD1120" s="348"/>
      <c r="AE1120" s="348"/>
      <c r="AF1120" s="349"/>
      <c r="AG1120" s="755" t="s">
        <v>572</v>
      </c>
      <c r="AH1120" s="756"/>
      <c r="AI1120" s="756"/>
      <c r="AJ1120" s="756"/>
      <c r="AK1120" s="756"/>
      <c r="AL1120" s="756"/>
      <c r="AM1120" s="757"/>
      <c r="AN1120" s="755"/>
      <c r="AO1120" s="756"/>
      <c r="AP1120" s="756"/>
      <c r="AQ1120" s="756"/>
      <c r="AR1120" s="756"/>
      <c r="AS1120" s="756"/>
      <c r="AT1120" s="757"/>
      <c r="AV1120" s="766" t="s">
        <v>992</v>
      </c>
      <c r="AW1120" s="767"/>
      <c r="AX1120" s="767"/>
      <c r="AY1120" s="767"/>
      <c r="AZ1120" s="767"/>
      <c r="BA1120" s="767"/>
      <c r="BB1120" s="767"/>
      <c r="BC1120" s="767"/>
      <c r="BD1120" s="767"/>
      <c r="BE1120" s="767"/>
      <c r="BF1120" s="767"/>
      <c r="BG1120" s="767"/>
      <c r="BH1120" s="767"/>
      <c r="BI1120" s="767"/>
      <c r="BJ1120" s="767"/>
      <c r="BK1120" s="768"/>
      <c r="BL1120" s="758">
        <v>7</v>
      </c>
      <c r="BM1120" s="758"/>
      <c r="BN1120" s="758"/>
      <c r="BO1120" s="758"/>
      <c r="BP1120" s="758"/>
      <c r="BQ1120" s="758"/>
      <c r="BR1120" s="758"/>
      <c r="BS1120" s="758"/>
      <c r="BT1120" s="758"/>
      <c r="BU1120" s="347">
        <v>8</v>
      </c>
      <c r="BV1120" s="348"/>
      <c r="BW1120" s="348"/>
      <c r="BX1120" s="348"/>
      <c r="BY1120" s="348"/>
      <c r="BZ1120" s="348"/>
      <c r="CA1120" s="348"/>
      <c r="CB1120" s="349"/>
      <c r="CC1120" s="758" t="s">
        <v>572</v>
      </c>
      <c r="CD1120" s="758"/>
      <c r="CE1120" s="758"/>
      <c r="CF1120" s="758"/>
      <c r="CG1120" s="758"/>
      <c r="CH1120" s="758"/>
      <c r="CI1120" s="758"/>
      <c r="CJ1120" s="758"/>
      <c r="CK1120" s="758"/>
      <c r="CL1120" s="758"/>
      <c r="CM1120" s="758"/>
      <c r="CN1120" s="758"/>
    </row>
    <row r="1121" spans="4:92" ht="14.25" customHeight="1" x14ac:dyDescent="0.35">
      <c r="D1121" s="347" t="s">
        <v>830</v>
      </c>
      <c r="E1121" s="348"/>
      <c r="F1121" s="348"/>
      <c r="G1121" s="348"/>
      <c r="H1121" s="348"/>
      <c r="I1121" s="348"/>
      <c r="J1121" s="348"/>
      <c r="K1121" s="348"/>
      <c r="L1121" s="348"/>
      <c r="M1121" s="348"/>
      <c r="N1121" s="348"/>
      <c r="O1121" s="348"/>
      <c r="P1121" s="348"/>
      <c r="Q1121" s="348"/>
      <c r="R1121" s="348"/>
      <c r="S1121" s="348"/>
      <c r="T1121" s="348"/>
      <c r="U1121" s="348"/>
      <c r="V1121" s="348"/>
      <c r="W1121" s="348"/>
      <c r="X1121" s="348"/>
      <c r="Y1121" s="348"/>
      <c r="Z1121" s="348"/>
      <c r="AA1121" s="348"/>
      <c r="AB1121" s="348"/>
      <c r="AC1121" s="348"/>
      <c r="AD1121" s="348"/>
      <c r="AE1121" s="348"/>
      <c r="AF1121" s="349"/>
      <c r="AG1121" s="755" t="s">
        <v>572</v>
      </c>
      <c r="AH1121" s="756"/>
      <c r="AI1121" s="756"/>
      <c r="AJ1121" s="756"/>
      <c r="AK1121" s="756"/>
      <c r="AL1121" s="756"/>
      <c r="AM1121" s="757"/>
      <c r="AN1121" s="755"/>
      <c r="AO1121" s="756"/>
      <c r="AP1121" s="756"/>
      <c r="AQ1121" s="756"/>
      <c r="AR1121" s="756"/>
      <c r="AS1121" s="756"/>
      <c r="AT1121" s="757"/>
      <c r="AV1121" s="775" t="s">
        <v>993</v>
      </c>
      <c r="AW1121" s="776"/>
      <c r="AX1121" s="776"/>
      <c r="AY1121" s="776"/>
      <c r="AZ1121" s="776"/>
      <c r="BA1121" s="776"/>
      <c r="BB1121" s="776"/>
      <c r="BC1121" s="776"/>
      <c r="BD1121" s="776"/>
      <c r="BE1121" s="776"/>
      <c r="BF1121" s="776"/>
      <c r="BG1121" s="776"/>
      <c r="BH1121" s="776"/>
      <c r="BI1121" s="776"/>
      <c r="BJ1121" s="776"/>
      <c r="BK1121" s="777"/>
      <c r="BL1121" s="758">
        <v>6</v>
      </c>
      <c r="BM1121" s="758"/>
      <c r="BN1121" s="758"/>
      <c r="BO1121" s="758"/>
      <c r="BP1121" s="758"/>
      <c r="BQ1121" s="758"/>
      <c r="BR1121" s="758"/>
      <c r="BS1121" s="758"/>
      <c r="BT1121" s="758"/>
      <c r="BU1121" s="347">
        <v>10</v>
      </c>
      <c r="BV1121" s="348"/>
      <c r="BW1121" s="348"/>
      <c r="BX1121" s="348"/>
      <c r="BY1121" s="348"/>
      <c r="BZ1121" s="348"/>
      <c r="CA1121" s="348"/>
      <c r="CB1121" s="349"/>
      <c r="CC1121" s="758" t="s">
        <v>572</v>
      </c>
      <c r="CD1121" s="758"/>
      <c r="CE1121" s="758"/>
      <c r="CF1121" s="758"/>
      <c r="CG1121" s="758"/>
      <c r="CH1121" s="758"/>
      <c r="CI1121" s="758"/>
      <c r="CJ1121" s="758"/>
      <c r="CK1121" s="758"/>
      <c r="CL1121" s="758"/>
      <c r="CM1121" s="758"/>
      <c r="CN1121" s="758"/>
    </row>
    <row r="1122" spans="4:92" ht="14.25" customHeight="1" x14ac:dyDescent="0.35">
      <c r="D1122" s="347" t="s">
        <v>831</v>
      </c>
      <c r="E1122" s="348"/>
      <c r="F1122" s="348"/>
      <c r="G1122" s="348"/>
      <c r="H1122" s="348"/>
      <c r="I1122" s="348"/>
      <c r="J1122" s="348"/>
      <c r="K1122" s="348"/>
      <c r="L1122" s="348"/>
      <c r="M1122" s="348"/>
      <c r="N1122" s="348"/>
      <c r="O1122" s="348"/>
      <c r="P1122" s="348"/>
      <c r="Q1122" s="348"/>
      <c r="R1122" s="348"/>
      <c r="S1122" s="348"/>
      <c r="T1122" s="348"/>
      <c r="U1122" s="348"/>
      <c r="V1122" s="348"/>
      <c r="W1122" s="348"/>
      <c r="X1122" s="348"/>
      <c r="Y1122" s="348"/>
      <c r="Z1122" s="348"/>
      <c r="AA1122" s="348"/>
      <c r="AB1122" s="348"/>
      <c r="AC1122" s="348"/>
      <c r="AD1122" s="348"/>
      <c r="AE1122" s="348"/>
      <c r="AF1122" s="349"/>
      <c r="AG1122" s="755"/>
      <c r="AH1122" s="756"/>
      <c r="AI1122" s="756"/>
      <c r="AJ1122" s="756"/>
      <c r="AK1122" s="756"/>
      <c r="AL1122" s="756"/>
      <c r="AM1122" s="757"/>
      <c r="AN1122" s="755" t="s">
        <v>572</v>
      </c>
      <c r="AO1122" s="756"/>
      <c r="AP1122" s="756"/>
      <c r="AQ1122" s="756"/>
      <c r="AR1122" s="756"/>
      <c r="AS1122" s="756"/>
      <c r="AT1122" s="757"/>
      <c r="AV1122" s="769" t="s">
        <v>994</v>
      </c>
      <c r="AW1122" s="770"/>
      <c r="AX1122" s="770"/>
      <c r="AY1122" s="770"/>
      <c r="AZ1122" s="770"/>
      <c r="BA1122" s="770"/>
      <c r="BB1122" s="770"/>
      <c r="BC1122" s="770"/>
      <c r="BD1122" s="770"/>
      <c r="BE1122" s="770"/>
      <c r="BF1122" s="770"/>
      <c r="BG1122" s="770"/>
      <c r="BH1122" s="770"/>
      <c r="BI1122" s="770"/>
      <c r="BJ1122" s="770"/>
      <c r="BK1122" s="771"/>
      <c r="BL1122" s="758">
        <v>12</v>
      </c>
      <c r="BM1122" s="758"/>
      <c r="BN1122" s="758"/>
      <c r="BO1122" s="758"/>
      <c r="BP1122" s="758"/>
      <c r="BQ1122" s="758"/>
      <c r="BR1122" s="758"/>
      <c r="BS1122" s="758"/>
      <c r="BT1122" s="758"/>
      <c r="BU1122" s="347">
        <v>23</v>
      </c>
      <c r="BV1122" s="348"/>
      <c r="BW1122" s="348"/>
      <c r="BX1122" s="348"/>
      <c r="BY1122" s="348"/>
      <c r="BZ1122" s="348"/>
      <c r="CA1122" s="348"/>
      <c r="CB1122" s="349"/>
      <c r="CC1122" s="758" t="s">
        <v>572</v>
      </c>
      <c r="CD1122" s="758"/>
      <c r="CE1122" s="758"/>
      <c r="CF1122" s="758"/>
      <c r="CG1122" s="758"/>
      <c r="CH1122" s="758"/>
      <c r="CI1122" s="758"/>
      <c r="CJ1122" s="758"/>
      <c r="CK1122" s="758"/>
      <c r="CL1122" s="758"/>
      <c r="CM1122" s="758"/>
      <c r="CN1122" s="758"/>
    </row>
    <row r="1123" spans="4:92" ht="14.25" customHeight="1" x14ac:dyDescent="0.35">
      <c r="D1123" s="347" t="s">
        <v>832</v>
      </c>
      <c r="E1123" s="348"/>
      <c r="F1123" s="348"/>
      <c r="G1123" s="348"/>
      <c r="H1123" s="348"/>
      <c r="I1123" s="348"/>
      <c r="J1123" s="348"/>
      <c r="K1123" s="348"/>
      <c r="L1123" s="348"/>
      <c r="M1123" s="348"/>
      <c r="N1123" s="348"/>
      <c r="O1123" s="348"/>
      <c r="P1123" s="348"/>
      <c r="Q1123" s="348"/>
      <c r="R1123" s="348"/>
      <c r="S1123" s="348"/>
      <c r="T1123" s="348"/>
      <c r="U1123" s="348"/>
      <c r="V1123" s="348"/>
      <c r="W1123" s="348"/>
      <c r="X1123" s="348"/>
      <c r="Y1123" s="348"/>
      <c r="Z1123" s="348"/>
      <c r="AA1123" s="348"/>
      <c r="AB1123" s="348"/>
      <c r="AC1123" s="348"/>
      <c r="AD1123" s="348"/>
      <c r="AE1123" s="348"/>
      <c r="AF1123" s="349"/>
      <c r="AG1123" s="755" t="s">
        <v>572</v>
      </c>
      <c r="AH1123" s="756"/>
      <c r="AI1123" s="756"/>
      <c r="AJ1123" s="756"/>
      <c r="AK1123" s="756"/>
      <c r="AL1123" s="756"/>
      <c r="AM1123" s="757"/>
      <c r="AN1123" s="755"/>
      <c r="AO1123" s="756"/>
      <c r="AP1123" s="756"/>
      <c r="AQ1123" s="756"/>
      <c r="AR1123" s="756"/>
      <c r="AS1123" s="756"/>
      <c r="AT1123" s="757"/>
      <c r="AV1123" s="769" t="s">
        <v>995</v>
      </c>
      <c r="AW1123" s="770"/>
      <c r="AX1123" s="770"/>
      <c r="AY1123" s="770"/>
      <c r="AZ1123" s="770"/>
      <c r="BA1123" s="770"/>
      <c r="BB1123" s="770"/>
      <c r="BC1123" s="770"/>
      <c r="BD1123" s="770"/>
      <c r="BE1123" s="770"/>
      <c r="BF1123" s="770"/>
      <c r="BG1123" s="770"/>
      <c r="BH1123" s="770"/>
      <c r="BI1123" s="770"/>
      <c r="BJ1123" s="770"/>
      <c r="BK1123" s="771"/>
      <c r="BL1123" s="758">
        <v>4</v>
      </c>
      <c r="BM1123" s="758"/>
      <c r="BN1123" s="758"/>
      <c r="BO1123" s="758"/>
      <c r="BP1123" s="758"/>
      <c r="BQ1123" s="758"/>
      <c r="BR1123" s="758"/>
      <c r="BS1123" s="758"/>
      <c r="BT1123" s="758"/>
      <c r="BU1123" s="347">
        <v>9</v>
      </c>
      <c r="BV1123" s="348"/>
      <c r="BW1123" s="348"/>
      <c r="BX1123" s="348"/>
      <c r="BY1123" s="348"/>
      <c r="BZ1123" s="348"/>
      <c r="CA1123" s="348"/>
      <c r="CB1123" s="349"/>
      <c r="CC1123" s="758" t="s">
        <v>572</v>
      </c>
      <c r="CD1123" s="758"/>
      <c r="CE1123" s="758"/>
      <c r="CF1123" s="758"/>
      <c r="CG1123" s="758"/>
      <c r="CH1123" s="758"/>
      <c r="CI1123" s="758"/>
      <c r="CJ1123" s="758"/>
      <c r="CK1123" s="758"/>
      <c r="CL1123" s="758"/>
      <c r="CM1123" s="758"/>
      <c r="CN1123" s="758"/>
    </row>
    <row r="1124" spans="4:92" ht="14.25" customHeight="1" x14ac:dyDescent="0.35">
      <c r="D1124" s="347" t="s">
        <v>833</v>
      </c>
      <c r="E1124" s="348"/>
      <c r="F1124" s="348"/>
      <c r="G1124" s="348"/>
      <c r="H1124" s="348"/>
      <c r="I1124" s="348"/>
      <c r="J1124" s="348"/>
      <c r="K1124" s="348"/>
      <c r="L1124" s="348"/>
      <c r="M1124" s="348"/>
      <c r="N1124" s="348"/>
      <c r="O1124" s="348"/>
      <c r="P1124" s="348"/>
      <c r="Q1124" s="348"/>
      <c r="R1124" s="348"/>
      <c r="S1124" s="348"/>
      <c r="T1124" s="348"/>
      <c r="U1124" s="348"/>
      <c r="V1124" s="348"/>
      <c r="W1124" s="348"/>
      <c r="X1124" s="348"/>
      <c r="Y1124" s="348"/>
      <c r="Z1124" s="348"/>
      <c r="AA1124" s="348"/>
      <c r="AB1124" s="348"/>
      <c r="AC1124" s="348"/>
      <c r="AD1124" s="348"/>
      <c r="AE1124" s="348"/>
      <c r="AF1124" s="349"/>
      <c r="AG1124" s="755" t="s">
        <v>572</v>
      </c>
      <c r="AH1124" s="756"/>
      <c r="AI1124" s="756"/>
      <c r="AJ1124" s="756"/>
      <c r="AK1124" s="756"/>
      <c r="AL1124" s="756"/>
      <c r="AM1124" s="757"/>
      <c r="AN1124" s="755"/>
      <c r="AO1124" s="756"/>
      <c r="AP1124" s="756"/>
      <c r="AQ1124" s="756"/>
      <c r="AR1124" s="756"/>
      <c r="AS1124" s="756"/>
      <c r="AT1124" s="757"/>
      <c r="AV1124" s="769" t="s">
        <v>996</v>
      </c>
      <c r="AW1124" s="770"/>
      <c r="AX1124" s="770"/>
      <c r="AY1124" s="770"/>
      <c r="AZ1124" s="770"/>
      <c r="BA1124" s="770"/>
      <c r="BB1124" s="770"/>
      <c r="BC1124" s="770"/>
      <c r="BD1124" s="770"/>
      <c r="BE1124" s="770"/>
      <c r="BF1124" s="770"/>
      <c r="BG1124" s="770"/>
      <c r="BH1124" s="770"/>
      <c r="BI1124" s="770"/>
      <c r="BJ1124" s="770"/>
      <c r="BK1124" s="771"/>
      <c r="BL1124" s="758">
        <v>10</v>
      </c>
      <c r="BM1124" s="758"/>
      <c r="BN1124" s="758"/>
      <c r="BO1124" s="758"/>
      <c r="BP1124" s="758"/>
      <c r="BQ1124" s="758"/>
      <c r="BR1124" s="758"/>
      <c r="BS1124" s="758"/>
      <c r="BT1124" s="758"/>
      <c r="BU1124" s="347">
        <v>19</v>
      </c>
      <c r="BV1124" s="348"/>
      <c r="BW1124" s="348"/>
      <c r="BX1124" s="348"/>
      <c r="BY1124" s="348"/>
      <c r="BZ1124" s="348"/>
      <c r="CA1124" s="348"/>
      <c r="CB1124" s="349"/>
      <c r="CC1124" s="758" t="s">
        <v>572</v>
      </c>
      <c r="CD1124" s="758"/>
      <c r="CE1124" s="758"/>
      <c r="CF1124" s="758"/>
      <c r="CG1124" s="758"/>
      <c r="CH1124" s="758"/>
      <c r="CI1124" s="758"/>
      <c r="CJ1124" s="758"/>
      <c r="CK1124" s="758"/>
      <c r="CL1124" s="758"/>
      <c r="CM1124" s="758"/>
      <c r="CN1124" s="758"/>
    </row>
    <row r="1125" spans="4:92" ht="14.25" customHeight="1" x14ac:dyDescent="0.35">
      <c r="D1125" s="347" t="s">
        <v>834</v>
      </c>
      <c r="E1125" s="348"/>
      <c r="F1125" s="348"/>
      <c r="G1125" s="348"/>
      <c r="H1125" s="348"/>
      <c r="I1125" s="348"/>
      <c r="J1125" s="348"/>
      <c r="K1125" s="348"/>
      <c r="L1125" s="348"/>
      <c r="M1125" s="348"/>
      <c r="N1125" s="348"/>
      <c r="O1125" s="348"/>
      <c r="P1125" s="348"/>
      <c r="Q1125" s="348"/>
      <c r="R1125" s="348"/>
      <c r="S1125" s="348"/>
      <c r="T1125" s="348"/>
      <c r="U1125" s="348"/>
      <c r="V1125" s="348"/>
      <c r="W1125" s="348"/>
      <c r="X1125" s="348"/>
      <c r="Y1125" s="348"/>
      <c r="Z1125" s="348"/>
      <c r="AA1125" s="348"/>
      <c r="AB1125" s="348"/>
      <c r="AC1125" s="348"/>
      <c r="AD1125" s="348"/>
      <c r="AE1125" s="348"/>
      <c r="AF1125" s="349"/>
      <c r="AG1125" s="755" t="s">
        <v>572</v>
      </c>
      <c r="AH1125" s="756"/>
      <c r="AI1125" s="756"/>
      <c r="AJ1125" s="756"/>
      <c r="AK1125" s="756"/>
      <c r="AL1125" s="756"/>
      <c r="AM1125" s="757"/>
      <c r="AN1125" s="755"/>
      <c r="AO1125" s="756"/>
      <c r="AP1125" s="756"/>
      <c r="AQ1125" s="756"/>
      <c r="AR1125" s="756"/>
      <c r="AS1125" s="756"/>
      <c r="AT1125" s="757"/>
      <c r="AV1125" s="769" t="s">
        <v>997</v>
      </c>
      <c r="AW1125" s="770"/>
      <c r="AX1125" s="770"/>
      <c r="AY1125" s="770"/>
      <c r="AZ1125" s="770"/>
      <c r="BA1125" s="770"/>
      <c r="BB1125" s="770"/>
      <c r="BC1125" s="770"/>
      <c r="BD1125" s="770"/>
      <c r="BE1125" s="770"/>
      <c r="BF1125" s="770"/>
      <c r="BG1125" s="770"/>
      <c r="BH1125" s="770"/>
      <c r="BI1125" s="770"/>
      <c r="BJ1125" s="770"/>
      <c r="BK1125" s="771"/>
      <c r="BL1125" s="758">
        <v>4</v>
      </c>
      <c r="BM1125" s="758"/>
      <c r="BN1125" s="758"/>
      <c r="BO1125" s="758"/>
      <c r="BP1125" s="758"/>
      <c r="BQ1125" s="758"/>
      <c r="BR1125" s="758"/>
      <c r="BS1125" s="758"/>
      <c r="BT1125" s="758"/>
      <c r="BU1125" s="347">
        <v>11</v>
      </c>
      <c r="BV1125" s="348"/>
      <c r="BW1125" s="348"/>
      <c r="BX1125" s="348"/>
      <c r="BY1125" s="348"/>
      <c r="BZ1125" s="348"/>
      <c r="CA1125" s="348"/>
      <c r="CB1125" s="349"/>
      <c r="CC1125" s="758" t="s">
        <v>572</v>
      </c>
      <c r="CD1125" s="758"/>
      <c r="CE1125" s="758"/>
      <c r="CF1125" s="758"/>
      <c r="CG1125" s="758"/>
      <c r="CH1125" s="758"/>
      <c r="CI1125" s="758"/>
      <c r="CJ1125" s="758"/>
      <c r="CK1125" s="758"/>
      <c r="CL1125" s="758"/>
      <c r="CM1125" s="758"/>
      <c r="CN1125" s="758"/>
    </row>
    <row r="1126" spans="4:92" ht="14.25" customHeight="1" x14ac:dyDescent="0.35">
      <c r="D1126" s="347" t="s">
        <v>835</v>
      </c>
      <c r="E1126" s="348"/>
      <c r="F1126" s="348"/>
      <c r="G1126" s="348"/>
      <c r="H1126" s="348"/>
      <c r="I1126" s="348"/>
      <c r="J1126" s="348"/>
      <c r="K1126" s="348"/>
      <c r="L1126" s="348"/>
      <c r="M1126" s="348"/>
      <c r="N1126" s="348"/>
      <c r="O1126" s="348"/>
      <c r="P1126" s="348"/>
      <c r="Q1126" s="348"/>
      <c r="R1126" s="348"/>
      <c r="S1126" s="348"/>
      <c r="T1126" s="348"/>
      <c r="U1126" s="348"/>
      <c r="V1126" s="348"/>
      <c r="W1126" s="348"/>
      <c r="X1126" s="348"/>
      <c r="Y1126" s="348"/>
      <c r="Z1126" s="348"/>
      <c r="AA1126" s="348"/>
      <c r="AB1126" s="348"/>
      <c r="AC1126" s="348"/>
      <c r="AD1126" s="348"/>
      <c r="AE1126" s="348"/>
      <c r="AF1126" s="349"/>
      <c r="AG1126" s="755"/>
      <c r="AH1126" s="756"/>
      <c r="AI1126" s="756"/>
      <c r="AJ1126" s="756"/>
      <c r="AK1126" s="756"/>
      <c r="AL1126" s="756"/>
      <c r="AM1126" s="757"/>
      <c r="AN1126" s="755" t="s">
        <v>572</v>
      </c>
      <c r="AO1126" s="756"/>
      <c r="AP1126" s="756"/>
      <c r="AQ1126" s="756"/>
      <c r="AR1126" s="756"/>
      <c r="AS1126" s="756"/>
      <c r="AT1126" s="757"/>
      <c r="AV1126" s="769" t="s">
        <v>998</v>
      </c>
      <c r="AW1126" s="770"/>
      <c r="AX1126" s="770"/>
      <c r="AY1126" s="770"/>
      <c r="AZ1126" s="770"/>
      <c r="BA1126" s="770"/>
      <c r="BB1126" s="770"/>
      <c r="BC1126" s="770"/>
      <c r="BD1126" s="770"/>
      <c r="BE1126" s="770"/>
      <c r="BF1126" s="770"/>
      <c r="BG1126" s="770"/>
      <c r="BH1126" s="770"/>
      <c r="BI1126" s="770"/>
      <c r="BJ1126" s="770"/>
      <c r="BK1126" s="771"/>
      <c r="BL1126" s="758">
        <v>6</v>
      </c>
      <c r="BM1126" s="758"/>
      <c r="BN1126" s="758"/>
      <c r="BO1126" s="758"/>
      <c r="BP1126" s="758"/>
      <c r="BQ1126" s="758"/>
      <c r="BR1126" s="758"/>
      <c r="BS1126" s="758"/>
      <c r="BT1126" s="758"/>
      <c r="BU1126" s="347">
        <v>8</v>
      </c>
      <c r="BV1126" s="348"/>
      <c r="BW1126" s="348"/>
      <c r="BX1126" s="348"/>
      <c r="BY1126" s="348"/>
      <c r="BZ1126" s="348"/>
      <c r="CA1126" s="348"/>
      <c r="CB1126" s="349"/>
      <c r="CC1126" s="758" t="s">
        <v>572</v>
      </c>
      <c r="CD1126" s="758"/>
      <c r="CE1126" s="758"/>
      <c r="CF1126" s="758"/>
      <c r="CG1126" s="758"/>
      <c r="CH1126" s="758"/>
      <c r="CI1126" s="758"/>
      <c r="CJ1126" s="758"/>
      <c r="CK1126" s="758"/>
      <c r="CL1126" s="758"/>
      <c r="CM1126" s="758"/>
      <c r="CN1126" s="758"/>
    </row>
    <row r="1127" spans="4:92" ht="14.25" customHeight="1" x14ac:dyDescent="0.35">
      <c r="D1127" s="347" t="s">
        <v>836</v>
      </c>
      <c r="E1127" s="348"/>
      <c r="F1127" s="348"/>
      <c r="G1127" s="348"/>
      <c r="H1127" s="348"/>
      <c r="I1127" s="348"/>
      <c r="J1127" s="348"/>
      <c r="K1127" s="348"/>
      <c r="L1127" s="348"/>
      <c r="M1127" s="348"/>
      <c r="N1127" s="348"/>
      <c r="O1127" s="348"/>
      <c r="P1127" s="348"/>
      <c r="Q1127" s="348"/>
      <c r="R1127" s="348"/>
      <c r="S1127" s="348"/>
      <c r="T1127" s="348"/>
      <c r="U1127" s="348"/>
      <c r="V1127" s="348"/>
      <c r="W1127" s="348"/>
      <c r="X1127" s="348"/>
      <c r="Y1127" s="348"/>
      <c r="Z1127" s="348"/>
      <c r="AA1127" s="348"/>
      <c r="AB1127" s="348"/>
      <c r="AC1127" s="348"/>
      <c r="AD1127" s="348"/>
      <c r="AE1127" s="348"/>
      <c r="AF1127" s="349"/>
      <c r="AG1127" s="755"/>
      <c r="AH1127" s="756"/>
      <c r="AI1127" s="756"/>
      <c r="AJ1127" s="756"/>
      <c r="AK1127" s="756"/>
      <c r="AL1127" s="756"/>
      <c r="AM1127" s="757"/>
      <c r="AN1127" s="755" t="s">
        <v>572</v>
      </c>
      <c r="AO1127" s="756"/>
      <c r="AP1127" s="756"/>
      <c r="AQ1127" s="756"/>
      <c r="AR1127" s="756"/>
      <c r="AS1127" s="756"/>
      <c r="AT1127" s="757"/>
      <c r="AV1127" s="769" t="s">
        <v>999</v>
      </c>
      <c r="AW1127" s="770"/>
      <c r="AX1127" s="770"/>
      <c r="AY1127" s="770"/>
      <c r="AZ1127" s="770"/>
      <c r="BA1127" s="770"/>
      <c r="BB1127" s="770"/>
      <c r="BC1127" s="770"/>
      <c r="BD1127" s="770"/>
      <c r="BE1127" s="770"/>
      <c r="BF1127" s="770"/>
      <c r="BG1127" s="770"/>
      <c r="BH1127" s="770"/>
      <c r="BI1127" s="770"/>
      <c r="BJ1127" s="770"/>
      <c r="BK1127" s="771"/>
      <c r="BL1127" s="758">
        <v>7</v>
      </c>
      <c r="BM1127" s="758"/>
      <c r="BN1127" s="758"/>
      <c r="BO1127" s="758"/>
      <c r="BP1127" s="758"/>
      <c r="BQ1127" s="758"/>
      <c r="BR1127" s="758"/>
      <c r="BS1127" s="758"/>
      <c r="BT1127" s="758"/>
      <c r="BU1127" s="347">
        <v>18</v>
      </c>
      <c r="BV1127" s="348"/>
      <c r="BW1127" s="348"/>
      <c r="BX1127" s="348"/>
      <c r="BY1127" s="348"/>
      <c r="BZ1127" s="348"/>
      <c r="CA1127" s="348"/>
      <c r="CB1127" s="349"/>
      <c r="CC1127" s="758" t="s">
        <v>572</v>
      </c>
      <c r="CD1127" s="758"/>
      <c r="CE1127" s="758"/>
      <c r="CF1127" s="758"/>
      <c r="CG1127" s="758"/>
      <c r="CH1127" s="758"/>
      <c r="CI1127" s="758"/>
      <c r="CJ1127" s="758"/>
      <c r="CK1127" s="758"/>
      <c r="CL1127" s="758"/>
      <c r="CM1127" s="758"/>
      <c r="CN1127" s="758"/>
    </row>
    <row r="1128" spans="4:92" ht="14.25" customHeight="1" x14ac:dyDescent="0.35">
      <c r="D1128" s="347" t="s">
        <v>837</v>
      </c>
      <c r="E1128" s="348"/>
      <c r="F1128" s="348"/>
      <c r="G1128" s="348"/>
      <c r="H1128" s="348"/>
      <c r="I1128" s="348"/>
      <c r="J1128" s="348"/>
      <c r="K1128" s="348"/>
      <c r="L1128" s="348"/>
      <c r="M1128" s="348"/>
      <c r="N1128" s="348"/>
      <c r="O1128" s="348"/>
      <c r="P1128" s="348"/>
      <c r="Q1128" s="348"/>
      <c r="R1128" s="348"/>
      <c r="S1128" s="348"/>
      <c r="T1128" s="348"/>
      <c r="U1128" s="348"/>
      <c r="V1128" s="348"/>
      <c r="W1128" s="348"/>
      <c r="X1128" s="348"/>
      <c r="Y1128" s="348"/>
      <c r="Z1128" s="348"/>
      <c r="AA1128" s="348"/>
      <c r="AB1128" s="348"/>
      <c r="AC1128" s="348"/>
      <c r="AD1128" s="348"/>
      <c r="AE1128" s="348"/>
      <c r="AF1128" s="349"/>
      <c r="AG1128" s="755"/>
      <c r="AH1128" s="756"/>
      <c r="AI1128" s="756"/>
      <c r="AJ1128" s="756"/>
      <c r="AK1128" s="756"/>
      <c r="AL1128" s="756"/>
      <c r="AM1128" s="757"/>
      <c r="AN1128" s="755" t="s">
        <v>572</v>
      </c>
      <c r="AO1128" s="756"/>
      <c r="AP1128" s="756"/>
      <c r="AQ1128" s="756"/>
      <c r="AR1128" s="756"/>
      <c r="AS1128" s="756"/>
      <c r="AT1128" s="757"/>
      <c r="AV1128" s="769" t="s">
        <v>1000</v>
      </c>
      <c r="AW1128" s="770"/>
      <c r="AX1128" s="770"/>
      <c r="AY1128" s="770"/>
      <c r="AZ1128" s="770"/>
      <c r="BA1128" s="770"/>
      <c r="BB1128" s="770"/>
      <c r="BC1128" s="770"/>
      <c r="BD1128" s="770"/>
      <c r="BE1128" s="770"/>
      <c r="BF1128" s="770"/>
      <c r="BG1128" s="770"/>
      <c r="BH1128" s="770"/>
      <c r="BI1128" s="770"/>
      <c r="BJ1128" s="770"/>
      <c r="BK1128" s="771"/>
      <c r="BL1128" s="758">
        <v>6</v>
      </c>
      <c r="BM1128" s="758"/>
      <c r="BN1128" s="758"/>
      <c r="BO1128" s="758"/>
      <c r="BP1128" s="758"/>
      <c r="BQ1128" s="758"/>
      <c r="BR1128" s="758"/>
      <c r="BS1128" s="758"/>
      <c r="BT1128" s="758"/>
      <c r="BU1128" s="347">
        <v>11</v>
      </c>
      <c r="BV1128" s="348"/>
      <c r="BW1128" s="348"/>
      <c r="BX1128" s="348"/>
      <c r="BY1128" s="348"/>
      <c r="BZ1128" s="348"/>
      <c r="CA1128" s="348"/>
      <c r="CB1128" s="349"/>
      <c r="CC1128" s="758" t="s">
        <v>572</v>
      </c>
      <c r="CD1128" s="758"/>
      <c r="CE1128" s="758"/>
      <c r="CF1128" s="758"/>
      <c r="CG1128" s="758"/>
      <c r="CH1128" s="758"/>
      <c r="CI1128" s="758"/>
      <c r="CJ1128" s="758"/>
      <c r="CK1128" s="758"/>
      <c r="CL1128" s="758"/>
      <c r="CM1128" s="758"/>
      <c r="CN1128" s="758"/>
    </row>
    <row r="1129" spans="4:92" ht="14.25" customHeight="1" x14ac:dyDescent="0.35">
      <c r="D1129" s="347" t="s">
        <v>838</v>
      </c>
      <c r="E1129" s="348"/>
      <c r="F1129" s="348"/>
      <c r="G1129" s="348"/>
      <c r="H1129" s="348"/>
      <c r="I1129" s="348"/>
      <c r="J1129" s="348"/>
      <c r="K1129" s="348"/>
      <c r="L1129" s="348"/>
      <c r="M1129" s="348"/>
      <c r="N1129" s="348"/>
      <c r="O1129" s="348"/>
      <c r="P1129" s="348"/>
      <c r="Q1129" s="348"/>
      <c r="R1129" s="348"/>
      <c r="S1129" s="348"/>
      <c r="T1129" s="348"/>
      <c r="U1129" s="348"/>
      <c r="V1129" s="348"/>
      <c r="W1129" s="348"/>
      <c r="X1129" s="348"/>
      <c r="Y1129" s="348"/>
      <c r="Z1129" s="348"/>
      <c r="AA1129" s="348"/>
      <c r="AB1129" s="348"/>
      <c r="AC1129" s="348"/>
      <c r="AD1129" s="348"/>
      <c r="AE1129" s="348"/>
      <c r="AF1129" s="349"/>
      <c r="AG1129" s="755" t="s">
        <v>572</v>
      </c>
      <c r="AH1129" s="756"/>
      <c r="AI1129" s="756"/>
      <c r="AJ1129" s="756"/>
      <c r="AK1129" s="756"/>
      <c r="AL1129" s="756"/>
      <c r="AM1129" s="757"/>
      <c r="AN1129" s="755"/>
      <c r="AO1129" s="756"/>
      <c r="AP1129" s="756"/>
      <c r="AQ1129" s="756"/>
      <c r="AR1129" s="756"/>
      <c r="AS1129" s="756"/>
      <c r="AT1129" s="757"/>
      <c r="AV1129" s="772" t="s">
        <v>1001</v>
      </c>
      <c r="AW1129" s="773"/>
      <c r="AX1129" s="773"/>
      <c r="AY1129" s="773"/>
      <c r="AZ1129" s="773"/>
      <c r="BA1129" s="773"/>
      <c r="BB1129" s="773"/>
      <c r="BC1129" s="773"/>
      <c r="BD1129" s="773"/>
      <c r="BE1129" s="773"/>
      <c r="BF1129" s="773"/>
      <c r="BG1129" s="773"/>
      <c r="BH1129" s="773"/>
      <c r="BI1129" s="773"/>
      <c r="BJ1129" s="773"/>
      <c r="BK1129" s="774"/>
      <c r="BL1129" s="758">
        <v>7</v>
      </c>
      <c r="BM1129" s="758"/>
      <c r="BN1129" s="758"/>
      <c r="BO1129" s="758"/>
      <c r="BP1129" s="758"/>
      <c r="BQ1129" s="758"/>
      <c r="BR1129" s="758"/>
      <c r="BS1129" s="758"/>
      <c r="BT1129" s="758"/>
      <c r="BU1129" s="347">
        <v>7</v>
      </c>
      <c r="BV1129" s="348"/>
      <c r="BW1129" s="348"/>
      <c r="BX1129" s="348"/>
      <c r="BY1129" s="348"/>
      <c r="BZ1129" s="348"/>
      <c r="CA1129" s="348"/>
      <c r="CB1129" s="349"/>
      <c r="CC1129" s="758" t="s">
        <v>572</v>
      </c>
      <c r="CD1129" s="758"/>
      <c r="CE1129" s="758"/>
      <c r="CF1129" s="758"/>
      <c r="CG1129" s="758"/>
      <c r="CH1129" s="758"/>
      <c r="CI1129" s="758"/>
      <c r="CJ1129" s="758"/>
      <c r="CK1129" s="758"/>
      <c r="CL1129" s="758"/>
      <c r="CM1129" s="758"/>
      <c r="CN1129" s="758"/>
    </row>
    <row r="1130" spans="4:92" ht="14.25" customHeight="1" x14ac:dyDescent="0.35">
      <c r="D1130" s="347" t="s">
        <v>839</v>
      </c>
      <c r="E1130" s="348"/>
      <c r="F1130" s="348"/>
      <c r="G1130" s="348"/>
      <c r="H1130" s="348"/>
      <c r="I1130" s="348"/>
      <c r="J1130" s="348"/>
      <c r="K1130" s="348"/>
      <c r="L1130" s="348"/>
      <c r="M1130" s="348"/>
      <c r="N1130" s="348"/>
      <c r="O1130" s="348"/>
      <c r="P1130" s="348"/>
      <c r="Q1130" s="348"/>
      <c r="R1130" s="348"/>
      <c r="S1130" s="348"/>
      <c r="T1130" s="348"/>
      <c r="U1130" s="348"/>
      <c r="V1130" s="348"/>
      <c r="W1130" s="348"/>
      <c r="X1130" s="348"/>
      <c r="Y1130" s="348"/>
      <c r="Z1130" s="348"/>
      <c r="AA1130" s="348"/>
      <c r="AB1130" s="348"/>
      <c r="AC1130" s="348"/>
      <c r="AD1130" s="348"/>
      <c r="AE1130" s="348"/>
      <c r="AF1130" s="349"/>
      <c r="AG1130" s="755" t="s">
        <v>572</v>
      </c>
      <c r="AH1130" s="756"/>
      <c r="AI1130" s="756"/>
      <c r="AJ1130" s="756"/>
      <c r="AK1130" s="756"/>
      <c r="AL1130" s="756"/>
      <c r="AM1130" s="757"/>
      <c r="AN1130" s="755"/>
      <c r="AO1130" s="756"/>
      <c r="AP1130" s="756"/>
      <c r="AQ1130" s="756"/>
      <c r="AR1130" s="756"/>
      <c r="AS1130" s="756"/>
      <c r="AT1130" s="757"/>
      <c r="AV1130" s="769" t="s">
        <v>1002</v>
      </c>
      <c r="AW1130" s="770"/>
      <c r="AX1130" s="770"/>
      <c r="AY1130" s="770"/>
      <c r="AZ1130" s="770"/>
      <c r="BA1130" s="770"/>
      <c r="BB1130" s="770"/>
      <c r="BC1130" s="770"/>
      <c r="BD1130" s="770"/>
      <c r="BE1130" s="770"/>
      <c r="BF1130" s="770"/>
      <c r="BG1130" s="770"/>
      <c r="BH1130" s="770"/>
      <c r="BI1130" s="770"/>
      <c r="BJ1130" s="770"/>
      <c r="BK1130" s="771"/>
      <c r="BL1130" s="758">
        <v>6</v>
      </c>
      <c r="BM1130" s="758"/>
      <c r="BN1130" s="758"/>
      <c r="BO1130" s="758"/>
      <c r="BP1130" s="758"/>
      <c r="BQ1130" s="758"/>
      <c r="BR1130" s="758"/>
      <c r="BS1130" s="758"/>
      <c r="BT1130" s="758"/>
      <c r="BU1130" s="347">
        <v>10</v>
      </c>
      <c r="BV1130" s="348"/>
      <c r="BW1130" s="348"/>
      <c r="BX1130" s="348"/>
      <c r="BY1130" s="348"/>
      <c r="BZ1130" s="348"/>
      <c r="CA1130" s="348"/>
      <c r="CB1130" s="349"/>
      <c r="CC1130" s="758" t="s">
        <v>572</v>
      </c>
      <c r="CD1130" s="758"/>
      <c r="CE1130" s="758"/>
      <c r="CF1130" s="758"/>
      <c r="CG1130" s="758"/>
      <c r="CH1130" s="758"/>
      <c r="CI1130" s="758"/>
      <c r="CJ1130" s="758"/>
      <c r="CK1130" s="758"/>
      <c r="CL1130" s="758"/>
      <c r="CM1130" s="758"/>
      <c r="CN1130" s="758"/>
    </row>
    <row r="1131" spans="4:92" ht="14.25" customHeight="1" x14ac:dyDescent="0.35">
      <c r="D1131" s="347" t="s">
        <v>840</v>
      </c>
      <c r="E1131" s="348"/>
      <c r="F1131" s="348"/>
      <c r="G1131" s="348"/>
      <c r="H1131" s="348"/>
      <c r="I1131" s="348"/>
      <c r="J1131" s="348"/>
      <c r="K1131" s="348"/>
      <c r="L1131" s="348"/>
      <c r="M1131" s="348"/>
      <c r="N1131" s="348"/>
      <c r="O1131" s="348"/>
      <c r="P1131" s="348"/>
      <c r="Q1131" s="348"/>
      <c r="R1131" s="348"/>
      <c r="S1131" s="348"/>
      <c r="T1131" s="348"/>
      <c r="U1131" s="348"/>
      <c r="V1131" s="348"/>
      <c r="W1131" s="348"/>
      <c r="X1131" s="348"/>
      <c r="Y1131" s="348"/>
      <c r="Z1131" s="348"/>
      <c r="AA1131" s="348"/>
      <c r="AB1131" s="348"/>
      <c r="AC1131" s="348"/>
      <c r="AD1131" s="348"/>
      <c r="AE1131" s="348"/>
      <c r="AF1131" s="349"/>
      <c r="AG1131" s="755" t="s">
        <v>572</v>
      </c>
      <c r="AH1131" s="756"/>
      <c r="AI1131" s="756"/>
      <c r="AJ1131" s="756"/>
      <c r="AK1131" s="756"/>
      <c r="AL1131" s="756"/>
      <c r="AM1131" s="757"/>
      <c r="AN1131" s="755"/>
      <c r="AO1131" s="756"/>
      <c r="AP1131" s="756"/>
      <c r="AQ1131" s="756"/>
      <c r="AR1131" s="756"/>
      <c r="AS1131" s="756"/>
      <c r="AT1131" s="757"/>
      <c r="AV1131" s="766" t="s">
        <v>1003</v>
      </c>
      <c r="AW1131" s="767"/>
      <c r="AX1131" s="767"/>
      <c r="AY1131" s="767"/>
      <c r="AZ1131" s="767"/>
      <c r="BA1131" s="767"/>
      <c r="BB1131" s="767"/>
      <c r="BC1131" s="767"/>
      <c r="BD1131" s="767"/>
      <c r="BE1131" s="767"/>
      <c r="BF1131" s="767"/>
      <c r="BG1131" s="767"/>
      <c r="BH1131" s="767"/>
      <c r="BI1131" s="767"/>
      <c r="BJ1131" s="767"/>
      <c r="BK1131" s="768"/>
      <c r="BL1131" s="758">
        <v>6</v>
      </c>
      <c r="BM1131" s="758"/>
      <c r="BN1131" s="758"/>
      <c r="BO1131" s="758"/>
      <c r="BP1131" s="758"/>
      <c r="BQ1131" s="758"/>
      <c r="BR1131" s="758"/>
      <c r="BS1131" s="758"/>
      <c r="BT1131" s="758"/>
      <c r="BU1131" s="347">
        <v>7</v>
      </c>
      <c r="BV1131" s="348"/>
      <c r="BW1131" s="348"/>
      <c r="BX1131" s="348"/>
      <c r="BY1131" s="348"/>
      <c r="BZ1131" s="348"/>
      <c r="CA1131" s="348"/>
      <c r="CB1131" s="349"/>
      <c r="CC1131" s="758" t="s">
        <v>572</v>
      </c>
      <c r="CD1131" s="758"/>
      <c r="CE1131" s="758"/>
      <c r="CF1131" s="758"/>
      <c r="CG1131" s="758"/>
      <c r="CH1131" s="758"/>
      <c r="CI1131" s="758"/>
      <c r="CJ1131" s="758"/>
      <c r="CK1131" s="758"/>
      <c r="CL1131" s="758"/>
      <c r="CM1131" s="758"/>
      <c r="CN1131" s="758"/>
    </row>
    <row r="1132" spans="4:92" ht="14.25" customHeight="1" x14ac:dyDescent="0.35">
      <c r="D1132" s="347" t="s">
        <v>841</v>
      </c>
      <c r="E1132" s="348"/>
      <c r="F1132" s="348"/>
      <c r="G1132" s="348"/>
      <c r="H1132" s="348"/>
      <c r="I1132" s="348"/>
      <c r="J1132" s="348"/>
      <c r="K1132" s="348"/>
      <c r="L1132" s="348"/>
      <c r="M1132" s="348"/>
      <c r="N1132" s="348"/>
      <c r="O1132" s="348"/>
      <c r="P1132" s="348"/>
      <c r="Q1132" s="348"/>
      <c r="R1132" s="348"/>
      <c r="S1132" s="348"/>
      <c r="T1132" s="348"/>
      <c r="U1132" s="348"/>
      <c r="V1132" s="348"/>
      <c r="W1132" s="348"/>
      <c r="X1132" s="348"/>
      <c r="Y1132" s="348"/>
      <c r="Z1132" s="348"/>
      <c r="AA1132" s="348"/>
      <c r="AB1132" s="348"/>
      <c r="AC1132" s="348"/>
      <c r="AD1132" s="348"/>
      <c r="AE1132" s="348"/>
      <c r="AF1132" s="349"/>
      <c r="AG1132" s="755" t="s">
        <v>572</v>
      </c>
      <c r="AH1132" s="756"/>
      <c r="AI1132" s="756"/>
      <c r="AJ1132" s="756"/>
      <c r="AK1132" s="756"/>
      <c r="AL1132" s="756"/>
      <c r="AM1132" s="757"/>
      <c r="AN1132" s="755"/>
      <c r="AO1132" s="756"/>
      <c r="AP1132" s="756"/>
      <c r="AQ1132" s="756"/>
      <c r="AR1132" s="756"/>
      <c r="AS1132" s="756"/>
      <c r="AT1132" s="757"/>
      <c r="AV1132" s="766" t="s">
        <v>1004</v>
      </c>
      <c r="AW1132" s="767"/>
      <c r="AX1132" s="767"/>
      <c r="AY1132" s="767"/>
      <c r="AZ1132" s="767"/>
      <c r="BA1132" s="767"/>
      <c r="BB1132" s="767"/>
      <c r="BC1132" s="767"/>
      <c r="BD1132" s="767"/>
      <c r="BE1132" s="767"/>
      <c r="BF1132" s="767"/>
      <c r="BG1132" s="767"/>
      <c r="BH1132" s="767"/>
      <c r="BI1132" s="767"/>
      <c r="BJ1132" s="767"/>
      <c r="BK1132" s="768"/>
      <c r="BL1132" s="758">
        <v>5</v>
      </c>
      <c r="BM1132" s="758"/>
      <c r="BN1132" s="758"/>
      <c r="BO1132" s="758"/>
      <c r="BP1132" s="758"/>
      <c r="BQ1132" s="758"/>
      <c r="BR1132" s="758"/>
      <c r="BS1132" s="758"/>
      <c r="BT1132" s="758"/>
      <c r="BU1132" s="347">
        <v>11</v>
      </c>
      <c r="BV1132" s="348"/>
      <c r="BW1132" s="348"/>
      <c r="BX1132" s="348"/>
      <c r="BY1132" s="348"/>
      <c r="BZ1132" s="348"/>
      <c r="CA1132" s="348"/>
      <c r="CB1132" s="349"/>
      <c r="CC1132" s="758" t="s">
        <v>572</v>
      </c>
      <c r="CD1132" s="758"/>
      <c r="CE1132" s="758"/>
      <c r="CF1132" s="758"/>
      <c r="CG1132" s="758"/>
      <c r="CH1132" s="758"/>
      <c r="CI1132" s="758"/>
      <c r="CJ1132" s="758"/>
      <c r="CK1132" s="758"/>
      <c r="CL1132" s="758"/>
      <c r="CM1132" s="758"/>
      <c r="CN1132" s="758"/>
    </row>
    <row r="1133" spans="4:92" ht="14.25" customHeight="1" x14ac:dyDescent="0.35">
      <c r="D1133" s="347"/>
      <c r="E1133" s="348"/>
      <c r="F1133" s="348"/>
      <c r="G1133" s="348"/>
      <c r="H1133" s="348"/>
      <c r="I1133" s="348"/>
      <c r="J1133" s="348"/>
      <c r="K1133" s="348"/>
      <c r="L1133" s="348"/>
      <c r="M1133" s="348"/>
      <c r="N1133" s="348"/>
      <c r="O1133" s="348"/>
      <c r="P1133" s="348"/>
      <c r="Q1133" s="348"/>
      <c r="R1133" s="348"/>
      <c r="S1133" s="348"/>
      <c r="T1133" s="348"/>
      <c r="U1133" s="348"/>
      <c r="V1133" s="348"/>
      <c r="W1133" s="348"/>
      <c r="X1133" s="348"/>
      <c r="Y1133" s="348"/>
      <c r="Z1133" s="348"/>
      <c r="AA1133" s="348"/>
      <c r="AB1133" s="348"/>
      <c r="AC1133" s="348"/>
      <c r="AD1133" s="348"/>
      <c r="AE1133" s="348"/>
      <c r="AF1133" s="349"/>
      <c r="AG1133" s="347"/>
      <c r="AH1133" s="348"/>
      <c r="AI1133" s="348"/>
      <c r="AJ1133" s="348"/>
      <c r="AK1133" s="348"/>
      <c r="AL1133" s="348"/>
      <c r="AM1133" s="349"/>
      <c r="AN1133" s="347"/>
      <c r="AO1133" s="348"/>
      <c r="AP1133" s="348"/>
      <c r="AQ1133" s="348"/>
      <c r="AR1133" s="348"/>
      <c r="AS1133" s="348"/>
      <c r="AT1133" s="349"/>
      <c r="AV1133" s="772" t="s">
        <v>1005</v>
      </c>
      <c r="AW1133" s="773"/>
      <c r="AX1133" s="773"/>
      <c r="AY1133" s="773"/>
      <c r="AZ1133" s="773"/>
      <c r="BA1133" s="773"/>
      <c r="BB1133" s="773"/>
      <c r="BC1133" s="773"/>
      <c r="BD1133" s="773"/>
      <c r="BE1133" s="773"/>
      <c r="BF1133" s="773"/>
      <c r="BG1133" s="773"/>
      <c r="BH1133" s="773"/>
      <c r="BI1133" s="773"/>
      <c r="BJ1133" s="773"/>
      <c r="BK1133" s="774"/>
      <c r="BL1133" s="758">
        <v>3</v>
      </c>
      <c r="BM1133" s="758"/>
      <c r="BN1133" s="758"/>
      <c r="BO1133" s="758"/>
      <c r="BP1133" s="758"/>
      <c r="BQ1133" s="758"/>
      <c r="BR1133" s="758"/>
      <c r="BS1133" s="758"/>
      <c r="BT1133" s="758"/>
      <c r="BU1133" s="347">
        <v>9</v>
      </c>
      <c r="BV1133" s="348"/>
      <c r="BW1133" s="348"/>
      <c r="BX1133" s="348"/>
      <c r="BY1133" s="348"/>
      <c r="BZ1133" s="348"/>
      <c r="CA1133" s="348"/>
      <c r="CB1133" s="349"/>
      <c r="CC1133" s="758" t="s">
        <v>572</v>
      </c>
      <c r="CD1133" s="758"/>
      <c r="CE1133" s="758"/>
      <c r="CF1133" s="758"/>
      <c r="CG1133" s="758"/>
      <c r="CH1133" s="758"/>
      <c r="CI1133" s="758"/>
      <c r="CJ1133" s="758"/>
      <c r="CK1133" s="758"/>
      <c r="CL1133" s="758"/>
      <c r="CM1133" s="758"/>
      <c r="CN1133" s="758"/>
    </row>
    <row r="1134" spans="4:92" ht="14.25" customHeight="1" x14ac:dyDescent="0.35">
      <c r="D1134" s="347"/>
      <c r="E1134" s="348"/>
      <c r="F1134" s="348"/>
      <c r="G1134" s="348"/>
      <c r="H1134" s="348"/>
      <c r="I1134" s="348"/>
      <c r="J1134" s="348"/>
      <c r="K1134" s="348"/>
      <c r="L1134" s="348"/>
      <c r="M1134" s="348"/>
      <c r="N1134" s="348"/>
      <c r="O1134" s="348"/>
      <c r="P1134" s="348"/>
      <c r="Q1134" s="348"/>
      <c r="R1134" s="348"/>
      <c r="S1134" s="348"/>
      <c r="T1134" s="348"/>
      <c r="U1134" s="348"/>
      <c r="V1134" s="348"/>
      <c r="W1134" s="348"/>
      <c r="X1134" s="348"/>
      <c r="Y1134" s="348"/>
      <c r="Z1134" s="348"/>
      <c r="AA1134" s="348"/>
      <c r="AB1134" s="348"/>
      <c r="AC1134" s="348"/>
      <c r="AD1134" s="348"/>
      <c r="AE1134" s="348"/>
      <c r="AF1134" s="349"/>
      <c r="AG1134" s="347"/>
      <c r="AH1134" s="348"/>
      <c r="AI1134" s="348"/>
      <c r="AJ1134" s="348"/>
      <c r="AK1134" s="348"/>
      <c r="AL1134" s="348"/>
      <c r="AM1134" s="349"/>
      <c r="AN1134" s="347"/>
      <c r="AO1134" s="348"/>
      <c r="AP1134" s="348"/>
      <c r="AQ1134" s="348"/>
      <c r="AR1134" s="348"/>
      <c r="AS1134" s="348"/>
      <c r="AT1134" s="349"/>
      <c r="AV1134" s="807" t="s">
        <v>1006</v>
      </c>
      <c r="AW1134" s="808"/>
      <c r="AX1134" s="808"/>
      <c r="AY1134" s="808"/>
      <c r="AZ1134" s="808"/>
      <c r="BA1134" s="808"/>
      <c r="BB1134" s="808"/>
      <c r="BC1134" s="808"/>
      <c r="BD1134" s="808"/>
      <c r="BE1134" s="808"/>
      <c r="BF1134" s="808"/>
      <c r="BG1134" s="808"/>
      <c r="BH1134" s="808"/>
      <c r="BI1134" s="808"/>
      <c r="BJ1134" s="808"/>
      <c r="BK1134" s="809"/>
      <c r="BL1134" s="758">
        <v>1</v>
      </c>
      <c r="BM1134" s="758"/>
      <c r="BN1134" s="758"/>
      <c r="BO1134" s="758"/>
      <c r="BP1134" s="758"/>
      <c r="BQ1134" s="758"/>
      <c r="BR1134" s="758"/>
      <c r="BS1134" s="758"/>
      <c r="BT1134" s="758"/>
      <c r="BU1134" s="347">
        <v>3</v>
      </c>
      <c r="BV1134" s="348"/>
      <c r="BW1134" s="348"/>
      <c r="BX1134" s="348"/>
      <c r="BY1134" s="348"/>
      <c r="BZ1134" s="348"/>
      <c r="CA1134" s="348"/>
      <c r="CB1134" s="349"/>
      <c r="CC1134" s="758" t="s">
        <v>572</v>
      </c>
      <c r="CD1134" s="758"/>
      <c r="CE1134" s="758"/>
      <c r="CF1134" s="758"/>
      <c r="CG1134" s="758"/>
      <c r="CH1134" s="758"/>
      <c r="CI1134" s="758"/>
      <c r="CJ1134" s="758"/>
      <c r="CK1134" s="758"/>
      <c r="CL1134" s="758"/>
      <c r="CM1134" s="758"/>
      <c r="CN1134" s="758"/>
    </row>
    <row r="1135" spans="4:92" ht="14.25" customHeight="1" x14ac:dyDescent="0.35">
      <c r="D1135" s="347"/>
      <c r="E1135" s="348"/>
      <c r="F1135" s="348"/>
      <c r="G1135" s="348"/>
      <c r="H1135" s="348"/>
      <c r="I1135" s="348"/>
      <c r="J1135" s="348"/>
      <c r="K1135" s="348"/>
      <c r="L1135" s="348"/>
      <c r="M1135" s="348"/>
      <c r="N1135" s="348"/>
      <c r="O1135" s="348"/>
      <c r="P1135" s="348"/>
      <c r="Q1135" s="348"/>
      <c r="R1135" s="348"/>
      <c r="S1135" s="348"/>
      <c r="T1135" s="348"/>
      <c r="U1135" s="348"/>
      <c r="V1135" s="348"/>
      <c r="W1135" s="348"/>
      <c r="X1135" s="348"/>
      <c r="Y1135" s="348"/>
      <c r="Z1135" s="348"/>
      <c r="AA1135" s="348"/>
      <c r="AB1135" s="348"/>
      <c r="AC1135" s="348"/>
      <c r="AD1135" s="348"/>
      <c r="AE1135" s="348"/>
      <c r="AF1135" s="349"/>
      <c r="AG1135" s="347"/>
      <c r="AH1135" s="348"/>
      <c r="AI1135" s="348"/>
      <c r="AJ1135" s="348"/>
      <c r="AK1135" s="348"/>
      <c r="AL1135" s="348"/>
      <c r="AM1135" s="349"/>
      <c r="AN1135" s="347"/>
      <c r="AO1135" s="348"/>
      <c r="AP1135" s="348"/>
      <c r="AQ1135" s="348"/>
      <c r="AR1135" s="348"/>
      <c r="AS1135" s="348"/>
      <c r="AT1135" s="349"/>
      <c r="AV1135" s="769" t="s">
        <v>1007</v>
      </c>
      <c r="AW1135" s="770"/>
      <c r="AX1135" s="770"/>
      <c r="AY1135" s="770"/>
      <c r="AZ1135" s="770"/>
      <c r="BA1135" s="770"/>
      <c r="BB1135" s="770"/>
      <c r="BC1135" s="770"/>
      <c r="BD1135" s="770"/>
      <c r="BE1135" s="770"/>
      <c r="BF1135" s="770"/>
      <c r="BG1135" s="770"/>
      <c r="BH1135" s="770"/>
      <c r="BI1135" s="770"/>
      <c r="BJ1135" s="770"/>
      <c r="BK1135" s="771"/>
      <c r="BL1135" s="758">
        <v>2</v>
      </c>
      <c r="BM1135" s="758"/>
      <c r="BN1135" s="758"/>
      <c r="BO1135" s="758"/>
      <c r="BP1135" s="758"/>
      <c r="BQ1135" s="758"/>
      <c r="BR1135" s="758"/>
      <c r="BS1135" s="758"/>
      <c r="BT1135" s="758"/>
      <c r="BU1135" s="347">
        <v>4</v>
      </c>
      <c r="BV1135" s="348"/>
      <c r="BW1135" s="348"/>
      <c r="BX1135" s="348"/>
      <c r="BY1135" s="348"/>
      <c r="BZ1135" s="348"/>
      <c r="CA1135" s="348"/>
      <c r="CB1135" s="349"/>
      <c r="CC1135" s="758" t="s">
        <v>572</v>
      </c>
      <c r="CD1135" s="758"/>
      <c r="CE1135" s="758"/>
      <c r="CF1135" s="758"/>
      <c r="CG1135" s="758"/>
      <c r="CH1135" s="758"/>
      <c r="CI1135" s="758"/>
      <c r="CJ1135" s="758"/>
      <c r="CK1135" s="758"/>
      <c r="CL1135" s="758"/>
      <c r="CM1135" s="758"/>
      <c r="CN1135" s="758"/>
    </row>
    <row r="1136" spans="4:92" ht="14.25" customHeight="1" x14ac:dyDescent="0.35">
      <c r="D1136" s="347"/>
      <c r="E1136" s="348"/>
      <c r="F1136" s="348"/>
      <c r="G1136" s="348"/>
      <c r="H1136" s="348"/>
      <c r="I1136" s="348"/>
      <c r="J1136" s="348"/>
      <c r="K1136" s="348"/>
      <c r="L1136" s="348"/>
      <c r="M1136" s="348"/>
      <c r="N1136" s="348"/>
      <c r="O1136" s="348"/>
      <c r="P1136" s="348"/>
      <c r="Q1136" s="348"/>
      <c r="R1136" s="348"/>
      <c r="S1136" s="348"/>
      <c r="T1136" s="348"/>
      <c r="U1136" s="348"/>
      <c r="V1136" s="348"/>
      <c r="W1136" s="348"/>
      <c r="X1136" s="348"/>
      <c r="Y1136" s="348"/>
      <c r="Z1136" s="348"/>
      <c r="AA1136" s="348"/>
      <c r="AB1136" s="348"/>
      <c r="AC1136" s="348"/>
      <c r="AD1136" s="348"/>
      <c r="AE1136" s="348"/>
      <c r="AF1136" s="349"/>
      <c r="AG1136" s="347"/>
      <c r="AH1136" s="348"/>
      <c r="AI1136" s="348"/>
      <c r="AJ1136" s="348"/>
      <c r="AK1136" s="348"/>
      <c r="AL1136" s="348"/>
      <c r="AM1136" s="349"/>
      <c r="AN1136" s="347"/>
      <c r="AO1136" s="348"/>
      <c r="AP1136" s="348"/>
      <c r="AQ1136" s="348"/>
      <c r="AR1136" s="348"/>
      <c r="AS1136" s="348"/>
      <c r="AT1136" s="349"/>
      <c r="AV1136" s="769" t="s">
        <v>1008</v>
      </c>
      <c r="AW1136" s="770"/>
      <c r="AX1136" s="770"/>
      <c r="AY1136" s="770"/>
      <c r="AZ1136" s="770"/>
      <c r="BA1136" s="770"/>
      <c r="BB1136" s="770"/>
      <c r="BC1136" s="770"/>
      <c r="BD1136" s="770"/>
      <c r="BE1136" s="770"/>
      <c r="BF1136" s="770"/>
      <c r="BG1136" s="770"/>
      <c r="BH1136" s="770"/>
      <c r="BI1136" s="770"/>
      <c r="BJ1136" s="770"/>
      <c r="BK1136" s="771"/>
      <c r="BL1136" s="758">
        <v>4</v>
      </c>
      <c r="BM1136" s="758"/>
      <c r="BN1136" s="758"/>
      <c r="BO1136" s="758"/>
      <c r="BP1136" s="758"/>
      <c r="BQ1136" s="758"/>
      <c r="BR1136" s="758"/>
      <c r="BS1136" s="758"/>
      <c r="BT1136" s="758"/>
      <c r="BU1136" s="347">
        <v>6</v>
      </c>
      <c r="BV1136" s="348"/>
      <c r="BW1136" s="348"/>
      <c r="BX1136" s="348"/>
      <c r="BY1136" s="348"/>
      <c r="BZ1136" s="348"/>
      <c r="CA1136" s="348"/>
      <c r="CB1136" s="349"/>
      <c r="CC1136" s="758" t="s">
        <v>572</v>
      </c>
      <c r="CD1136" s="758"/>
      <c r="CE1136" s="758"/>
      <c r="CF1136" s="758"/>
      <c r="CG1136" s="758"/>
      <c r="CH1136" s="758"/>
      <c r="CI1136" s="758"/>
      <c r="CJ1136" s="758"/>
      <c r="CK1136" s="758"/>
      <c r="CL1136" s="758"/>
      <c r="CM1136" s="758"/>
      <c r="CN1136" s="758"/>
    </row>
    <row r="1137" spans="4:99" ht="14.25" customHeight="1" x14ac:dyDescent="0.35">
      <c r="D1137" s="347"/>
      <c r="E1137" s="348"/>
      <c r="F1137" s="348"/>
      <c r="G1137" s="348"/>
      <c r="H1137" s="348"/>
      <c r="I1137" s="348"/>
      <c r="J1137" s="348"/>
      <c r="K1137" s="348"/>
      <c r="L1137" s="348"/>
      <c r="M1137" s="348"/>
      <c r="N1137" s="348"/>
      <c r="O1137" s="348"/>
      <c r="P1137" s="348"/>
      <c r="Q1137" s="348"/>
      <c r="R1137" s="348"/>
      <c r="S1137" s="348"/>
      <c r="T1137" s="348"/>
      <c r="U1137" s="348"/>
      <c r="V1137" s="348"/>
      <c r="W1137" s="348"/>
      <c r="X1137" s="348"/>
      <c r="Y1137" s="348"/>
      <c r="Z1137" s="348"/>
      <c r="AA1137" s="348"/>
      <c r="AB1137" s="348"/>
      <c r="AC1137" s="348"/>
      <c r="AD1137" s="348"/>
      <c r="AE1137" s="348"/>
      <c r="AF1137" s="349"/>
      <c r="AG1137" s="347"/>
      <c r="AH1137" s="348"/>
      <c r="AI1137" s="348"/>
      <c r="AJ1137" s="348"/>
      <c r="AK1137" s="348"/>
      <c r="AL1137" s="348"/>
      <c r="AM1137" s="349"/>
      <c r="AN1137" s="347"/>
      <c r="AO1137" s="348"/>
      <c r="AP1137" s="348"/>
      <c r="AQ1137" s="348"/>
      <c r="AR1137" s="348"/>
      <c r="AS1137" s="348"/>
      <c r="AT1137" s="349"/>
      <c r="AV1137" s="772" t="s">
        <v>1009</v>
      </c>
      <c r="AW1137" s="773"/>
      <c r="AX1137" s="773"/>
      <c r="AY1137" s="773"/>
      <c r="AZ1137" s="773"/>
      <c r="BA1137" s="773"/>
      <c r="BB1137" s="773"/>
      <c r="BC1137" s="773"/>
      <c r="BD1137" s="773"/>
      <c r="BE1137" s="773"/>
      <c r="BF1137" s="773"/>
      <c r="BG1137" s="773"/>
      <c r="BH1137" s="773"/>
      <c r="BI1137" s="773"/>
      <c r="BJ1137" s="773"/>
      <c r="BK1137" s="774"/>
      <c r="BL1137" s="758">
        <v>2</v>
      </c>
      <c r="BM1137" s="758"/>
      <c r="BN1137" s="758"/>
      <c r="BO1137" s="758"/>
      <c r="BP1137" s="758"/>
      <c r="BQ1137" s="758"/>
      <c r="BR1137" s="758"/>
      <c r="BS1137" s="758"/>
      <c r="BT1137" s="758"/>
      <c r="BU1137" s="347">
        <v>4</v>
      </c>
      <c r="BV1137" s="348"/>
      <c r="BW1137" s="348"/>
      <c r="BX1137" s="348"/>
      <c r="BY1137" s="348"/>
      <c r="BZ1137" s="348"/>
      <c r="CA1137" s="348"/>
      <c r="CB1137" s="349"/>
      <c r="CC1137" s="758" t="s">
        <v>572</v>
      </c>
      <c r="CD1137" s="758"/>
      <c r="CE1137" s="758"/>
      <c r="CF1137" s="758"/>
      <c r="CG1137" s="758"/>
      <c r="CH1137" s="758"/>
      <c r="CI1137" s="758"/>
      <c r="CJ1137" s="758"/>
      <c r="CK1137" s="758"/>
      <c r="CL1137" s="758"/>
      <c r="CM1137" s="758"/>
      <c r="CN1137" s="758"/>
    </row>
    <row r="1138" spans="4:99" ht="14.25" customHeight="1" x14ac:dyDescent="0.35">
      <c r="D1138" s="347"/>
      <c r="E1138" s="348"/>
      <c r="F1138" s="348"/>
      <c r="G1138" s="348"/>
      <c r="H1138" s="348"/>
      <c r="I1138" s="348"/>
      <c r="J1138" s="348"/>
      <c r="K1138" s="348"/>
      <c r="L1138" s="348"/>
      <c r="M1138" s="348"/>
      <c r="N1138" s="348"/>
      <c r="O1138" s="348"/>
      <c r="P1138" s="348"/>
      <c r="Q1138" s="348"/>
      <c r="R1138" s="348"/>
      <c r="S1138" s="348"/>
      <c r="T1138" s="348"/>
      <c r="U1138" s="348"/>
      <c r="V1138" s="348"/>
      <c r="W1138" s="348"/>
      <c r="X1138" s="348"/>
      <c r="Y1138" s="348"/>
      <c r="Z1138" s="348"/>
      <c r="AA1138" s="348"/>
      <c r="AB1138" s="348"/>
      <c r="AC1138" s="348"/>
      <c r="AD1138" s="348"/>
      <c r="AE1138" s="348"/>
      <c r="AF1138" s="349"/>
      <c r="AG1138" s="347"/>
      <c r="AH1138" s="348"/>
      <c r="AI1138" s="348"/>
      <c r="AJ1138" s="348"/>
      <c r="AK1138" s="348"/>
      <c r="AL1138" s="348"/>
      <c r="AM1138" s="349"/>
      <c r="AN1138" s="347"/>
      <c r="AO1138" s="348"/>
      <c r="AP1138" s="348"/>
      <c r="AQ1138" s="348"/>
      <c r="AR1138" s="348"/>
      <c r="AS1138" s="348"/>
      <c r="AT1138" s="349"/>
      <c r="AV1138" s="766" t="s">
        <v>1010</v>
      </c>
      <c r="AW1138" s="767"/>
      <c r="AX1138" s="767"/>
      <c r="AY1138" s="767"/>
      <c r="AZ1138" s="767"/>
      <c r="BA1138" s="767"/>
      <c r="BB1138" s="767"/>
      <c r="BC1138" s="767"/>
      <c r="BD1138" s="767"/>
      <c r="BE1138" s="767"/>
      <c r="BF1138" s="767"/>
      <c r="BG1138" s="767"/>
      <c r="BH1138" s="767"/>
      <c r="BI1138" s="767"/>
      <c r="BJ1138" s="767"/>
      <c r="BK1138" s="768"/>
      <c r="BL1138" s="758">
        <v>5</v>
      </c>
      <c r="BM1138" s="758"/>
      <c r="BN1138" s="758"/>
      <c r="BO1138" s="758"/>
      <c r="BP1138" s="758"/>
      <c r="BQ1138" s="758"/>
      <c r="BR1138" s="758"/>
      <c r="BS1138" s="758"/>
      <c r="BT1138" s="758"/>
      <c r="BU1138" s="347">
        <v>13</v>
      </c>
      <c r="BV1138" s="348"/>
      <c r="BW1138" s="348"/>
      <c r="BX1138" s="348"/>
      <c r="BY1138" s="348"/>
      <c r="BZ1138" s="348"/>
      <c r="CA1138" s="348"/>
      <c r="CB1138" s="349"/>
      <c r="CC1138" s="758" t="s">
        <v>572</v>
      </c>
      <c r="CD1138" s="758"/>
      <c r="CE1138" s="758"/>
      <c r="CF1138" s="758"/>
      <c r="CG1138" s="758"/>
      <c r="CH1138" s="758"/>
      <c r="CI1138" s="758"/>
      <c r="CJ1138" s="758"/>
      <c r="CK1138" s="758"/>
      <c r="CL1138" s="758"/>
      <c r="CM1138" s="758"/>
      <c r="CN1138" s="758"/>
    </row>
    <row r="1139" spans="4:99" ht="14.25" customHeight="1" x14ac:dyDescent="0.35">
      <c r="D1139" s="347"/>
      <c r="E1139" s="348"/>
      <c r="F1139" s="348"/>
      <c r="G1139" s="348"/>
      <c r="H1139" s="348"/>
      <c r="I1139" s="348"/>
      <c r="J1139" s="348"/>
      <c r="K1139" s="348"/>
      <c r="L1139" s="348"/>
      <c r="M1139" s="348"/>
      <c r="N1139" s="348"/>
      <c r="O1139" s="348"/>
      <c r="P1139" s="348"/>
      <c r="Q1139" s="348"/>
      <c r="R1139" s="348"/>
      <c r="S1139" s="348"/>
      <c r="T1139" s="348"/>
      <c r="U1139" s="348"/>
      <c r="V1139" s="348"/>
      <c r="W1139" s="348"/>
      <c r="X1139" s="348"/>
      <c r="Y1139" s="348"/>
      <c r="Z1139" s="348"/>
      <c r="AA1139" s="348"/>
      <c r="AB1139" s="348"/>
      <c r="AC1139" s="348"/>
      <c r="AD1139" s="348"/>
      <c r="AE1139" s="348"/>
      <c r="AF1139" s="349"/>
      <c r="AG1139" s="347"/>
      <c r="AH1139" s="348"/>
      <c r="AI1139" s="348"/>
      <c r="AJ1139" s="348"/>
      <c r="AK1139" s="348"/>
      <c r="AL1139" s="348"/>
      <c r="AM1139" s="349"/>
      <c r="AN1139" s="347"/>
      <c r="AO1139" s="348"/>
      <c r="AP1139" s="348"/>
      <c r="AQ1139" s="348"/>
      <c r="AR1139" s="348"/>
      <c r="AS1139" s="348"/>
      <c r="AT1139" s="349"/>
      <c r="AV1139" s="775" t="s">
        <v>1011</v>
      </c>
      <c r="AW1139" s="776"/>
      <c r="AX1139" s="776"/>
      <c r="AY1139" s="776"/>
      <c r="AZ1139" s="776"/>
      <c r="BA1139" s="776"/>
      <c r="BB1139" s="776"/>
      <c r="BC1139" s="776"/>
      <c r="BD1139" s="776"/>
      <c r="BE1139" s="776"/>
      <c r="BF1139" s="776"/>
      <c r="BG1139" s="776"/>
      <c r="BH1139" s="776"/>
      <c r="BI1139" s="776"/>
      <c r="BJ1139" s="776"/>
      <c r="BK1139" s="777"/>
      <c r="BL1139" s="758">
        <v>7</v>
      </c>
      <c r="BM1139" s="758"/>
      <c r="BN1139" s="758"/>
      <c r="BO1139" s="758"/>
      <c r="BP1139" s="758"/>
      <c r="BQ1139" s="758"/>
      <c r="BR1139" s="758"/>
      <c r="BS1139" s="758"/>
      <c r="BT1139" s="758"/>
      <c r="BU1139" s="347">
        <v>14</v>
      </c>
      <c r="BV1139" s="348"/>
      <c r="BW1139" s="348"/>
      <c r="BX1139" s="348"/>
      <c r="BY1139" s="348"/>
      <c r="BZ1139" s="348"/>
      <c r="CA1139" s="348"/>
      <c r="CB1139" s="349"/>
      <c r="CC1139" s="758" t="s">
        <v>572</v>
      </c>
      <c r="CD1139" s="758"/>
      <c r="CE1139" s="758"/>
      <c r="CF1139" s="758"/>
      <c r="CG1139" s="758"/>
      <c r="CH1139" s="758"/>
      <c r="CI1139" s="758"/>
      <c r="CJ1139" s="758"/>
      <c r="CK1139" s="758"/>
      <c r="CL1139" s="758"/>
      <c r="CM1139" s="758"/>
      <c r="CN1139" s="758"/>
    </row>
    <row r="1140" spans="4:99" ht="14.25" customHeight="1" x14ac:dyDescent="0.35">
      <c r="D1140" s="347"/>
      <c r="E1140" s="348"/>
      <c r="F1140" s="348"/>
      <c r="G1140" s="348"/>
      <c r="H1140" s="348"/>
      <c r="I1140" s="348"/>
      <c r="J1140" s="348"/>
      <c r="K1140" s="348"/>
      <c r="L1140" s="348"/>
      <c r="M1140" s="348"/>
      <c r="N1140" s="348"/>
      <c r="O1140" s="348"/>
      <c r="P1140" s="348"/>
      <c r="Q1140" s="348"/>
      <c r="R1140" s="348"/>
      <c r="S1140" s="348"/>
      <c r="T1140" s="348"/>
      <c r="U1140" s="348"/>
      <c r="V1140" s="348"/>
      <c r="W1140" s="348"/>
      <c r="X1140" s="348"/>
      <c r="Y1140" s="348"/>
      <c r="Z1140" s="348"/>
      <c r="AA1140" s="348"/>
      <c r="AB1140" s="348"/>
      <c r="AC1140" s="348"/>
      <c r="AD1140" s="348"/>
      <c r="AE1140" s="348"/>
      <c r="AF1140" s="349"/>
      <c r="AG1140" s="347"/>
      <c r="AH1140" s="348"/>
      <c r="AI1140" s="348"/>
      <c r="AJ1140" s="348"/>
      <c r="AK1140" s="348"/>
      <c r="AL1140" s="348"/>
      <c r="AM1140" s="349"/>
      <c r="AN1140" s="347"/>
      <c r="AO1140" s="348"/>
      <c r="AP1140" s="348"/>
      <c r="AQ1140" s="348"/>
      <c r="AR1140" s="348"/>
      <c r="AS1140" s="348"/>
      <c r="AT1140" s="349"/>
      <c r="AV1140" s="769" t="s">
        <v>1012</v>
      </c>
      <c r="AW1140" s="770"/>
      <c r="AX1140" s="770"/>
      <c r="AY1140" s="770"/>
      <c r="AZ1140" s="770"/>
      <c r="BA1140" s="770"/>
      <c r="BB1140" s="770"/>
      <c r="BC1140" s="770"/>
      <c r="BD1140" s="770"/>
      <c r="BE1140" s="770"/>
      <c r="BF1140" s="770"/>
      <c r="BG1140" s="770"/>
      <c r="BH1140" s="770"/>
      <c r="BI1140" s="770"/>
      <c r="BJ1140" s="770"/>
      <c r="BK1140" s="771"/>
      <c r="BL1140" s="758">
        <v>7</v>
      </c>
      <c r="BM1140" s="758"/>
      <c r="BN1140" s="758"/>
      <c r="BO1140" s="758"/>
      <c r="BP1140" s="758"/>
      <c r="BQ1140" s="758"/>
      <c r="BR1140" s="758"/>
      <c r="BS1140" s="758"/>
      <c r="BT1140" s="758"/>
      <c r="BU1140" s="347">
        <v>17</v>
      </c>
      <c r="BV1140" s="348"/>
      <c r="BW1140" s="348"/>
      <c r="BX1140" s="348"/>
      <c r="BY1140" s="348"/>
      <c r="BZ1140" s="348"/>
      <c r="CA1140" s="348"/>
      <c r="CB1140" s="349"/>
      <c r="CC1140" s="758"/>
      <c r="CD1140" s="758"/>
      <c r="CE1140" s="758"/>
      <c r="CF1140" s="758"/>
      <c r="CG1140" s="758"/>
      <c r="CH1140" s="758"/>
      <c r="CI1140" s="758" t="s">
        <v>572</v>
      </c>
      <c r="CJ1140" s="758"/>
      <c r="CK1140" s="758"/>
      <c r="CL1140" s="758"/>
      <c r="CM1140" s="758"/>
      <c r="CN1140" s="758"/>
    </row>
    <row r="1141" spans="4:99" ht="14.25" customHeight="1" x14ac:dyDescent="0.35">
      <c r="D1141" s="347"/>
      <c r="E1141" s="348"/>
      <c r="F1141" s="348"/>
      <c r="G1141" s="348"/>
      <c r="H1141" s="348"/>
      <c r="I1141" s="348"/>
      <c r="J1141" s="348"/>
      <c r="K1141" s="348"/>
      <c r="L1141" s="348"/>
      <c r="M1141" s="348"/>
      <c r="N1141" s="348"/>
      <c r="O1141" s="348"/>
      <c r="P1141" s="348"/>
      <c r="Q1141" s="348"/>
      <c r="R1141" s="348"/>
      <c r="S1141" s="348"/>
      <c r="T1141" s="348"/>
      <c r="U1141" s="348"/>
      <c r="V1141" s="348"/>
      <c r="W1141" s="348"/>
      <c r="X1141" s="348"/>
      <c r="Y1141" s="348"/>
      <c r="Z1141" s="348"/>
      <c r="AA1141" s="348"/>
      <c r="AB1141" s="348"/>
      <c r="AC1141" s="348"/>
      <c r="AD1141" s="348"/>
      <c r="AE1141" s="348"/>
      <c r="AF1141" s="349"/>
      <c r="AG1141" s="347"/>
      <c r="AH1141" s="348"/>
      <c r="AI1141" s="348"/>
      <c r="AJ1141" s="348"/>
      <c r="AK1141" s="348"/>
      <c r="AL1141" s="348"/>
      <c r="AM1141" s="349"/>
      <c r="AN1141" s="347"/>
      <c r="AO1141" s="348"/>
      <c r="AP1141" s="348"/>
      <c r="AQ1141" s="348"/>
      <c r="AR1141" s="348"/>
      <c r="AS1141" s="348"/>
      <c r="AT1141" s="349"/>
      <c r="AV1141" s="766" t="s">
        <v>1016</v>
      </c>
      <c r="AW1141" s="767"/>
      <c r="AX1141" s="767"/>
      <c r="AY1141" s="767"/>
      <c r="AZ1141" s="767"/>
      <c r="BA1141" s="767"/>
      <c r="BB1141" s="767"/>
      <c r="BC1141" s="767"/>
      <c r="BD1141" s="767"/>
      <c r="BE1141" s="767"/>
      <c r="BF1141" s="767"/>
      <c r="BG1141" s="767"/>
      <c r="BH1141" s="767"/>
      <c r="BI1141" s="767"/>
      <c r="BJ1141" s="767"/>
      <c r="BK1141" s="768"/>
      <c r="BL1141" s="758">
        <v>2</v>
      </c>
      <c r="BM1141" s="758"/>
      <c r="BN1141" s="758"/>
      <c r="BO1141" s="758"/>
      <c r="BP1141" s="758"/>
      <c r="BQ1141" s="758"/>
      <c r="BR1141" s="758"/>
      <c r="BS1141" s="758"/>
      <c r="BT1141" s="758"/>
      <c r="BU1141" s="347">
        <v>3</v>
      </c>
      <c r="BV1141" s="348"/>
      <c r="BW1141" s="348"/>
      <c r="BX1141" s="348"/>
      <c r="BY1141" s="348"/>
      <c r="BZ1141" s="348"/>
      <c r="CA1141" s="348"/>
      <c r="CB1141" s="349"/>
      <c r="CC1141" s="758"/>
      <c r="CD1141" s="758"/>
      <c r="CE1141" s="758"/>
      <c r="CF1141" s="758"/>
      <c r="CG1141" s="758"/>
      <c r="CH1141" s="758"/>
      <c r="CI1141" s="758" t="s">
        <v>572</v>
      </c>
      <c r="CJ1141" s="758"/>
      <c r="CK1141" s="758"/>
      <c r="CL1141" s="758"/>
      <c r="CM1141" s="758"/>
      <c r="CN1141" s="758"/>
    </row>
    <row r="1142" spans="4:99" ht="14.25" customHeight="1" x14ac:dyDescent="0.35">
      <c r="D1142" s="347"/>
      <c r="E1142" s="348"/>
      <c r="F1142" s="348"/>
      <c r="G1142" s="348"/>
      <c r="H1142" s="348"/>
      <c r="I1142" s="348"/>
      <c r="J1142" s="348"/>
      <c r="K1142" s="348"/>
      <c r="L1142" s="348"/>
      <c r="M1142" s="348"/>
      <c r="N1142" s="348"/>
      <c r="O1142" s="348"/>
      <c r="P1142" s="348"/>
      <c r="Q1142" s="348"/>
      <c r="R1142" s="348"/>
      <c r="S1142" s="348"/>
      <c r="T1142" s="348"/>
      <c r="U1142" s="348"/>
      <c r="V1142" s="348"/>
      <c r="W1142" s="348"/>
      <c r="X1142" s="348"/>
      <c r="Y1142" s="348"/>
      <c r="Z1142" s="348"/>
      <c r="AA1142" s="348"/>
      <c r="AB1142" s="348"/>
      <c r="AC1142" s="348"/>
      <c r="AD1142" s="348"/>
      <c r="AE1142" s="348"/>
      <c r="AF1142" s="349"/>
      <c r="AG1142" s="347"/>
      <c r="AH1142" s="348"/>
      <c r="AI1142" s="348"/>
      <c r="AJ1142" s="348"/>
      <c r="AK1142" s="348"/>
      <c r="AL1142" s="348"/>
      <c r="AM1142" s="349"/>
      <c r="AN1142" s="347"/>
      <c r="AO1142" s="348"/>
      <c r="AP1142" s="348"/>
      <c r="AQ1142" s="348"/>
      <c r="AR1142" s="348"/>
      <c r="AS1142" s="348"/>
      <c r="AT1142" s="349"/>
      <c r="AV1142" s="775" t="s">
        <v>1015</v>
      </c>
      <c r="AW1142" s="776"/>
      <c r="AX1142" s="776"/>
      <c r="AY1142" s="776"/>
      <c r="AZ1142" s="776"/>
      <c r="BA1142" s="776"/>
      <c r="BB1142" s="776"/>
      <c r="BC1142" s="776"/>
      <c r="BD1142" s="776"/>
      <c r="BE1142" s="776"/>
      <c r="BF1142" s="776"/>
      <c r="BG1142" s="776"/>
      <c r="BH1142" s="776"/>
      <c r="BI1142" s="776"/>
      <c r="BJ1142" s="776"/>
      <c r="BK1142" s="777"/>
      <c r="BL1142" s="758">
        <v>8</v>
      </c>
      <c r="BM1142" s="758"/>
      <c r="BN1142" s="758"/>
      <c r="BO1142" s="758"/>
      <c r="BP1142" s="758"/>
      <c r="BQ1142" s="758"/>
      <c r="BR1142" s="758"/>
      <c r="BS1142" s="758"/>
      <c r="BT1142" s="758"/>
      <c r="BU1142" s="347">
        <v>14</v>
      </c>
      <c r="BV1142" s="348"/>
      <c r="BW1142" s="348"/>
      <c r="BX1142" s="348"/>
      <c r="BY1142" s="348"/>
      <c r="BZ1142" s="348"/>
      <c r="CA1142" s="348"/>
      <c r="CB1142" s="349"/>
      <c r="CC1142" s="758"/>
      <c r="CD1142" s="758"/>
      <c r="CE1142" s="758"/>
      <c r="CF1142" s="758"/>
      <c r="CG1142" s="758"/>
      <c r="CH1142" s="758"/>
      <c r="CI1142" s="758" t="s">
        <v>572</v>
      </c>
      <c r="CJ1142" s="758"/>
      <c r="CK1142" s="758"/>
      <c r="CL1142" s="758"/>
      <c r="CM1142" s="758"/>
      <c r="CN1142" s="758"/>
    </row>
    <row r="1143" spans="4:99" ht="14.25" customHeight="1" x14ac:dyDescent="0.35">
      <c r="D1143" s="347"/>
      <c r="E1143" s="348"/>
      <c r="F1143" s="348"/>
      <c r="G1143" s="348"/>
      <c r="H1143" s="348"/>
      <c r="I1143" s="348"/>
      <c r="J1143" s="348"/>
      <c r="K1143" s="348"/>
      <c r="L1143" s="348"/>
      <c r="M1143" s="348"/>
      <c r="N1143" s="348"/>
      <c r="O1143" s="348"/>
      <c r="P1143" s="348"/>
      <c r="Q1143" s="348"/>
      <c r="R1143" s="348"/>
      <c r="S1143" s="348"/>
      <c r="T1143" s="348"/>
      <c r="U1143" s="348"/>
      <c r="V1143" s="348"/>
      <c r="W1143" s="348"/>
      <c r="X1143" s="348"/>
      <c r="Y1143" s="348"/>
      <c r="Z1143" s="348"/>
      <c r="AA1143" s="348"/>
      <c r="AB1143" s="348"/>
      <c r="AC1143" s="348"/>
      <c r="AD1143" s="348"/>
      <c r="AE1143" s="348"/>
      <c r="AF1143" s="349"/>
      <c r="AG1143" s="347"/>
      <c r="AH1143" s="348"/>
      <c r="AI1143" s="348"/>
      <c r="AJ1143" s="348"/>
      <c r="AK1143" s="348"/>
      <c r="AL1143" s="348"/>
      <c r="AM1143" s="349"/>
      <c r="AN1143" s="347"/>
      <c r="AO1143" s="348"/>
      <c r="AP1143" s="348"/>
      <c r="AQ1143" s="348"/>
      <c r="AR1143" s="348"/>
      <c r="AS1143" s="348"/>
      <c r="AT1143" s="349"/>
      <c r="AV1143" s="769" t="s">
        <v>949</v>
      </c>
      <c r="AW1143" s="770"/>
      <c r="AX1143" s="770"/>
      <c r="AY1143" s="770"/>
      <c r="AZ1143" s="770"/>
      <c r="BA1143" s="770"/>
      <c r="BB1143" s="770"/>
      <c r="BC1143" s="770"/>
      <c r="BD1143" s="770"/>
      <c r="BE1143" s="770"/>
      <c r="BF1143" s="770"/>
      <c r="BG1143" s="770"/>
      <c r="BH1143" s="770"/>
      <c r="BI1143" s="770"/>
      <c r="BJ1143" s="770"/>
      <c r="BK1143" s="771"/>
      <c r="BL1143" s="758">
        <v>2</v>
      </c>
      <c r="BM1143" s="758"/>
      <c r="BN1143" s="758"/>
      <c r="BO1143" s="758"/>
      <c r="BP1143" s="758"/>
      <c r="BQ1143" s="758"/>
      <c r="BR1143" s="758"/>
      <c r="BS1143" s="758"/>
      <c r="BT1143" s="758"/>
      <c r="BU1143" s="347">
        <v>3</v>
      </c>
      <c r="BV1143" s="348"/>
      <c r="BW1143" s="348"/>
      <c r="BX1143" s="348"/>
      <c r="BY1143" s="348"/>
      <c r="BZ1143" s="348"/>
      <c r="CA1143" s="348"/>
      <c r="CB1143" s="349"/>
      <c r="CC1143" s="758"/>
      <c r="CD1143" s="758"/>
      <c r="CE1143" s="758"/>
      <c r="CF1143" s="758"/>
      <c r="CG1143" s="758"/>
      <c r="CH1143" s="758"/>
      <c r="CI1143" s="758" t="s">
        <v>572</v>
      </c>
      <c r="CJ1143" s="758"/>
      <c r="CK1143" s="758"/>
      <c r="CL1143" s="758"/>
      <c r="CM1143" s="758"/>
      <c r="CN1143" s="758"/>
    </row>
    <row r="1144" spans="4:99" ht="14.25" customHeight="1" x14ac:dyDescent="0.35">
      <c r="D1144" s="347"/>
      <c r="E1144" s="348"/>
      <c r="F1144" s="348"/>
      <c r="G1144" s="348"/>
      <c r="H1144" s="348"/>
      <c r="I1144" s="348"/>
      <c r="J1144" s="348"/>
      <c r="K1144" s="348"/>
      <c r="L1144" s="348"/>
      <c r="M1144" s="348"/>
      <c r="N1144" s="348"/>
      <c r="O1144" s="348"/>
      <c r="P1144" s="348"/>
      <c r="Q1144" s="348"/>
      <c r="R1144" s="348"/>
      <c r="S1144" s="348"/>
      <c r="T1144" s="348"/>
      <c r="U1144" s="348"/>
      <c r="V1144" s="348"/>
      <c r="W1144" s="348"/>
      <c r="X1144" s="348"/>
      <c r="Y1144" s="348"/>
      <c r="Z1144" s="348"/>
      <c r="AA1144" s="348"/>
      <c r="AB1144" s="348"/>
      <c r="AC1144" s="348"/>
      <c r="AD1144" s="348"/>
      <c r="AE1144" s="348"/>
      <c r="AF1144" s="349"/>
      <c r="AG1144" s="347"/>
      <c r="AH1144" s="348"/>
      <c r="AI1144" s="348"/>
      <c r="AJ1144" s="348"/>
      <c r="AK1144" s="348"/>
      <c r="AL1144" s="348"/>
      <c r="AM1144" s="349"/>
      <c r="AN1144" s="347"/>
      <c r="AO1144" s="348"/>
      <c r="AP1144" s="348"/>
      <c r="AQ1144" s="348"/>
      <c r="AR1144" s="348"/>
      <c r="AS1144" s="348"/>
      <c r="AT1144" s="349"/>
      <c r="AV1144" s="276" t="s">
        <v>1017</v>
      </c>
      <c r="AW1144" s="276"/>
      <c r="AX1144" s="276"/>
      <c r="AY1144" s="276"/>
      <c r="AZ1144" s="276"/>
      <c r="BA1144" s="276"/>
      <c r="BB1144" s="276"/>
      <c r="BC1144" s="276"/>
      <c r="BD1144" s="276"/>
      <c r="BE1144" s="276"/>
      <c r="BF1144" s="276"/>
      <c r="BG1144" s="276"/>
      <c r="BH1144" s="276"/>
      <c r="BI1144" s="276"/>
      <c r="BJ1144" s="276"/>
      <c r="BK1144" s="276"/>
      <c r="BL1144" s="758">
        <v>7</v>
      </c>
      <c r="BM1144" s="758"/>
      <c r="BN1144" s="758"/>
      <c r="BO1144" s="758"/>
      <c r="BP1144" s="758"/>
      <c r="BQ1144" s="758"/>
      <c r="BR1144" s="758"/>
      <c r="BS1144" s="758"/>
      <c r="BT1144" s="758"/>
      <c r="BU1144" s="347">
        <v>12</v>
      </c>
      <c r="BV1144" s="348"/>
      <c r="BW1144" s="348"/>
      <c r="BX1144" s="348"/>
      <c r="BY1144" s="348"/>
      <c r="BZ1144" s="348"/>
      <c r="CA1144" s="348"/>
      <c r="CB1144" s="349"/>
      <c r="CC1144" s="758"/>
      <c r="CD1144" s="758"/>
      <c r="CE1144" s="758"/>
      <c r="CF1144" s="758"/>
      <c r="CG1144" s="758"/>
      <c r="CH1144" s="758"/>
      <c r="CI1144" s="758" t="s">
        <v>572</v>
      </c>
      <c r="CJ1144" s="758"/>
      <c r="CK1144" s="758"/>
      <c r="CL1144" s="758"/>
      <c r="CM1144" s="758"/>
      <c r="CN1144" s="758"/>
    </row>
    <row r="1145" spans="4:99" ht="14.25" customHeight="1" x14ac:dyDescent="0.35">
      <c r="D1145" s="347"/>
      <c r="E1145" s="348"/>
      <c r="F1145" s="348"/>
      <c r="G1145" s="348"/>
      <c r="H1145" s="348"/>
      <c r="I1145" s="348"/>
      <c r="J1145" s="348"/>
      <c r="K1145" s="348"/>
      <c r="L1145" s="348"/>
      <c r="M1145" s="348"/>
      <c r="N1145" s="348"/>
      <c r="O1145" s="348"/>
      <c r="P1145" s="348"/>
      <c r="Q1145" s="348"/>
      <c r="R1145" s="348"/>
      <c r="S1145" s="348"/>
      <c r="T1145" s="348"/>
      <c r="U1145" s="348"/>
      <c r="V1145" s="348"/>
      <c r="W1145" s="348"/>
      <c r="X1145" s="348"/>
      <c r="Y1145" s="348"/>
      <c r="Z1145" s="348"/>
      <c r="AA1145" s="348"/>
      <c r="AB1145" s="348"/>
      <c r="AC1145" s="348"/>
      <c r="AD1145" s="348"/>
      <c r="AE1145" s="348"/>
      <c r="AF1145" s="349"/>
      <c r="AG1145" s="347"/>
      <c r="AH1145" s="348"/>
      <c r="AI1145" s="348"/>
      <c r="AJ1145" s="348"/>
      <c r="AK1145" s="348"/>
      <c r="AL1145" s="348"/>
      <c r="AM1145" s="349"/>
      <c r="AN1145" s="347"/>
      <c r="AO1145" s="348"/>
      <c r="AP1145" s="348"/>
      <c r="AQ1145" s="348"/>
      <c r="AR1145" s="348"/>
      <c r="AS1145" s="348"/>
      <c r="AT1145" s="349"/>
      <c r="AV1145" s="276" t="s">
        <v>1018</v>
      </c>
      <c r="AW1145" s="276"/>
      <c r="AX1145" s="276"/>
      <c r="AY1145" s="276"/>
      <c r="AZ1145" s="276"/>
      <c r="BA1145" s="276"/>
      <c r="BB1145" s="276"/>
      <c r="BC1145" s="276"/>
      <c r="BD1145" s="276"/>
      <c r="BE1145" s="276"/>
      <c r="BF1145" s="276"/>
      <c r="BG1145" s="276"/>
      <c r="BH1145" s="276"/>
      <c r="BI1145" s="276"/>
      <c r="BJ1145" s="276"/>
      <c r="BK1145" s="276"/>
      <c r="BL1145" s="758">
        <v>8</v>
      </c>
      <c r="BM1145" s="758"/>
      <c r="BN1145" s="758"/>
      <c r="BO1145" s="758"/>
      <c r="BP1145" s="758"/>
      <c r="BQ1145" s="758"/>
      <c r="BR1145" s="758"/>
      <c r="BS1145" s="758"/>
      <c r="BT1145" s="758"/>
      <c r="BU1145" s="347">
        <v>26</v>
      </c>
      <c r="BV1145" s="348"/>
      <c r="BW1145" s="348"/>
      <c r="BX1145" s="348"/>
      <c r="BY1145" s="348"/>
      <c r="BZ1145" s="348"/>
      <c r="CA1145" s="348"/>
      <c r="CB1145" s="349"/>
      <c r="CC1145" s="758"/>
      <c r="CD1145" s="758"/>
      <c r="CE1145" s="758"/>
      <c r="CF1145" s="758"/>
      <c r="CG1145" s="758"/>
      <c r="CH1145" s="758"/>
      <c r="CI1145" s="758" t="s">
        <v>572</v>
      </c>
      <c r="CJ1145" s="758"/>
      <c r="CK1145" s="758"/>
      <c r="CL1145" s="758"/>
      <c r="CM1145" s="758"/>
      <c r="CN1145" s="758"/>
      <c r="CT1145"/>
      <c r="CU1145"/>
    </row>
    <row r="1146" spans="4:99" ht="14.25" customHeight="1" x14ac:dyDescent="0.35">
      <c r="D1146" s="347"/>
      <c r="E1146" s="348"/>
      <c r="F1146" s="348"/>
      <c r="G1146" s="348"/>
      <c r="H1146" s="348"/>
      <c r="I1146" s="348"/>
      <c r="J1146" s="348"/>
      <c r="K1146" s="348"/>
      <c r="L1146" s="348"/>
      <c r="M1146" s="348"/>
      <c r="N1146" s="348"/>
      <c r="O1146" s="348"/>
      <c r="P1146" s="348"/>
      <c r="Q1146" s="348"/>
      <c r="R1146" s="348"/>
      <c r="S1146" s="348"/>
      <c r="T1146" s="348"/>
      <c r="U1146" s="348"/>
      <c r="V1146" s="348"/>
      <c r="W1146" s="348"/>
      <c r="X1146" s="348"/>
      <c r="Y1146" s="348"/>
      <c r="Z1146" s="348"/>
      <c r="AA1146" s="348"/>
      <c r="AB1146" s="348"/>
      <c r="AC1146" s="348"/>
      <c r="AD1146" s="348"/>
      <c r="AE1146" s="348"/>
      <c r="AF1146" s="349"/>
      <c r="AG1146" s="347"/>
      <c r="AH1146" s="348"/>
      <c r="AI1146" s="348"/>
      <c r="AJ1146" s="348"/>
      <c r="AK1146" s="348"/>
      <c r="AL1146" s="348"/>
      <c r="AM1146" s="349"/>
      <c r="AN1146" s="347"/>
      <c r="AO1146" s="348"/>
      <c r="AP1146" s="348"/>
      <c r="AQ1146" s="348"/>
      <c r="AR1146" s="348"/>
      <c r="AS1146" s="348"/>
      <c r="AT1146" s="349"/>
      <c r="AV1146" s="276" t="s">
        <v>1019</v>
      </c>
      <c r="AW1146" s="276"/>
      <c r="AX1146" s="276"/>
      <c r="AY1146" s="276"/>
      <c r="AZ1146" s="276"/>
      <c r="BA1146" s="276"/>
      <c r="BB1146" s="276"/>
      <c r="BC1146" s="276"/>
      <c r="BD1146" s="276"/>
      <c r="BE1146" s="276"/>
      <c r="BF1146" s="276"/>
      <c r="BG1146" s="276"/>
      <c r="BH1146" s="276"/>
      <c r="BI1146" s="276"/>
      <c r="BJ1146" s="276"/>
      <c r="BK1146" s="276"/>
      <c r="BL1146" s="758">
        <v>6</v>
      </c>
      <c r="BM1146" s="758"/>
      <c r="BN1146" s="758"/>
      <c r="BO1146" s="758"/>
      <c r="BP1146" s="758"/>
      <c r="BQ1146" s="758"/>
      <c r="BR1146" s="758"/>
      <c r="BS1146" s="758"/>
      <c r="BT1146" s="758"/>
      <c r="BU1146" s="347">
        <v>19</v>
      </c>
      <c r="BV1146" s="348"/>
      <c r="BW1146" s="348"/>
      <c r="BX1146" s="348"/>
      <c r="BY1146" s="348"/>
      <c r="BZ1146" s="348"/>
      <c r="CA1146" s="348"/>
      <c r="CB1146" s="349"/>
      <c r="CC1146" s="758"/>
      <c r="CD1146" s="758"/>
      <c r="CE1146" s="758"/>
      <c r="CF1146" s="758"/>
      <c r="CG1146" s="758"/>
      <c r="CH1146" s="758"/>
      <c r="CI1146" s="758" t="s">
        <v>572</v>
      </c>
      <c r="CJ1146" s="758"/>
      <c r="CK1146" s="758"/>
      <c r="CL1146" s="758"/>
      <c r="CM1146" s="758"/>
      <c r="CN1146" s="758"/>
      <c r="CT1146"/>
      <c r="CU1146"/>
    </row>
    <row r="1147" spans="4:99" ht="14.25" customHeight="1" x14ac:dyDescent="0.35">
      <c r="D1147" s="347"/>
      <c r="E1147" s="348"/>
      <c r="F1147" s="348"/>
      <c r="G1147" s="348"/>
      <c r="H1147" s="348"/>
      <c r="I1147" s="348"/>
      <c r="J1147" s="348"/>
      <c r="K1147" s="348"/>
      <c r="L1147" s="348"/>
      <c r="M1147" s="348"/>
      <c r="N1147" s="348"/>
      <c r="O1147" s="348"/>
      <c r="P1147" s="348"/>
      <c r="Q1147" s="348"/>
      <c r="R1147" s="348"/>
      <c r="S1147" s="348"/>
      <c r="T1147" s="348"/>
      <c r="U1147" s="348"/>
      <c r="V1147" s="348"/>
      <c r="W1147" s="348"/>
      <c r="X1147" s="348"/>
      <c r="Y1147" s="348"/>
      <c r="Z1147" s="348"/>
      <c r="AA1147" s="348"/>
      <c r="AB1147" s="348"/>
      <c r="AC1147" s="348"/>
      <c r="AD1147" s="348"/>
      <c r="AE1147" s="348"/>
      <c r="AF1147" s="349"/>
      <c r="AG1147" s="347"/>
      <c r="AH1147" s="348"/>
      <c r="AI1147" s="348"/>
      <c r="AJ1147" s="348"/>
      <c r="AK1147" s="348"/>
      <c r="AL1147" s="348"/>
      <c r="AM1147" s="349"/>
      <c r="AN1147" s="347"/>
      <c r="AO1147" s="348"/>
      <c r="AP1147" s="348"/>
      <c r="AQ1147" s="348"/>
      <c r="AR1147" s="348"/>
      <c r="AS1147" s="348"/>
      <c r="AT1147" s="349"/>
      <c r="AV1147" s="276" t="s">
        <v>1020</v>
      </c>
      <c r="AW1147" s="276"/>
      <c r="AX1147" s="276"/>
      <c r="AY1147" s="276"/>
      <c r="AZ1147" s="276"/>
      <c r="BA1147" s="276"/>
      <c r="BB1147" s="276"/>
      <c r="BC1147" s="276"/>
      <c r="BD1147" s="276"/>
      <c r="BE1147" s="276"/>
      <c r="BF1147" s="276"/>
      <c r="BG1147" s="276"/>
      <c r="BH1147" s="276"/>
      <c r="BI1147" s="276"/>
      <c r="BJ1147" s="276"/>
      <c r="BK1147" s="276"/>
      <c r="BL1147" s="758">
        <v>11</v>
      </c>
      <c r="BM1147" s="758"/>
      <c r="BN1147" s="758"/>
      <c r="BO1147" s="758"/>
      <c r="BP1147" s="758"/>
      <c r="BQ1147" s="758"/>
      <c r="BR1147" s="758"/>
      <c r="BS1147" s="758"/>
      <c r="BT1147" s="758"/>
      <c r="BU1147" s="347">
        <v>20</v>
      </c>
      <c r="BV1147" s="348"/>
      <c r="BW1147" s="348"/>
      <c r="BX1147" s="348"/>
      <c r="BY1147" s="348"/>
      <c r="BZ1147" s="348"/>
      <c r="CA1147" s="348"/>
      <c r="CB1147" s="349"/>
      <c r="CC1147" s="758"/>
      <c r="CD1147" s="758"/>
      <c r="CE1147" s="758"/>
      <c r="CF1147" s="758"/>
      <c r="CG1147" s="758"/>
      <c r="CH1147" s="758"/>
      <c r="CI1147" s="758" t="s">
        <v>572</v>
      </c>
      <c r="CJ1147" s="758"/>
      <c r="CK1147" s="758"/>
      <c r="CL1147" s="758"/>
      <c r="CM1147" s="758"/>
      <c r="CN1147" s="758"/>
      <c r="CT1147"/>
      <c r="CU1147"/>
    </row>
    <row r="1148" spans="4:99" ht="14.25" customHeight="1" x14ac:dyDescent="0.35">
      <c r="D1148" s="347"/>
      <c r="E1148" s="348"/>
      <c r="F1148" s="348"/>
      <c r="G1148" s="348"/>
      <c r="H1148" s="348"/>
      <c r="I1148" s="348"/>
      <c r="J1148" s="348"/>
      <c r="K1148" s="348"/>
      <c r="L1148" s="348"/>
      <c r="M1148" s="348"/>
      <c r="N1148" s="348"/>
      <c r="O1148" s="348"/>
      <c r="P1148" s="348"/>
      <c r="Q1148" s="348"/>
      <c r="R1148" s="348"/>
      <c r="S1148" s="348"/>
      <c r="T1148" s="348"/>
      <c r="U1148" s="348"/>
      <c r="V1148" s="348"/>
      <c r="W1148" s="348"/>
      <c r="X1148" s="348"/>
      <c r="Y1148" s="348"/>
      <c r="Z1148" s="348"/>
      <c r="AA1148" s="348"/>
      <c r="AB1148" s="348"/>
      <c r="AC1148" s="348"/>
      <c r="AD1148" s="348"/>
      <c r="AE1148" s="348"/>
      <c r="AF1148" s="349"/>
      <c r="AG1148" s="347"/>
      <c r="AH1148" s="348"/>
      <c r="AI1148" s="348"/>
      <c r="AJ1148" s="348"/>
      <c r="AK1148" s="348"/>
      <c r="AL1148" s="348"/>
      <c r="AM1148" s="349"/>
      <c r="AN1148" s="347"/>
      <c r="AO1148" s="348"/>
      <c r="AP1148" s="348"/>
      <c r="AQ1148" s="348"/>
      <c r="AR1148" s="348"/>
      <c r="AS1148" s="348"/>
      <c r="AT1148" s="349"/>
      <c r="AV1148" s="276" t="s">
        <v>1021</v>
      </c>
      <c r="AW1148" s="276"/>
      <c r="AX1148" s="276"/>
      <c r="AY1148" s="276"/>
      <c r="AZ1148" s="276"/>
      <c r="BA1148" s="276"/>
      <c r="BB1148" s="276"/>
      <c r="BC1148" s="276"/>
      <c r="BD1148" s="276"/>
      <c r="BE1148" s="276"/>
      <c r="BF1148" s="276"/>
      <c r="BG1148" s="276"/>
      <c r="BH1148" s="276"/>
      <c r="BI1148" s="276"/>
      <c r="BJ1148" s="276"/>
      <c r="BK1148" s="276"/>
      <c r="BL1148" s="758">
        <v>4</v>
      </c>
      <c r="BM1148" s="758"/>
      <c r="BN1148" s="758"/>
      <c r="BO1148" s="758"/>
      <c r="BP1148" s="758"/>
      <c r="BQ1148" s="758"/>
      <c r="BR1148" s="758"/>
      <c r="BS1148" s="758"/>
      <c r="BT1148" s="758"/>
      <c r="BU1148" s="347">
        <v>14</v>
      </c>
      <c r="BV1148" s="348"/>
      <c r="BW1148" s="348"/>
      <c r="BX1148" s="348"/>
      <c r="BY1148" s="348"/>
      <c r="BZ1148" s="348"/>
      <c r="CA1148" s="348"/>
      <c r="CB1148" s="349"/>
      <c r="CC1148" s="758"/>
      <c r="CD1148" s="758"/>
      <c r="CE1148" s="758"/>
      <c r="CF1148" s="758"/>
      <c r="CG1148" s="758"/>
      <c r="CH1148" s="758"/>
      <c r="CI1148" s="758" t="s">
        <v>572</v>
      </c>
      <c r="CJ1148" s="758"/>
      <c r="CK1148" s="758"/>
      <c r="CL1148" s="758"/>
      <c r="CM1148" s="758"/>
      <c r="CN1148" s="758"/>
      <c r="CT1148"/>
      <c r="CU1148"/>
    </row>
    <row r="1149" spans="4:99" ht="14.25" customHeight="1" x14ac:dyDescent="0.35">
      <c r="D1149" s="347"/>
      <c r="E1149" s="348"/>
      <c r="F1149" s="348"/>
      <c r="G1149" s="348"/>
      <c r="H1149" s="348"/>
      <c r="I1149" s="348"/>
      <c r="J1149" s="348"/>
      <c r="K1149" s="348"/>
      <c r="L1149" s="348"/>
      <c r="M1149" s="348"/>
      <c r="N1149" s="348"/>
      <c r="O1149" s="348"/>
      <c r="P1149" s="348"/>
      <c r="Q1149" s="348"/>
      <c r="R1149" s="348"/>
      <c r="S1149" s="348"/>
      <c r="T1149" s="348"/>
      <c r="U1149" s="348"/>
      <c r="V1149" s="348"/>
      <c r="W1149" s="348"/>
      <c r="X1149" s="348"/>
      <c r="Y1149" s="348"/>
      <c r="Z1149" s="348"/>
      <c r="AA1149" s="348"/>
      <c r="AB1149" s="348"/>
      <c r="AC1149" s="348"/>
      <c r="AD1149" s="348"/>
      <c r="AE1149" s="348"/>
      <c r="AF1149" s="349"/>
      <c r="AG1149" s="347"/>
      <c r="AH1149" s="348"/>
      <c r="AI1149" s="348"/>
      <c r="AJ1149" s="348"/>
      <c r="AK1149" s="348"/>
      <c r="AL1149" s="348"/>
      <c r="AM1149" s="349"/>
      <c r="AN1149" s="347"/>
      <c r="AO1149" s="348"/>
      <c r="AP1149" s="348"/>
      <c r="AQ1149" s="348"/>
      <c r="AR1149" s="348"/>
      <c r="AS1149" s="348"/>
      <c r="AT1149" s="349"/>
      <c r="AV1149" s="276" t="s">
        <v>1022</v>
      </c>
      <c r="AW1149" s="276"/>
      <c r="AX1149" s="276"/>
      <c r="AY1149" s="276"/>
      <c r="AZ1149" s="276"/>
      <c r="BA1149" s="276"/>
      <c r="BB1149" s="276"/>
      <c r="BC1149" s="276"/>
      <c r="BD1149" s="276"/>
      <c r="BE1149" s="276"/>
      <c r="BF1149" s="276"/>
      <c r="BG1149" s="276"/>
      <c r="BH1149" s="276"/>
      <c r="BI1149" s="276"/>
      <c r="BJ1149" s="276"/>
      <c r="BK1149" s="276"/>
      <c r="BL1149" s="758">
        <v>4</v>
      </c>
      <c r="BM1149" s="758"/>
      <c r="BN1149" s="758"/>
      <c r="BO1149" s="758"/>
      <c r="BP1149" s="758"/>
      <c r="BQ1149" s="758"/>
      <c r="BR1149" s="758"/>
      <c r="BS1149" s="758"/>
      <c r="BT1149" s="758"/>
      <c r="BU1149" s="347">
        <v>12</v>
      </c>
      <c r="BV1149" s="348"/>
      <c r="BW1149" s="348"/>
      <c r="BX1149" s="348"/>
      <c r="BY1149" s="348"/>
      <c r="BZ1149" s="348"/>
      <c r="CA1149" s="348"/>
      <c r="CB1149" s="349"/>
      <c r="CC1149" s="758"/>
      <c r="CD1149" s="758"/>
      <c r="CE1149" s="758"/>
      <c r="CF1149" s="758"/>
      <c r="CG1149" s="758"/>
      <c r="CH1149" s="758"/>
      <c r="CI1149" s="758" t="s">
        <v>572</v>
      </c>
      <c r="CJ1149" s="758"/>
      <c r="CK1149" s="758"/>
      <c r="CL1149" s="758"/>
      <c r="CM1149" s="758"/>
      <c r="CN1149" s="758"/>
      <c r="CT1149"/>
      <c r="CU1149"/>
    </row>
    <row r="1150" spans="4:99" ht="14.25" customHeight="1" x14ac:dyDescent="0.35">
      <c r="D1150" s="347"/>
      <c r="E1150" s="348"/>
      <c r="F1150" s="348"/>
      <c r="G1150" s="348"/>
      <c r="H1150" s="348"/>
      <c r="I1150" s="348"/>
      <c r="J1150" s="348"/>
      <c r="K1150" s="348"/>
      <c r="L1150" s="348"/>
      <c r="M1150" s="348"/>
      <c r="N1150" s="348"/>
      <c r="O1150" s="348"/>
      <c r="P1150" s="348"/>
      <c r="Q1150" s="348"/>
      <c r="R1150" s="348"/>
      <c r="S1150" s="348"/>
      <c r="T1150" s="348"/>
      <c r="U1150" s="348"/>
      <c r="V1150" s="348"/>
      <c r="W1150" s="348"/>
      <c r="X1150" s="348"/>
      <c r="Y1150" s="348"/>
      <c r="Z1150" s="348"/>
      <c r="AA1150" s="348"/>
      <c r="AB1150" s="348"/>
      <c r="AC1150" s="348"/>
      <c r="AD1150" s="348"/>
      <c r="AE1150" s="348"/>
      <c r="AF1150" s="349"/>
      <c r="AG1150" s="347"/>
      <c r="AH1150" s="348"/>
      <c r="AI1150" s="348"/>
      <c r="AJ1150" s="348"/>
      <c r="AK1150" s="348"/>
      <c r="AL1150" s="348"/>
      <c r="AM1150" s="349"/>
      <c r="AN1150" s="347"/>
      <c r="AO1150" s="348"/>
      <c r="AP1150" s="348"/>
      <c r="AQ1150" s="348"/>
      <c r="AR1150" s="348"/>
      <c r="AS1150" s="348"/>
      <c r="AT1150" s="349"/>
      <c r="AV1150" s="276" t="s">
        <v>1023</v>
      </c>
      <c r="AW1150" s="276"/>
      <c r="AX1150" s="276"/>
      <c r="AY1150" s="276"/>
      <c r="AZ1150" s="276"/>
      <c r="BA1150" s="276"/>
      <c r="BB1150" s="276"/>
      <c r="BC1150" s="276"/>
      <c r="BD1150" s="276"/>
      <c r="BE1150" s="276"/>
      <c r="BF1150" s="276"/>
      <c r="BG1150" s="276"/>
      <c r="BH1150" s="276"/>
      <c r="BI1150" s="276"/>
      <c r="BJ1150" s="276"/>
      <c r="BK1150" s="276"/>
      <c r="BL1150" s="758">
        <v>7</v>
      </c>
      <c r="BM1150" s="758"/>
      <c r="BN1150" s="758"/>
      <c r="BO1150" s="758"/>
      <c r="BP1150" s="758"/>
      <c r="BQ1150" s="758"/>
      <c r="BR1150" s="758"/>
      <c r="BS1150" s="758"/>
      <c r="BT1150" s="758"/>
      <c r="BU1150" s="347">
        <v>20</v>
      </c>
      <c r="BV1150" s="348"/>
      <c r="BW1150" s="348"/>
      <c r="BX1150" s="348"/>
      <c r="BY1150" s="348"/>
      <c r="BZ1150" s="348"/>
      <c r="CA1150" s="348"/>
      <c r="CB1150" s="349"/>
      <c r="CC1150" s="758"/>
      <c r="CD1150" s="758"/>
      <c r="CE1150" s="758"/>
      <c r="CF1150" s="758"/>
      <c r="CG1150" s="758"/>
      <c r="CH1150" s="758"/>
      <c r="CI1150" s="758" t="s">
        <v>572</v>
      </c>
      <c r="CJ1150" s="758"/>
      <c r="CK1150" s="758"/>
      <c r="CL1150" s="758"/>
      <c r="CM1150" s="758"/>
      <c r="CN1150" s="758"/>
      <c r="CT1150"/>
      <c r="CU1150"/>
    </row>
    <row r="1151" spans="4:99" ht="14.25" customHeight="1" x14ac:dyDescent="0.35">
      <c r="D1151" s="347"/>
      <c r="E1151" s="348"/>
      <c r="F1151" s="348"/>
      <c r="G1151" s="348"/>
      <c r="H1151" s="348"/>
      <c r="I1151" s="348"/>
      <c r="J1151" s="348"/>
      <c r="K1151" s="348"/>
      <c r="L1151" s="348"/>
      <c r="M1151" s="348"/>
      <c r="N1151" s="348"/>
      <c r="O1151" s="348"/>
      <c r="P1151" s="348"/>
      <c r="Q1151" s="348"/>
      <c r="R1151" s="348"/>
      <c r="S1151" s="348"/>
      <c r="T1151" s="348"/>
      <c r="U1151" s="348"/>
      <c r="V1151" s="348"/>
      <c r="W1151" s="348"/>
      <c r="X1151" s="348"/>
      <c r="Y1151" s="348"/>
      <c r="Z1151" s="348"/>
      <c r="AA1151" s="348"/>
      <c r="AB1151" s="348"/>
      <c r="AC1151" s="348"/>
      <c r="AD1151" s="348"/>
      <c r="AE1151" s="348"/>
      <c r="AF1151" s="349"/>
      <c r="AG1151" s="347"/>
      <c r="AH1151" s="348"/>
      <c r="AI1151" s="348"/>
      <c r="AJ1151" s="348"/>
      <c r="AK1151" s="348"/>
      <c r="AL1151" s="348"/>
      <c r="AM1151" s="349"/>
      <c r="AN1151" s="347"/>
      <c r="AO1151" s="348"/>
      <c r="AP1151" s="348"/>
      <c r="AQ1151" s="348"/>
      <c r="AR1151" s="348"/>
      <c r="AS1151" s="348"/>
      <c r="AT1151" s="349"/>
      <c r="AV1151" s="276" t="s">
        <v>1024</v>
      </c>
      <c r="AW1151" s="276"/>
      <c r="AX1151" s="276"/>
      <c r="AY1151" s="276"/>
      <c r="AZ1151" s="276"/>
      <c r="BA1151" s="276"/>
      <c r="BB1151" s="276"/>
      <c r="BC1151" s="276"/>
      <c r="BD1151" s="276"/>
      <c r="BE1151" s="276"/>
      <c r="BF1151" s="276"/>
      <c r="BG1151" s="276"/>
      <c r="BH1151" s="276"/>
      <c r="BI1151" s="276"/>
      <c r="BJ1151" s="276"/>
      <c r="BK1151" s="276"/>
      <c r="BL1151" s="758">
        <v>4</v>
      </c>
      <c r="BM1151" s="758"/>
      <c r="BN1151" s="758"/>
      <c r="BO1151" s="758"/>
      <c r="BP1151" s="758"/>
      <c r="BQ1151" s="758"/>
      <c r="BR1151" s="758"/>
      <c r="BS1151" s="758"/>
      <c r="BT1151" s="758"/>
      <c r="BU1151" s="347">
        <v>7</v>
      </c>
      <c r="BV1151" s="348"/>
      <c r="BW1151" s="348"/>
      <c r="BX1151" s="348"/>
      <c r="BY1151" s="348"/>
      <c r="BZ1151" s="348"/>
      <c r="CA1151" s="348"/>
      <c r="CB1151" s="349"/>
      <c r="CC1151" s="758"/>
      <c r="CD1151" s="758"/>
      <c r="CE1151" s="758"/>
      <c r="CF1151" s="758"/>
      <c r="CG1151" s="758"/>
      <c r="CH1151" s="758"/>
      <c r="CI1151" s="758" t="s">
        <v>572</v>
      </c>
      <c r="CJ1151" s="758"/>
      <c r="CK1151" s="758"/>
      <c r="CL1151" s="758"/>
      <c r="CM1151" s="758"/>
      <c r="CN1151" s="758"/>
      <c r="CT1151"/>
      <c r="CU1151"/>
    </row>
    <row r="1152" spans="4:99" ht="14.25" customHeight="1" x14ac:dyDescent="0.35">
      <c r="D1152" s="347"/>
      <c r="E1152" s="348"/>
      <c r="F1152" s="348"/>
      <c r="G1152" s="348"/>
      <c r="H1152" s="348"/>
      <c r="I1152" s="348"/>
      <c r="J1152" s="348"/>
      <c r="K1152" s="348"/>
      <c r="L1152" s="348"/>
      <c r="M1152" s="348"/>
      <c r="N1152" s="348"/>
      <c r="O1152" s="348"/>
      <c r="P1152" s="348"/>
      <c r="Q1152" s="348"/>
      <c r="R1152" s="348"/>
      <c r="S1152" s="348"/>
      <c r="T1152" s="348"/>
      <c r="U1152" s="348"/>
      <c r="V1152" s="348"/>
      <c r="W1152" s="348"/>
      <c r="X1152" s="348"/>
      <c r="Y1152" s="348"/>
      <c r="Z1152" s="348"/>
      <c r="AA1152" s="348"/>
      <c r="AB1152" s="348"/>
      <c r="AC1152" s="348"/>
      <c r="AD1152" s="348"/>
      <c r="AE1152" s="348"/>
      <c r="AF1152" s="349"/>
      <c r="AG1152" s="347"/>
      <c r="AH1152" s="348"/>
      <c r="AI1152" s="348"/>
      <c r="AJ1152" s="348"/>
      <c r="AK1152" s="348"/>
      <c r="AL1152" s="348"/>
      <c r="AM1152" s="349"/>
      <c r="AN1152" s="347"/>
      <c r="AO1152" s="348"/>
      <c r="AP1152" s="348"/>
      <c r="AQ1152" s="348"/>
      <c r="AR1152" s="348"/>
      <c r="AS1152" s="348"/>
      <c r="AT1152" s="349"/>
      <c r="AV1152" s="276" t="s">
        <v>1025</v>
      </c>
      <c r="AW1152" s="276"/>
      <c r="AX1152" s="276"/>
      <c r="AY1152" s="276"/>
      <c r="AZ1152" s="276"/>
      <c r="BA1152" s="276"/>
      <c r="BB1152" s="276"/>
      <c r="BC1152" s="276"/>
      <c r="BD1152" s="276"/>
      <c r="BE1152" s="276"/>
      <c r="BF1152" s="276"/>
      <c r="BG1152" s="276"/>
      <c r="BH1152" s="276"/>
      <c r="BI1152" s="276"/>
      <c r="BJ1152" s="276"/>
      <c r="BK1152" s="276"/>
      <c r="BL1152" s="758">
        <v>4</v>
      </c>
      <c r="BM1152" s="758"/>
      <c r="BN1152" s="758"/>
      <c r="BO1152" s="758"/>
      <c r="BP1152" s="758"/>
      <c r="BQ1152" s="758"/>
      <c r="BR1152" s="758"/>
      <c r="BS1152" s="758"/>
      <c r="BT1152" s="758"/>
      <c r="BU1152" s="347">
        <v>7</v>
      </c>
      <c r="BV1152" s="348"/>
      <c r="BW1152" s="348"/>
      <c r="BX1152" s="348"/>
      <c r="BY1152" s="348"/>
      <c r="BZ1152" s="348"/>
      <c r="CA1152" s="348"/>
      <c r="CB1152" s="349"/>
      <c r="CC1152" s="758"/>
      <c r="CD1152" s="758"/>
      <c r="CE1152" s="758"/>
      <c r="CF1152" s="758"/>
      <c r="CG1152" s="758"/>
      <c r="CH1152" s="758"/>
      <c r="CI1152" s="758" t="s">
        <v>572</v>
      </c>
      <c r="CJ1152" s="758"/>
      <c r="CK1152" s="758"/>
      <c r="CL1152" s="758"/>
      <c r="CM1152" s="758"/>
      <c r="CN1152" s="758"/>
      <c r="CT1152"/>
      <c r="CU1152"/>
    </row>
    <row r="1153" spans="4:99" ht="14.25" customHeight="1" x14ac:dyDescent="0.35">
      <c r="D1153" s="347"/>
      <c r="E1153" s="348"/>
      <c r="F1153" s="348"/>
      <c r="G1153" s="348"/>
      <c r="H1153" s="348"/>
      <c r="I1153" s="348"/>
      <c r="J1153" s="348"/>
      <c r="K1153" s="348"/>
      <c r="L1153" s="348"/>
      <c r="M1153" s="348"/>
      <c r="N1153" s="348"/>
      <c r="O1153" s="348"/>
      <c r="P1153" s="348"/>
      <c r="Q1153" s="348"/>
      <c r="R1153" s="348"/>
      <c r="S1153" s="348"/>
      <c r="T1153" s="348"/>
      <c r="U1153" s="348"/>
      <c r="V1153" s="348"/>
      <c r="W1153" s="348"/>
      <c r="X1153" s="348"/>
      <c r="Y1153" s="348"/>
      <c r="Z1153" s="348"/>
      <c r="AA1153" s="348"/>
      <c r="AB1153" s="348"/>
      <c r="AC1153" s="348"/>
      <c r="AD1153" s="348"/>
      <c r="AE1153" s="348"/>
      <c r="AF1153" s="349"/>
      <c r="AG1153" s="347"/>
      <c r="AH1153" s="348"/>
      <c r="AI1153" s="348"/>
      <c r="AJ1153" s="348"/>
      <c r="AK1153" s="348"/>
      <c r="AL1153" s="348"/>
      <c r="AM1153" s="349"/>
      <c r="AN1153" s="347"/>
      <c r="AO1153" s="348"/>
      <c r="AP1153" s="348"/>
      <c r="AQ1153" s="348"/>
      <c r="AR1153" s="348"/>
      <c r="AS1153" s="348"/>
      <c r="AT1153" s="349"/>
      <c r="AV1153" s="276" t="s">
        <v>1026</v>
      </c>
      <c r="AW1153" s="276"/>
      <c r="AX1153" s="276"/>
      <c r="AY1153" s="276"/>
      <c r="AZ1153" s="276"/>
      <c r="BA1153" s="276"/>
      <c r="BB1153" s="276"/>
      <c r="BC1153" s="276"/>
      <c r="BD1153" s="276"/>
      <c r="BE1153" s="276"/>
      <c r="BF1153" s="276"/>
      <c r="BG1153" s="276"/>
      <c r="BH1153" s="276"/>
      <c r="BI1153" s="276"/>
      <c r="BJ1153" s="276"/>
      <c r="BK1153" s="276"/>
      <c r="BL1153" s="758">
        <v>8</v>
      </c>
      <c r="BM1153" s="758"/>
      <c r="BN1153" s="758"/>
      <c r="BO1153" s="758"/>
      <c r="BP1153" s="758"/>
      <c r="BQ1153" s="758"/>
      <c r="BR1153" s="758"/>
      <c r="BS1153" s="758"/>
      <c r="BT1153" s="758"/>
      <c r="BU1153" s="347">
        <v>20</v>
      </c>
      <c r="BV1153" s="348"/>
      <c r="BW1153" s="348"/>
      <c r="BX1153" s="348"/>
      <c r="BY1153" s="348"/>
      <c r="BZ1153" s="348"/>
      <c r="CA1153" s="348"/>
      <c r="CB1153" s="349"/>
      <c r="CC1153" s="758"/>
      <c r="CD1153" s="758"/>
      <c r="CE1153" s="758"/>
      <c r="CF1153" s="758"/>
      <c r="CG1153" s="758"/>
      <c r="CH1153" s="758"/>
      <c r="CI1153" s="758" t="s">
        <v>572</v>
      </c>
      <c r="CJ1153" s="758"/>
      <c r="CK1153" s="758"/>
      <c r="CL1153" s="758"/>
      <c r="CM1153" s="758"/>
      <c r="CN1153" s="758"/>
      <c r="CT1153"/>
      <c r="CU1153"/>
    </row>
    <row r="1154" spans="4:99" ht="14.25" customHeight="1" x14ac:dyDescent="0.35">
      <c r="D1154" s="347"/>
      <c r="E1154" s="348"/>
      <c r="F1154" s="348"/>
      <c r="G1154" s="348"/>
      <c r="H1154" s="348"/>
      <c r="I1154" s="348"/>
      <c r="J1154" s="348"/>
      <c r="K1154" s="348"/>
      <c r="L1154" s="348"/>
      <c r="M1154" s="348"/>
      <c r="N1154" s="348"/>
      <c r="O1154" s="348"/>
      <c r="P1154" s="348"/>
      <c r="Q1154" s="348"/>
      <c r="R1154" s="348"/>
      <c r="S1154" s="348"/>
      <c r="T1154" s="348"/>
      <c r="U1154" s="348"/>
      <c r="V1154" s="348"/>
      <c r="W1154" s="348"/>
      <c r="X1154" s="348"/>
      <c r="Y1154" s="348"/>
      <c r="Z1154" s="348"/>
      <c r="AA1154" s="348"/>
      <c r="AB1154" s="348"/>
      <c r="AC1154" s="348"/>
      <c r="AD1154" s="348"/>
      <c r="AE1154" s="348"/>
      <c r="AF1154" s="349"/>
      <c r="AG1154" s="347"/>
      <c r="AH1154" s="348"/>
      <c r="AI1154" s="348"/>
      <c r="AJ1154" s="348"/>
      <c r="AK1154" s="348"/>
      <c r="AL1154" s="348"/>
      <c r="AM1154" s="349"/>
      <c r="AN1154" s="347"/>
      <c r="AO1154" s="348"/>
      <c r="AP1154" s="348"/>
      <c r="AQ1154" s="348"/>
      <c r="AR1154" s="348"/>
      <c r="AS1154" s="348"/>
      <c r="AT1154" s="349"/>
      <c r="AV1154" s="276" t="s">
        <v>1027</v>
      </c>
      <c r="AW1154" s="276"/>
      <c r="AX1154" s="276"/>
      <c r="AY1154" s="276"/>
      <c r="AZ1154" s="276"/>
      <c r="BA1154" s="276"/>
      <c r="BB1154" s="276"/>
      <c r="BC1154" s="276"/>
      <c r="BD1154" s="276"/>
      <c r="BE1154" s="276"/>
      <c r="BF1154" s="276"/>
      <c r="BG1154" s="276"/>
      <c r="BH1154" s="276"/>
      <c r="BI1154" s="276"/>
      <c r="BJ1154" s="276"/>
      <c r="BK1154" s="276"/>
      <c r="BL1154" s="758">
        <v>8</v>
      </c>
      <c r="BM1154" s="758"/>
      <c r="BN1154" s="758"/>
      <c r="BO1154" s="758"/>
      <c r="BP1154" s="758"/>
      <c r="BQ1154" s="758"/>
      <c r="BR1154" s="758"/>
      <c r="BS1154" s="758"/>
      <c r="BT1154" s="758"/>
      <c r="BU1154" s="347">
        <v>13</v>
      </c>
      <c r="BV1154" s="348"/>
      <c r="BW1154" s="348"/>
      <c r="BX1154" s="348"/>
      <c r="BY1154" s="348"/>
      <c r="BZ1154" s="348"/>
      <c r="CA1154" s="348"/>
      <c r="CB1154" s="349"/>
      <c r="CC1154" s="758"/>
      <c r="CD1154" s="758"/>
      <c r="CE1154" s="758"/>
      <c r="CF1154" s="758"/>
      <c r="CG1154" s="758"/>
      <c r="CH1154" s="758"/>
      <c r="CI1154" s="758" t="s">
        <v>572</v>
      </c>
      <c r="CJ1154" s="758"/>
      <c r="CK1154" s="758"/>
      <c r="CL1154" s="758"/>
      <c r="CM1154" s="758"/>
      <c r="CN1154" s="758"/>
      <c r="CT1154"/>
      <c r="CU1154"/>
    </row>
    <row r="1155" spans="4:99" ht="14.25" customHeight="1" x14ac:dyDescent="0.35">
      <c r="D1155" s="347"/>
      <c r="E1155" s="348"/>
      <c r="F1155" s="348"/>
      <c r="G1155" s="348"/>
      <c r="H1155" s="348"/>
      <c r="I1155" s="348"/>
      <c r="J1155" s="348"/>
      <c r="K1155" s="348"/>
      <c r="L1155" s="348"/>
      <c r="M1155" s="348"/>
      <c r="N1155" s="348"/>
      <c r="O1155" s="348"/>
      <c r="P1155" s="348"/>
      <c r="Q1155" s="348"/>
      <c r="R1155" s="348"/>
      <c r="S1155" s="348"/>
      <c r="T1155" s="348"/>
      <c r="U1155" s="348"/>
      <c r="V1155" s="348"/>
      <c r="W1155" s="348"/>
      <c r="X1155" s="348"/>
      <c r="Y1155" s="348"/>
      <c r="Z1155" s="348"/>
      <c r="AA1155" s="348"/>
      <c r="AB1155" s="348"/>
      <c r="AC1155" s="348"/>
      <c r="AD1155" s="348"/>
      <c r="AE1155" s="348"/>
      <c r="AF1155" s="349"/>
      <c r="AG1155" s="347"/>
      <c r="AH1155" s="348"/>
      <c r="AI1155" s="348"/>
      <c r="AJ1155" s="348"/>
      <c r="AK1155" s="348"/>
      <c r="AL1155" s="348"/>
      <c r="AM1155" s="349"/>
      <c r="AN1155" s="347"/>
      <c r="AO1155" s="348"/>
      <c r="AP1155" s="348"/>
      <c r="AQ1155" s="348"/>
      <c r="AR1155" s="348"/>
      <c r="AS1155" s="348"/>
      <c r="AT1155" s="349"/>
      <c r="AV1155" s="276" t="s">
        <v>1028</v>
      </c>
      <c r="AW1155" s="276"/>
      <c r="AX1155" s="276"/>
      <c r="AY1155" s="276"/>
      <c r="AZ1155" s="276"/>
      <c r="BA1155" s="276"/>
      <c r="BB1155" s="276"/>
      <c r="BC1155" s="276"/>
      <c r="BD1155" s="276"/>
      <c r="BE1155" s="276"/>
      <c r="BF1155" s="276"/>
      <c r="BG1155" s="276"/>
      <c r="BH1155" s="276"/>
      <c r="BI1155" s="276"/>
      <c r="BJ1155" s="276"/>
      <c r="BK1155" s="276"/>
      <c r="BL1155" s="758">
        <v>8</v>
      </c>
      <c r="BM1155" s="758"/>
      <c r="BN1155" s="758"/>
      <c r="BO1155" s="758"/>
      <c r="BP1155" s="758"/>
      <c r="BQ1155" s="758"/>
      <c r="BR1155" s="758"/>
      <c r="BS1155" s="758"/>
      <c r="BT1155" s="758"/>
      <c r="BU1155" s="347">
        <v>18</v>
      </c>
      <c r="BV1155" s="348"/>
      <c r="BW1155" s="348"/>
      <c r="BX1155" s="348"/>
      <c r="BY1155" s="348"/>
      <c r="BZ1155" s="348"/>
      <c r="CA1155" s="348"/>
      <c r="CB1155" s="349"/>
      <c r="CC1155" s="758"/>
      <c r="CD1155" s="758"/>
      <c r="CE1155" s="758"/>
      <c r="CF1155" s="758"/>
      <c r="CG1155" s="758"/>
      <c r="CH1155" s="758"/>
      <c r="CI1155" s="758" t="s">
        <v>572</v>
      </c>
      <c r="CJ1155" s="758"/>
      <c r="CK1155" s="758"/>
      <c r="CL1155" s="758"/>
      <c r="CM1155" s="758"/>
      <c r="CN1155" s="758"/>
      <c r="CT1155"/>
      <c r="CU1155"/>
    </row>
    <row r="1156" spans="4:99" ht="14.25" customHeight="1" x14ac:dyDescent="0.35">
      <c r="D1156" s="347"/>
      <c r="E1156" s="348"/>
      <c r="F1156" s="348"/>
      <c r="G1156" s="348"/>
      <c r="H1156" s="348"/>
      <c r="I1156" s="348"/>
      <c r="J1156" s="348"/>
      <c r="K1156" s="348"/>
      <c r="L1156" s="348"/>
      <c r="M1156" s="348"/>
      <c r="N1156" s="348"/>
      <c r="O1156" s="348"/>
      <c r="P1156" s="348"/>
      <c r="Q1156" s="348"/>
      <c r="R1156" s="348"/>
      <c r="S1156" s="348"/>
      <c r="T1156" s="348"/>
      <c r="U1156" s="348"/>
      <c r="V1156" s="348"/>
      <c r="W1156" s="348"/>
      <c r="X1156" s="348"/>
      <c r="Y1156" s="348"/>
      <c r="Z1156" s="348"/>
      <c r="AA1156" s="348"/>
      <c r="AB1156" s="348"/>
      <c r="AC1156" s="348"/>
      <c r="AD1156" s="348"/>
      <c r="AE1156" s="348"/>
      <c r="AF1156" s="349"/>
      <c r="AG1156" s="347"/>
      <c r="AH1156" s="348"/>
      <c r="AI1156" s="348"/>
      <c r="AJ1156" s="348"/>
      <c r="AK1156" s="348"/>
      <c r="AL1156" s="348"/>
      <c r="AM1156" s="349"/>
      <c r="AN1156" s="347"/>
      <c r="AO1156" s="348"/>
      <c r="AP1156" s="348"/>
      <c r="AQ1156" s="348"/>
      <c r="AR1156" s="348"/>
      <c r="AS1156" s="348"/>
      <c r="AT1156" s="349"/>
      <c r="AV1156" s="276" t="s">
        <v>1029</v>
      </c>
      <c r="AW1156" s="276"/>
      <c r="AX1156" s="276"/>
      <c r="AY1156" s="276"/>
      <c r="AZ1156" s="276"/>
      <c r="BA1156" s="276"/>
      <c r="BB1156" s="276"/>
      <c r="BC1156" s="276"/>
      <c r="BD1156" s="276"/>
      <c r="BE1156" s="276"/>
      <c r="BF1156" s="276"/>
      <c r="BG1156" s="276"/>
      <c r="BH1156" s="276"/>
      <c r="BI1156" s="276"/>
      <c r="BJ1156" s="276"/>
      <c r="BK1156" s="276"/>
      <c r="BL1156" s="758">
        <v>3</v>
      </c>
      <c r="BM1156" s="758"/>
      <c r="BN1156" s="758"/>
      <c r="BO1156" s="758"/>
      <c r="BP1156" s="758"/>
      <c r="BQ1156" s="758"/>
      <c r="BR1156" s="758"/>
      <c r="BS1156" s="758"/>
      <c r="BT1156" s="758"/>
      <c r="BU1156" s="347">
        <v>3</v>
      </c>
      <c r="BV1156" s="348"/>
      <c r="BW1156" s="348"/>
      <c r="BX1156" s="348"/>
      <c r="BY1156" s="348"/>
      <c r="BZ1156" s="348"/>
      <c r="CA1156" s="348"/>
      <c r="CB1156" s="349"/>
      <c r="CC1156" s="758"/>
      <c r="CD1156" s="758"/>
      <c r="CE1156" s="758"/>
      <c r="CF1156" s="758"/>
      <c r="CG1156" s="758"/>
      <c r="CH1156" s="758"/>
      <c r="CI1156" s="758" t="s">
        <v>572</v>
      </c>
      <c r="CJ1156" s="758"/>
      <c r="CK1156" s="758"/>
      <c r="CL1156" s="758"/>
      <c r="CM1156" s="758"/>
      <c r="CN1156" s="758"/>
      <c r="CT1156"/>
      <c r="CU1156"/>
    </row>
    <row r="1157" spans="4:99" ht="14.25" customHeight="1" x14ac:dyDescent="0.35">
      <c r="D1157" s="347"/>
      <c r="E1157" s="348"/>
      <c r="F1157" s="348"/>
      <c r="G1157" s="348"/>
      <c r="H1157" s="348"/>
      <c r="I1157" s="348"/>
      <c r="J1157" s="348"/>
      <c r="K1157" s="348"/>
      <c r="L1157" s="348"/>
      <c r="M1157" s="348"/>
      <c r="N1157" s="348"/>
      <c r="O1157" s="348"/>
      <c r="P1157" s="348"/>
      <c r="Q1157" s="348"/>
      <c r="R1157" s="348"/>
      <c r="S1157" s="348"/>
      <c r="T1157" s="348"/>
      <c r="U1157" s="348"/>
      <c r="V1157" s="348"/>
      <c r="W1157" s="348"/>
      <c r="X1157" s="348"/>
      <c r="Y1157" s="348"/>
      <c r="Z1157" s="348"/>
      <c r="AA1157" s="348"/>
      <c r="AB1157" s="348"/>
      <c r="AC1157" s="348"/>
      <c r="AD1157" s="348"/>
      <c r="AE1157" s="348"/>
      <c r="AF1157" s="349"/>
      <c r="AG1157" s="347"/>
      <c r="AH1157" s="348"/>
      <c r="AI1157" s="348"/>
      <c r="AJ1157" s="348"/>
      <c r="AK1157" s="348"/>
      <c r="AL1157" s="348"/>
      <c r="AM1157" s="349"/>
      <c r="AN1157" s="347"/>
      <c r="AO1157" s="348"/>
      <c r="AP1157" s="348"/>
      <c r="AQ1157" s="348"/>
      <c r="AR1157" s="348"/>
      <c r="AS1157" s="348"/>
      <c r="AT1157" s="349"/>
      <c r="AV1157" s="276" t="s">
        <v>1030</v>
      </c>
      <c r="AW1157" s="276"/>
      <c r="AX1157" s="276"/>
      <c r="AY1157" s="276"/>
      <c r="AZ1157" s="276"/>
      <c r="BA1157" s="276"/>
      <c r="BB1157" s="276"/>
      <c r="BC1157" s="276"/>
      <c r="BD1157" s="276"/>
      <c r="BE1157" s="276"/>
      <c r="BF1157" s="276"/>
      <c r="BG1157" s="276"/>
      <c r="BH1157" s="276"/>
      <c r="BI1157" s="276"/>
      <c r="BJ1157" s="276"/>
      <c r="BK1157" s="276"/>
      <c r="BL1157" s="758">
        <v>8</v>
      </c>
      <c r="BM1157" s="758"/>
      <c r="BN1157" s="758"/>
      <c r="BO1157" s="758"/>
      <c r="BP1157" s="758"/>
      <c r="BQ1157" s="758"/>
      <c r="BR1157" s="758"/>
      <c r="BS1157" s="758"/>
      <c r="BT1157" s="758"/>
      <c r="BU1157" s="347">
        <v>24</v>
      </c>
      <c r="BV1157" s="348"/>
      <c r="BW1157" s="348"/>
      <c r="BX1157" s="348"/>
      <c r="BY1157" s="348"/>
      <c r="BZ1157" s="348"/>
      <c r="CA1157" s="348"/>
      <c r="CB1157" s="349"/>
      <c r="CC1157" s="758"/>
      <c r="CD1157" s="758"/>
      <c r="CE1157" s="758"/>
      <c r="CF1157" s="758"/>
      <c r="CG1157" s="758"/>
      <c r="CH1157" s="758"/>
      <c r="CI1157" s="758" t="s">
        <v>572</v>
      </c>
      <c r="CJ1157" s="758"/>
      <c r="CK1157" s="758"/>
      <c r="CL1157" s="758"/>
      <c r="CM1157" s="758"/>
      <c r="CN1157" s="758"/>
      <c r="CT1157"/>
      <c r="CU1157"/>
    </row>
    <row r="1158" spans="4:99" ht="14.25" customHeight="1" x14ac:dyDescent="0.35">
      <c r="D1158" s="347"/>
      <c r="E1158" s="348"/>
      <c r="F1158" s="348"/>
      <c r="G1158" s="348"/>
      <c r="H1158" s="348"/>
      <c r="I1158" s="348"/>
      <c r="J1158" s="348"/>
      <c r="K1158" s="348"/>
      <c r="L1158" s="348"/>
      <c r="M1158" s="348"/>
      <c r="N1158" s="348"/>
      <c r="O1158" s="348"/>
      <c r="P1158" s="348"/>
      <c r="Q1158" s="348"/>
      <c r="R1158" s="348"/>
      <c r="S1158" s="348"/>
      <c r="T1158" s="348"/>
      <c r="U1158" s="348"/>
      <c r="V1158" s="348"/>
      <c r="W1158" s="348"/>
      <c r="X1158" s="348"/>
      <c r="Y1158" s="348"/>
      <c r="Z1158" s="348"/>
      <c r="AA1158" s="348"/>
      <c r="AB1158" s="348"/>
      <c r="AC1158" s="348"/>
      <c r="AD1158" s="348"/>
      <c r="AE1158" s="348"/>
      <c r="AF1158" s="349"/>
      <c r="AG1158" s="347"/>
      <c r="AH1158" s="348"/>
      <c r="AI1158" s="348"/>
      <c r="AJ1158" s="348"/>
      <c r="AK1158" s="348"/>
      <c r="AL1158" s="348"/>
      <c r="AM1158" s="349"/>
      <c r="AN1158" s="347"/>
      <c r="AO1158" s="348"/>
      <c r="AP1158" s="348"/>
      <c r="AQ1158" s="348"/>
      <c r="AR1158" s="348"/>
      <c r="AS1158" s="348"/>
      <c r="AT1158" s="349"/>
      <c r="AV1158" s="276" t="s">
        <v>1031</v>
      </c>
      <c r="AW1158" s="276"/>
      <c r="AX1158" s="276"/>
      <c r="AY1158" s="276"/>
      <c r="AZ1158" s="276"/>
      <c r="BA1158" s="276"/>
      <c r="BB1158" s="276"/>
      <c r="BC1158" s="276"/>
      <c r="BD1158" s="276"/>
      <c r="BE1158" s="276"/>
      <c r="BF1158" s="276"/>
      <c r="BG1158" s="276"/>
      <c r="BH1158" s="276"/>
      <c r="BI1158" s="276"/>
      <c r="BJ1158" s="276"/>
      <c r="BK1158" s="276"/>
      <c r="BL1158" s="758">
        <v>10</v>
      </c>
      <c r="BM1158" s="758"/>
      <c r="BN1158" s="758"/>
      <c r="BO1158" s="758"/>
      <c r="BP1158" s="758"/>
      <c r="BQ1158" s="758"/>
      <c r="BR1158" s="758"/>
      <c r="BS1158" s="758"/>
      <c r="BT1158" s="758"/>
      <c r="BU1158" s="347">
        <v>20</v>
      </c>
      <c r="BV1158" s="348"/>
      <c r="BW1158" s="348"/>
      <c r="BX1158" s="348"/>
      <c r="BY1158" s="348"/>
      <c r="BZ1158" s="348"/>
      <c r="CA1158" s="348"/>
      <c r="CB1158" s="349"/>
      <c r="CC1158" s="758"/>
      <c r="CD1158" s="758"/>
      <c r="CE1158" s="758"/>
      <c r="CF1158" s="758"/>
      <c r="CG1158" s="758"/>
      <c r="CH1158" s="758"/>
      <c r="CI1158" s="758" t="s">
        <v>572</v>
      </c>
      <c r="CJ1158" s="758"/>
      <c r="CK1158" s="758"/>
      <c r="CL1158" s="758"/>
      <c r="CM1158" s="758"/>
      <c r="CN1158" s="758"/>
      <c r="CT1158"/>
      <c r="CU1158"/>
    </row>
    <row r="1159" spans="4:99" ht="14.25" customHeight="1" x14ac:dyDescent="0.35">
      <c r="D1159" s="347"/>
      <c r="E1159" s="348"/>
      <c r="F1159" s="348"/>
      <c r="G1159" s="348"/>
      <c r="H1159" s="348"/>
      <c r="I1159" s="348"/>
      <c r="J1159" s="348"/>
      <c r="K1159" s="348"/>
      <c r="L1159" s="348"/>
      <c r="M1159" s="348"/>
      <c r="N1159" s="348"/>
      <c r="O1159" s="348"/>
      <c r="P1159" s="348"/>
      <c r="Q1159" s="348"/>
      <c r="R1159" s="348"/>
      <c r="S1159" s="348"/>
      <c r="T1159" s="348"/>
      <c r="U1159" s="348"/>
      <c r="V1159" s="348"/>
      <c r="W1159" s="348"/>
      <c r="X1159" s="348"/>
      <c r="Y1159" s="348"/>
      <c r="Z1159" s="348"/>
      <c r="AA1159" s="348"/>
      <c r="AB1159" s="348"/>
      <c r="AC1159" s="348"/>
      <c r="AD1159" s="348"/>
      <c r="AE1159" s="348"/>
      <c r="AF1159" s="349"/>
      <c r="AG1159" s="347"/>
      <c r="AH1159" s="348"/>
      <c r="AI1159" s="348"/>
      <c r="AJ1159" s="348"/>
      <c r="AK1159" s="348"/>
      <c r="AL1159" s="348"/>
      <c r="AM1159" s="349"/>
      <c r="AN1159" s="347"/>
      <c r="AO1159" s="348"/>
      <c r="AP1159" s="348"/>
      <c r="AQ1159" s="348"/>
      <c r="AR1159" s="348"/>
      <c r="AS1159" s="348"/>
      <c r="AT1159" s="349"/>
      <c r="AV1159" s="276" t="s">
        <v>1032</v>
      </c>
      <c r="AW1159" s="276"/>
      <c r="AX1159" s="276"/>
      <c r="AY1159" s="276"/>
      <c r="AZ1159" s="276"/>
      <c r="BA1159" s="276"/>
      <c r="BB1159" s="276"/>
      <c r="BC1159" s="276"/>
      <c r="BD1159" s="276"/>
      <c r="BE1159" s="276"/>
      <c r="BF1159" s="276"/>
      <c r="BG1159" s="276"/>
      <c r="BH1159" s="276"/>
      <c r="BI1159" s="276"/>
      <c r="BJ1159" s="276"/>
      <c r="BK1159" s="276"/>
      <c r="BL1159" s="758">
        <v>4</v>
      </c>
      <c r="BM1159" s="758"/>
      <c r="BN1159" s="758"/>
      <c r="BO1159" s="758"/>
      <c r="BP1159" s="758"/>
      <c r="BQ1159" s="758"/>
      <c r="BR1159" s="758"/>
      <c r="BS1159" s="758"/>
      <c r="BT1159" s="758"/>
      <c r="BU1159" s="347">
        <v>4</v>
      </c>
      <c r="BV1159" s="348"/>
      <c r="BW1159" s="348"/>
      <c r="BX1159" s="348"/>
      <c r="BY1159" s="348"/>
      <c r="BZ1159" s="348"/>
      <c r="CA1159" s="348"/>
      <c r="CB1159" s="349"/>
      <c r="CC1159" s="758"/>
      <c r="CD1159" s="758"/>
      <c r="CE1159" s="758"/>
      <c r="CF1159" s="758"/>
      <c r="CG1159" s="758"/>
      <c r="CH1159" s="758"/>
      <c r="CI1159" s="758" t="s">
        <v>572</v>
      </c>
      <c r="CJ1159" s="758"/>
      <c r="CK1159" s="758"/>
      <c r="CL1159" s="758"/>
      <c r="CM1159" s="758"/>
      <c r="CN1159" s="758"/>
      <c r="CT1159"/>
      <c r="CU1159"/>
    </row>
    <row r="1160" spans="4:99" ht="14.25" customHeight="1" x14ac:dyDescent="0.35">
      <c r="D1160" s="347"/>
      <c r="E1160" s="348"/>
      <c r="F1160" s="348"/>
      <c r="G1160" s="348"/>
      <c r="H1160" s="348"/>
      <c r="I1160" s="348"/>
      <c r="J1160" s="348"/>
      <c r="K1160" s="348"/>
      <c r="L1160" s="348"/>
      <c r="M1160" s="348"/>
      <c r="N1160" s="348"/>
      <c r="O1160" s="348"/>
      <c r="P1160" s="348"/>
      <c r="Q1160" s="348"/>
      <c r="R1160" s="348"/>
      <c r="S1160" s="348"/>
      <c r="T1160" s="348"/>
      <c r="U1160" s="348"/>
      <c r="V1160" s="348"/>
      <c r="W1160" s="348"/>
      <c r="X1160" s="348"/>
      <c r="Y1160" s="348"/>
      <c r="Z1160" s="348"/>
      <c r="AA1160" s="348"/>
      <c r="AB1160" s="348"/>
      <c r="AC1160" s="348"/>
      <c r="AD1160" s="348"/>
      <c r="AE1160" s="348"/>
      <c r="AF1160" s="349"/>
      <c r="AG1160" s="347"/>
      <c r="AH1160" s="348"/>
      <c r="AI1160" s="348"/>
      <c r="AJ1160" s="348"/>
      <c r="AK1160" s="348"/>
      <c r="AL1160" s="348"/>
      <c r="AM1160" s="349"/>
      <c r="AN1160" s="347"/>
      <c r="AO1160" s="348"/>
      <c r="AP1160" s="348"/>
      <c r="AQ1160" s="348"/>
      <c r="AR1160" s="348"/>
      <c r="AS1160" s="348"/>
      <c r="AT1160" s="349"/>
      <c r="AV1160" s="276" t="s">
        <v>1033</v>
      </c>
      <c r="AW1160" s="276"/>
      <c r="AX1160" s="276"/>
      <c r="AY1160" s="276"/>
      <c r="AZ1160" s="276"/>
      <c r="BA1160" s="276"/>
      <c r="BB1160" s="276"/>
      <c r="BC1160" s="276"/>
      <c r="BD1160" s="276"/>
      <c r="BE1160" s="276"/>
      <c r="BF1160" s="276"/>
      <c r="BG1160" s="276"/>
      <c r="BH1160" s="276"/>
      <c r="BI1160" s="276"/>
      <c r="BJ1160" s="276"/>
      <c r="BK1160" s="276"/>
      <c r="BL1160" s="758">
        <v>8</v>
      </c>
      <c r="BM1160" s="758"/>
      <c r="BN1160" s="758"/>
      <c r="BO1160" s="758"/>
      <c r="BP1160" s="758"/>
      <c r="BQ1160" s="758"/>
      <c r="BR1160" s="758"/>
      <c r="BS1160" s="758"/>
      <c r="BT1160" s="758"/>
      <c r="BU1160" s="347">
        <v>16</v>
      </c>
      <c r="BV1160" s="348"/>
      <c r="BW1160" s="348"/>
      <c r="BX1160" s="348"/>
      <c r="BY1160" s="348"/>
      <c r="BZ1160" s="348"/>
      <c r="CA1160" s="348"/>
      <c r="CB1160" s="349"/>
      <c r="CC1160" s="758"/>
      <c r="CD1160" s="758"/>
      <c r="CE1160" s="758"/>
      <c r="CF1160" s="758"/>
      <c r="CG1160" s="758"/>
      <c r="CH1160" s="758"/>
      <c r="CI1160" s="758" t="s">
        <v>572</v>
      </c>
      <c r="CJ1160" s="758"/>
      <c r="CK1160" s="758"/>
      <c r="CL1160" s="758"/>
      <c r="CM1160" s="758"/>
      <c r="CN1160" s="758"/>
      <c r="CT1160"/>
      <c r="CU1160"/>
    </row>
    <row r="1161" spans="4:99" ht="14.25" customHeight="1" x14ac:dyDescent="0.35">
      <c r="D1161" s="347"/>
      <c r="E1161" s="348"/>
      <c r="F1161" s="348"/>
      <c r="G1161" s="348"/>
      <c r="H1161" s="348"/>
      <c r="I1161" s="348"/>
      <c r="J1161" s="348"/>
      <c r="K1161" s="348"/>
      <c r="L1161" s="348"/>
      <c r="M1161" s="348"/>
      <c r="N1161" s="348"/>
      <c r="O1161" s="348"/>
      <c r="P1161" s="348"/>
      <c r="Q1161" s="348"/>
      <c r="R1161" s="348"/>
      <c r="S1161" s="348"/>
      <c r="T1161" s="348"/>
      <c r="U1161" s="348"/>
      <c r="V1161" s="348"/>
      <c r="W1161" s="348"/>
      <c r="X1161" s="348"/>
      <c r="Y1161" s="348"/>
      <c r="Z1161" s="348"/>
      <c r="AA1161" s="348"/>
      <c r="AB1161" s="348"/>
      <c r="AC1161" s="348"/>
      <c r="AD1161" s="348"/>
      <c r="AE1161" s="348"/>
      <c r="AF1161" s="349"/>
      <c r="AG1161" s="347"/>
      <c r="AH1161" s="348"/>
      <c r="AI1161" s="348"/>
      <c r="AJ1161" s="348"/>
      <c r="AK1161" s="348"/>
      <c r="AL1161" s="348"/>
      <c r="AM1161" s="349"/>
      <c r="AN1161" s="347"/>
      <c r="AO1161" s="348"/>
      <c r="AP1161" s="348"/>
      <c r="AQ1161" s="348"/>
      <c r="AR1161" s="348"/>
      <c r="AS1161" s="348"/>
      <c r="AT1161" s="349"/>
      <c r="AV1161" s="276" t="s">
        <v>1034</v>
      </c>
      <c r="AW1161" s="276"/>
      <c r="AX1161" s="276"/>
      <c r="AY1161" s="276"/>
      <c r="AZ1161" s="276"/>
      <c r="BA1161" s="276"/>
      <c r="BB1161" s="276"/>
      <c r="BC1161" s="276"/>
      <c r="BD1161" s="276"/>
      <c r="BE1161" s="276"/>
      <c r="BF1161" s="276"/>
      <c r="BG1161" s="276"/>
      <c r="BH1161" s="276"/>
      <c r="BI1161" s="276"/>
      <c r="BJ1161" s="276"/>
      <c r="BK1161" s="276"/>
      <c r="BL1161" s="758">
        <v>3</v>
      </c>
      <c r="BM1161" s="758"/>
      <c r="BN1161" s="758"/>
      <c r="BO1161" s="758"/>
      <c r="BP1161" s="758"/>
      <c r="BQ1161" s="758"/>
      <c r="BR1161" s="758"/>
      <c r="BS1161" s="758"/>
      <c r="BT1161" s="758"/>
      <c r="BU1161" s="347">
        <v>7</v>
      </c>
      <c r="BV1161" s="348"/>
      <c r="BW1161" s="348"/>
      <c r="BX1161" s="348"/>
      <c r="BY1161" s="348"/>
      <c r="BZ1161" s="348"/>
      <c r="CA1161" s="348"/>
      <c r="CB1161" s="349"/>
      <c r="CC1161" s="758"/>
      <c r="CD1161" s="758"/>
      <c r="CE1161" s="758"/>
      <c r="CF1161" s="758"/>
      <c r="CG1161" s="758"/>
      <c r="CH1161" s="758"/>
      <c r="CI1161" s="758" t="s">
        <v>572</v>
      </c>
      <c r="CJ1161" s="758"/>
      <c r="CK1161" s="758"/>
      <c r="CL1161" s="758"/>
      <c r="CM1161" s="758"/>
      <c r="CN1161" s="758"/>
      <c r="CT1161"/>
      <c r="CU1161"/>
    </row>
    <row r="1162" spans="4:99" ht="14.25" customHeight="1" x14ac:dyDescent="0.35">
      <c r="D1162" s="347"/>
      <c r="E1162" s="348"/>
      <c r="F1162" s="348"/>
      <c r="G1162" s="348"/>
      <c r="H1162" s="348"/>
      <c r="I1162" s="348"/>
      <c r="J1162" s="348"/>
      <c r="K1162" s="348"/>
      <c r="L1162" s="348"/>
      <c r="M1162" s="348"/>
      <c r="N1162" s="348"/>
      <c r="O1162" s="348"/>
      <c r="P1162" s="348"/>
      <c r="Q1162" s="348"/>
      <c r="R1162" s="348"/>
      <c r="S1162" s="348"/>
      <c r="T1162" s="348"/>
      <c r="U1162" s="348"/>
      <c r="V1162" s="348"/>
      <c r="W1162" s="348"/>
      <c r="X1162" s="348"/>
      <c r="Y1162" s="348"/>
      <c r="Z1162" s="348"/>
      <c r="AA1162" s="348"/>
      <c r="AB1162" s="348"/>
      <c r="AC1162" s="348"/>
      <c r="AD1162" s="348"/>
      <c r="AE1162" s="348"/>
      <c r="AF1162" s="349"/>
      <c r="AG1162" s="347"/>
      <c r="AH1162" s="348"/>
      <c r="AI1162" s="348"/>
      <c r="AJ1162" s="348"/>
      <c r="AK1162" s="348"/>
      <c r="AL1162" s="348"/>
      <c r="AM1162" s="349"/>
      <c r="AN1162" s="347"/>
      <c r="AO1162" s="348"/>
      <c r="AP1162" s="348"/>
      <c r="AQ1162" s="348"/>
      <c r="AR1162" s="348"/>
      <c r="AS1162" s="348"/>
      <c r="AT1162" s="349"/>
      <c r="AV1162" s="276" t="s">
        <v>1035</v>
      </c>
      <c r="AW1162" s="276"/>
      <c r="AX1162" s="276"/>
      <c r="AY1162" s="276"/>
      <c r="AZ1162" s="276"/>
      <c r="BA1162" s="276"/>
      <c r="BB1162" s="276"/>
      <c r="BC1162" s="276"/>
      <c r="BD1162" s="276"/>
      <c r="BE1162" s="276"/>
      <c r="BF1162" s="276"/>
      <c r="BG1162" s="276"/>
      <c r="BH1162" s="276"/>
      <c r="BI1162" s="276"/>
      <c r="BJ1162" s="276"/>
      <c r="BK1162" s="276"/>
      <c r="BL1162" s="758">
        <v>5</v>
      </c>
      <c r="BM1162" s="758"/>
      <c r="BN1162" s="758"/>
      <c r="BO1162" s="758"/>
      <c r="BP1162" s="758"/>
      <c r="BQ1162" s="758"/>
      <c r="BR1162" s="758"/>
      <c r="BS1162" s="758"/>
      <c r="BT1162" s="758"/>
      <c r="BU1162" s="347">
        <v>8</v>
      </c>
      <c r="BV1162" s="348"/>
      <c r="BW1162" s="348"/>
      <c r="BX1162" s="348"/>
      <c r="BY1162" s="348"/>
      <c r="BZ1162" s="348"/>
      <c r="CA1162" s="348"/>
      <c r="CB1162" s="349"/>
      <c r="CC1162" s="758"/>
      <c r="CD1162" s="758"/>
      <c r="CE1162" s="758"/>
      <c r="CF1162" s="758"/>
      <c r="CG1162" s="758"/>
      <c r="CH1162" s="758"/>
      <c r="CI1162" s="758" t="s">
        <v>572</v>
      </c>
      <c r="CJ1162" s="758"/>
      <c r="CK1162" s="758"/>
      <c r="CL1162" s="758"/>
      <c r="CM1162" s="758"/>
      <c r="CN1162" s="758"/>
      <c r="CT1162"/>
      <c r="CU1162"/>
    </row>
    <row r="1163" spans="4:99" ht="14.25" customHeight="1" x14ac:dyDescent="0.35">
      <c r="D1163" s="347"/>
      <c r="E1163" s="348"/>
      <c r="F1163" s="348"/>
      <c r="G1163" s="348"/>
      <c r="H1163" s="348"/>
      <c r="I1163" s="348"/>
      <c r="J1163" s="348"/>
      <c r="K1163" s="348"/>
      <c r="L1163" s="348"/>
      <c r="M1163" s="348"/>
      <c r="N1163" s="348"/>
      <c r="O1163" s="348"/>
      <c r="P1163" s="348"/>
      <c r="Q1163" s="348"/>
      <c r="R1163" s="348"/>
      <c r="S1163" s="348"/>
      <c r="T1163" s="348"/>
      <c r="U1163" s="348"/>
      <c r="V1163" s="348"/>
      <c r="W1163" s="348"/>
      <c r="X1163" s="348"/>
      <c r="Y1163" s="348"/>
      <c r="Z1163" s="348"/>
      <c r="AA1163" s="348"/>
      <c r="AB1163" s="348"/>
      <c r="AC1163" s="348"/>
      <c r="AD1163" s="348"/>
      <c r="AE1163" s="348"/>
      <c r="AF1163" s="349"/>
      <c r="AG1163" s="347"/>
      <c r="AH1163" s="348"/>
      <c r="AI1163" s="348"/>
      <c r="AJ1163" s="348"/>
      <c r="AK1163" s="348"/>
      <c r="AL1163" s="348"/>
      <c r="AM1163" s="349"/>
      <c r="AN1163" s="347"/>
      <c r="AO1163" s="348"/>
      <c r="AP1163" s="348"/>
      <c r="AQ1163" s="348"/>
      <c r="AR1163" s="348"/>
      <c r="AS1163" s="348"/>
      <c r="AT1163" s="349"/>
      <c r="AV1163" s="276" t="s">
        <v>1036</v>
      </c>
      <c r="AW1163" s="276"/>
      <c r="AX1163" s="276"/>
      <c r="AY1163" s="276"/>
      <c r="AZ1163" s="276"/>
      <c r="BA1163" s="276"/>
      <c r="BB1163" s="276"/>
      <c r="BC1163" s="276"/>
      <c r="BD1163" s="276"/>
      <c r="BE1163" s="276"/>
      <c r="BF1163" s="276"/>
      <c r="BG1163" s="276"/>
      <c r="BH1163" s="276"/>
      <c r="BI1163" s="276"/>
      <c r="BJ1163" s="276"/>
      <c r="BK1163" s="276"/>
      <c r="BL1163" s="758">
        <v>8</v>
      </c>
      <c r="BM1163" s="758"/>
      <c r="BN1163" s="758"/>
      <c r="BO1163" s="758"/>
      <c r="BP1163" s="758"/>
      <c r="BQ1163" s="758"/>
      <c r="BR1163" s="758"/>
      <c r="BS1163" s="758"/>
      <c r="BT1163" s="758"/>
      <c r="BU1163" s="347">
        <v>16</v>
      </c>
      <c r="BV1163" s="348"/>
      <c r="BW1163" s="348"/>
      <c r="BX1163" s="348"/>
      <c r="BY1163" s="348"/>
      <c r="BZ1163" s="348"/>
      <c r="CA1163" s="348"/>
      <c r="CB1163" s="349"/>
      <c r="CC1163" s="758"/>
      <c r="CD1163" s="758"/>
      <c r="CE1163" s="758"/>
      <c r="CF1163" s="758"/>
      <c r="CG1163" s="758"/>
      <c r="CH1163" s="758"/>
      <c r="CI1163" s="758" t="s">
        <v>572</v>
      </c>
      <c r="CJ1163" s="758"/>
      <c r="CK1163" s="758"/>
      <c r="CL1163" s="758"/>
      <c r="CM1163" s="758"/>
      <c r="CN1163" s="758"/>
      <c r="CT1163"/>
      <c r="CU1163"/>
    </row>
    <row r="1164" spans="4:99" ht="14.25" customHeight="1" x14ac:dyDescent="0.35">
      <c r="D1164" s="347"/>
      <c r="E1164" s="348"/>
      <c r="F1164" s="348"/>
      <c r="G1164" s="348"/>
      <c r="H1164" s="348"/>
      <c r="I1164" s="348"/>
      <c r="J1164" s="348"/>
      <c r="K1164" s="348"/>
      <c r="L1164" s="348"/>
      <c r="M1164" s="348"/>
      <c r="N1164" s="348"/>
      <c r="O1164" s="348"/>
      <c r="P1164" s="348"/>
      <c r="Q1164" s="348"/>
      <c r="R1164" s="348"/>
      <c r="S1164" s="348"/>
      <c r="T1164" s="348"/>
      <c r="U1164" s="348"/>
      <c r="V1164" s="348"/>
      <c r="W1164" s="348"/>
      <c r="X1164" s="348"/>
      <c r="Y1164" s="348"/>
      <c r="Z1164" s="348"/>
      <c r="AA1164" s="348"/>
      <c r="AB1164" s="348"/>
      <c r="AC1164" s="348"/>
      <c r="AD1164" s="348"/>
      <c r="AE1164" s="348"/>
      <c r="AF1164" s="349"/>
      <c r="AG1164" s="347"/>
      <c r="AH1164" s="348"/>
      <c r="AI1164" s="348"/>
      <c r="AJ1164" s="348"/>
      <c r="AK1164" s="348"/>
      <c r="AL1164" s="348"/>
      <c r="AM1164" s="349"/>
      <c r="AN1164" s="347"/>
      <c r="AO1164" s="348"/>
      <c r="AP1164" s="348"/>
      <c r="AQ1164" s="348"/>
      <c r="AR1164" s="348"/>
      <c r="AS1164" s="348"/>
      <c r="AT1164" s="349"/>
      <c r="AV1164" s="276" t="s">
        <v>1037</v>
      </c>
      <c r="AW1164" s="276"/>
      <c r="AX1164" s="276"/>
      <c r="AY1164" s="276"/>
      <c r="AZ1164" s="276"/>
      <c r="BA1164" s="276"/>
      <c r="BB1164" s="276"/>
      <c r="BC1164" s="276"/>
      <c r="BD1164" s="276"/>
      <c r="BE1164" s="276"/>
      <c r="BF1164" s="276"/>
      <c r="BG1164" s="276"/>
      <c r="BH1164" s="276"/>
      <c r="BI1164" s="276"/>
      <c r="BJ1164" s="276"/>
      <c r="BK1164" s="276"/>
      <c r="BL1164" s="758">
        <v>4</v>
      </c>
      <c r="BM1164" s="758"/>
      <c r="BN1164" s="758"/>
      <c r="BO1164" s="758"/>
      <c r="BP1164" s="758"/>
      <c r="BQ1164" s="758"/>
      <c r="BR1164" s="758"/>
      <c r="BS1164" s="758"/>
      <c r="BT1164" s="758"/>
      <c r="BU1164" s="347">
        <v>12</v>
      </c>
      <c r="BV1164" s="348"/>
      <c r="BW1164" s="348"/>
      <c r="BX1164" s="348"/>
      <c r="BY1164" s="348"/>
      <c r="BZ1164" s="348"/>
      <c r="CA1164" s="348"/>
      <c r="CB1164" s="349"/>
      <c r="CC1164" s="758"/>
      <c r="CD1164" s="758"/>
      <c r="CE1164" s="758"/>
      <c r="CF1164" s="758"/>
      <c r="CG1164" s="758"/>
      <c r="CH1164" s="758"/>
      <c r="CI1164" s="758" t="s">
        <v>572</v>
      </c>
      <c r="CJ1164" s="758"/>
      <c r="CK1164" s="758"/>
      <c r="CL1164" s="758"/>
      <c r="CM1164" s="758"/>
      <c r="CN1164" s="758"/>
      <c r="CT1164"/>
      <c r="CU1164"/>
    </row>
    <row r="1165" spans="4:99" ht="14.25" customHeight="1" x14ac:dyDescent="0.35">
      <c r="D1165" s="347"/>
      <c r="E1165" s="348"/>
      <c r="F1165" s="348"/>
      <c r="G1165" s="348"/>
      <c r="H1165" s="348"/>
      <c r="I1165" s="348"/>
      <c r="J1165" s="348"/>
      <c r="K1165" s="348"/>
      <c r="L1165" s="348"/>
      <c r="M1165" s="348"/>
      <c r="N1165" s="348"/>
      <c r="O1165" s="348"/>
      <c r="P1165" s="348"/>
      <c r="Q1165" s="348"/>
      <c r="R1165" s="348"/>
      <c r="S1165" s="348"/>
      <c r="T1165" s="348"/>
      <c r="U1165" s="348"/>
      <c r="V1165" s="348"/>
      <c r="W1165" s="348"/>
      <c r="X1165" s="348"/>
      <c r="Y1165" s="348"/>
      <c r="Z1165" s="348"/>
      <c r="AA1165" s="348"/>
      <c r="AB1165" s="348"/>
      <c r="AC1165" s="348"/>
      <c r="AD1165" s="348"/>
      <c r="AE1165" s="348"/>
      <c r="AF1165" s="349"/>
      <c r="AG1165" s="347"/>
      <c r="AH1165" s="348"/>
      <c r="AI1165" s="348"/>
      <c r="AJ1165" s="348"/>
      <c r="AK1165" s="348"/>
      <c r="AL1165" s="348"/>
      <c r="AM1165" s="349"/>
      <c r="AN1165" s="347"/>
      <c r="AO1165" s="348"/>
      <c r="AP1165" s="348"/>
      <c r="AQ1165" s="348"/>
      <c r="AR1165" s="348"/>
      <c r="AS1165" s="348"/>
      <c r="AT1165" s="349"/>
      <c r="AV1165" s="799"/>
      <c r="AW1165" s="800"/>
      <c r="AX1165" s="800"/>
      <c r="AY1165" s="800"/>
      <c r="AZ1165" s="800"/>
      <c r="BA1165" s="800"/>
      <c r="BB1165" s="800"/>
      <c r="BC1165" s="800"/>
      <c r="BD1165" s="800"/>
      <c r="BE1165" s="800"/>
      <c r="BF1165" s="800"/>
      <c r="BG1165" s="800"/>
      <c r="BH1165" s="800"/>
      <c r="BI1165" s="800"/>
      <c r="BJ1165" s="800"/>
      <c r="BK1165" s="801"/>
      <c r="BL1165" s="347"/>
      <c r="BM1165" s="348"/>
      <c r="BN1165" s="348"/>
      <c r="BO1165" s="348"/>
      <c r="BP1165" s="348"/>
      <c r="BQ1165" s="348"/>
      <c r="BR1165" s="348"/>
      <c r="BS1165" s="348"/>
      <c r="BT1165" s="349"/>
      <c r="BU1165" s="347"/>
      <c r="BV1165" s="348"/>
      <c r="BW1165" s="348"/>
      <c r="BX1165" s="348"/>
      <c r="BY1165" s="348"/>
      <c r="BZ1165" s="348"/>
      <c r="CA1165" s="348"/>
      <c r="CB1165" s="349"/>
      <c r="CC1165" s="758"/>
      <c r="CD1165" s="758"/>
      <c r="CE1165" s="758"/>
      <c r="CF1165" s="758"/>
      <c r="CG1165" s="758"/>
      <c r="CH1165" s="758"/>
      <c r="CI1165" s="758"/>
      <c r="CJ1165" s="758"/>
      <c r="CK1165" s="758"/>
      <c r="CL1165" s="758"/>
      <c r="CM1165" s="758"/>
      <c r="CN1165" s="758"/>
      <c r="CT1165"/>
      <c r="CU1165"/>
    </row>
    <row r="1166" spans="4:99" ht="14.25" customHeight="1" x14ac:dyDescent="0.35">
      <c r="D1166" s="347"/>
      <c r="E1166" s="348"/>
      <c r="F1166" s="348"/>
      <c r="G1166" s="348"/>
      <c r="H1166" s="348"/>
      <c r="I1166" s="348"/>
      <c r="J1166" s="348"/>
      <c r="K1166" s="348"/>
      <c r="L1166" s="348"/>
      <c r="M1166" s="348"/>
      <c r="N1166" s="348"/>
      <c r="O1166" s="348"/>
      <c r="P1166" s="348"/>
      <c r="Q1166" s="348"/>
      <c r="R1166" s="348"/>
      <c r="S1166" s="348"/>
      <c r="T1166" s="348"/>
      <c r="U1166" s="348"/>
      <c r="V1166" s="348"/>
      <c r="W1166" s="348"/>
      <c r="X1166" s="348"/>
      <c r="Y1166" s="348"/>
      <c r="Z1166" s="348"/>
      <c r="AA1166" s="348"/>
      <c r="AB1166" s="348"/>
      <c r="AC1166" s="348"/>
      <c r="AD1166" s="348"/>
      <c r="AE1166" s="348"/>
      <c r="AF1166" s="349"/>
      <c r="AG1166" s="347"/>
      <c r="AH1166" s="348"/>
      <c r="AI1166" s="348"/>
      <c r="AJ1166" s="348"/>
      <c r="AK1166" s="348"/>
      <c r="AL1166" s="348"/>
      <c r="AM1166" s="349"/>
      <c r="AN1166" s="347"/>
      <c r="AO1166" s="348"/>
      <c r="AP1166" s="348"/>
      <c r="AQ1166" s="348"/>
      <c r="AR1166" s="348"/>
      <c r="AS1166" s="348"/>
      <c r="AT1166" s="349"/>
      <c r="AV1166" s="642"/>
      <c r="AW1166" s="642"/>
      <c r="AX1166" s="642"/>
      <c r="AY1166" s="642"/>
      <c r="AZ1166" s="642"/>
      <c r="BA1166" s="642"/>
      <c r="BB1166" s="642"/>
      <c r="BC1166" s="642"/>
      <c r="BD1166" s="642"/>
      <c r="BE1166" s="642"/>
      <c r="BF1166" s="642"/>
      <c r="BG1166" s="642"/>
      <c r="BH1166" s="642"/>
      <c r="BI1166" s="642"/>
      <c r="BJ1166" s="642"/>
      <c r="BK1166" s="642"/>
      <c r="BL1166" s="312"/>
      <c r="BM1166" s="312"/>
      <c r="BN1166" s="312"/>
      <c r="BO1166" s="312"/>
      <c r="BP1166" s="312"/>
      <c r="BQ1166" s="312"/>
      <c r="BR1166" s="312"/>
      <c r="BS1166" s="312"/>
      <c r="BT1166" s="312"/>
      <c r="BU1166" s="347"/>
      <c r="BV1166" s="348"/>
      <c r="BW1166" s="348"/>
      <c r="BX1166" s="348"/>
      <c r="BY1166" s="348"/>
      <c r="BZ1166" s="348"/>
      <c r="CA1166" s="348"/>
      <c r="CB1166" s="349"/>
      <c r="CC1166" s="778"/>
      <c r="CD1166" s="778"/>
      <c r="CE1166" s="778"/>
      <c r="CF1166" s="778"/>
      <c r="CG1166" s="778"/>
      <c r="CH1166" s="778"/>
      <c r="CI1166" s="414"/>
      <c r="CJ1166" s="415"/>
      <c r="CK1166" s="415"/>
      <c r="CL1166" s="415"/>
      <c r="CM1166" s="415"/>
      <c r="CN1166" s="416"/>
    </row>
    <row r="1167" spans="4:99" ht="14.25" customHeight="1" x14ac:dyDescent="0.35">
      <c r="D1167" s="168" t="s">
        <v>889</v>
      </c>
      <c r="E1167" s="168"/>
      <c r="F1167" s="168"/>
      <c r="G1167" s="168"/>
      <c r="H1167" s="168"/>
      <c r="I1167" s="168"/>
      <c r="J1167" s="168"/>
      <c r="K1167" s="168"/>
      <c r="L1167" s="168"/>
      <c r="M1167" s="168"/>
      <c r="N1167" s="168"/>
      <c r="O1167" s="168"/>
      <c r="P1167" s="168"/>
      <c r="Q1167" s="168"/>
      <c r="R1167" s="168"/>
      <c r="S1167" s="168"/>
      <c r="T1167" s="168"/>
      <c r="U1167" s="168"/>
      <c r="V1167" s="168"/>
      <c r="W1167" s="168"/>
      <c r="X1167" s="168"/>
      <c r="Y1167" s="168"/>
      <c r="Z1167" s="168"/>
      <c r="AA1167" s="168"/>
      <c r="AB1167" s="168"/>
      <c r="AC1167" s="168"/>
      <c r="AD1167" s="168"/>
      <c r="AE1167" s="168"/>
      <c r="AF1167" s="168"/>
      <c r="AG1167" s="168"/>
      <c r="AH1167" s="168"/>
      <c r="AI1167" s="168"/>
      <c r="AJ1167" s="168"/>
      <c r="AK1167" s="168"/>
      <c r="AL1167" s="168"/>
      <c r="AM1167" s="168"/>
      <c r="AN1167" s="168"/>
      <c r="AO1167" s="168"/>
      <c r="AP1167" s="168"/>
      <c r="AQ1167" s="168"/>
      <c r="AR1167" s="168"/>
      <c r="AS1167" s="168"/>
      <c r="AT1167" s="168"/>
      <c r="AU1167" s="56"/>
      <c r="AV1167" s="169" t="s">
        <v>889</v>
      </c>
      <c r="AW1167" s="170"/>
      <c r="AX1167" s="170"/>
      <c r="AY1167" s="170"/>
      <c r="AZ1167" s="170"/>
      <c r="BA1167" s="170"/>
      <c r="BB1167" s="170"/>
      <c r="BC1167" s="170"/>
      <c r="BD1167" s="170"/>
      <c r="BE1167" s="170"/>
      <c r="BF1167" s="170"/>
      <c r="BG1167" s="170"/>
      <c r="BH1167" s="170"/>
      <c r="BI1167" s="170"/>
      <c r="BJ1167" s="170"/>
      <c r="BK1167" s="170"/>
      <c r="BL1167" s="170"/>
      <c r="BM1167" s="170"/>
      <c r="BN1167" s="170"/>
      <c r="BO1167" s="170"/>
      <c r="BP1167" s="11"/>
      <c r="BQ1167" s="11"/>
      <c r="BR1167" s="11"/>
      <c r="BS1167" s="11"/>
      <c r="BT1167" s="11"/>
      <c r="BU1167" s="81"/>
      <c r="BV1167" s="81"/>
      <c r="BW1167" s="81"/>
      <c r="BX1167" s="81"/>
      <c r="BY1167" s="81"/>
      <c r="BZ1167" s="81"/>
      <c r="CA1167" s="81"/>
      <c r="CB1167" s="81"/>
      <c r="CC1167" s="81"/>
      <c r="CD1167" s="81"/>
      <c r="CE1167" s="81"/>
      <c r="CF1167" s="81"/>
      <c r="CG1167" s="81"/>
      <c r="CH1167" s="81"/>
      <c r="CI1167" s="81"/>
      <c r="CJ1167" s="81"/>
      <c r="CK1167" s="81"/>
      <c r="CL1167" s="81"/>
      <c r="CM1167" s="81"/>
      <c r="CN1167" s="81"/>
    </row>
    <row r="1168" spans="4:99" ht="14.25" customHeight="1" x14ac:dyDescent="0.35"/>
    <row r="1169" spans="1:93" ht="14.25" customHeight="1" x14ac:dyDescent="0.35">
      <c r="A1169" s="67"/>
      <c r="B1169" s="67"/>
      <c r="C1169" s="67"/>
      <c r="D1169" s="67"/>
      <c r="E1169" s="67"/>
      <c r="F1169" s="67"/>
      <c r="G1169" s="67"/>
      <c r="H1169" s="67"/>
      <c r="I1169" s="67"/>
      <c r="J1169" s="67"/>
      <c r="K1169" s="67"/>
      <c r="L1169" s="67"/>
      <c r="M1169" s="67"/>
      <c r="N1169" s="67"/>
      <c r="O1169" s="67"/>
      <c r="P1169" s="67"/>
      <c r="Q1169" s="67"/>
      <c r="R1169" s="67"/>
      <c r="S1169" s="67"/>
      <c r="T1169" s="67"/>
      <c r="U1169" s="67"/>
      <c r="V1169" s="67"/>
      <c r="W1169" s="67"/>
      <c r="X1169" s="67"/>
      <c r="Y1169" s="67"/>
      <c r="Z1169" s="67"/>
      <c r="AA1169" s="67"/>
      <c r="AB1169" s="67"/>
      <c r="AC1169" s="67"/>
      <c r="AD1169" s="67"/>
      <c r="AE1169" s="67"/>
      <c r="AF1169" s="67"/>
      <c r="AG1169" s="67"/>
      <c r="AH1169" s="67"/>
      <c r="AI1169" s="67"/>
      <c r="AJ1169" s="67"/>
      <c r="AK1169" s="67"/>
      <c r="AL1169" s="67"/>
      <c r="AM1169" s="67"/>
      <c r="AN1169" s="67"/>
      <c r="AO1169" s="67"/>
      <c r="AP1169" s="67"/>
      <c r="AQ1169" s="67"/>
      <c r="AR1169" s="67"/>
      <c r="AS1169" s="67"/>
      <c r="AT1169" s="67"/>
      <c r="AU1169" s="67"/>
      <c r="AV1169" s="67"/>
      <c r="AW1169" s="67"/>
      <c r="AX1169" s="67"/>
      <c r="AY1169" s="67"/>
      <c r="AZ1169" s="67"/>
      <c r="BA1169" s="67"/>
      <c r="BB1169" s="67"/>
      <c r="BC1169" s="67"/>
      <c r="BD1169" s="67"/>
      <c r="BE1169" s="67"/>
      <c r="BF1169" s="67"/>
      <c r="BG1169" s="67"/>
      <c r="BH1169" s="67"/>
      <c r="BI1169" s="67"/>
      <c r="BJ1169" s="67"/>
      <c r="BK1169" s="67"/>
      <c r="BL1169" s="67"/>
      <c r="BM1169" s="67"/>
      <c r="BN1169" s="67"/>
      <c r="BO1169" s="67"/>
      <c r="BP1169" s="67"/>
      <c r="BQ1169" s="67"/>
      <c r="BR1169" s="67"/>
      <c r="BS1169" s="67"/>
      <c r="BT1169" s="67"/>
      <c r="BU1169" s="67"/>
      <c r="BV1169" s="67"/>
      <c r="BW1169" s="67"/>
      <c r="BX1169" s="67"/>
      <c r="BY1169" s="67"/>
      <c r="BZ1169" s="67"/>
      <c r="CA1169" s="67"/>
      <c r="CB1169" s="67"/>
      <c r="CC1169" s="67"/>
      <c r="CD1169" s="67"/>
      <c r="CE1169" s="67"/>
      <c r="CF1169" s="67"/>
      <c r="CG1169" s="67"/>
      <c r="CH1169" s="67"/>
      <c r="CI1169" s="67"/>
      <c r="CJ1169" s="67"/>
      <c r="CK1169" s="67"/>
      <c r="CL1169" s="67"/>
      <c r="CM1169" s="67"/>
      <c r="CN1169" s="67"/>
    </row>
    <row r="1170" spans="1:93" ht="14.25" customHeight="1" x14ac:dyDescent="0.35">
      <c r="A1170" s="67"/>
      <c r="B1170" s="67"/>
      <c r="C1170" s="67"/>
      <c r="D1170" s="67"/>
      <c r="E1170" s="67"/>
      <c r="F1170" s="67"/>
      <c r="G1170" s="67"/>
      <c r="H1170" s="67"/>
      <c r="I1170" s="67"/>
      <c r="J1170" s="67"/>
      <c r="K1170" s="67"/>
      <c r="L1170" s="67"/>
      <c r="M1170" s="67"/>
      <c r="N1170" s="67"/>
      <c r="O1170" s="67"/>
      <c r="P1170" s="67"/>
      <c r="Q1170" s="67"/>
      <c r="R1170" s="67"/>
      <c r="S1170" s="67"/>
      <c r="T1170" s="67"/>
      <c r="U1170" s="67"/>
      <c r="V1170" s="67"/>
      <c r="W1170" s="67"/>
      <c r="X1170" s="67"/>
      <c r="Y1170" s="67"/>
      <c r="Z1170" s="67"/>
      <c r="AA1170" s="67"/>
      <c r="AB1170" s="67"/>
      <c r="AC1170" s="67"/>
      <c r="AD1170" s="67"/>
      <c r="AE1170" s="67"/>
      <c r="AF1170" s="67"/>
      <c r="AG1170" s="67"/>
      <c r="AH1170" s="67"/>
      <c r="AI1170" s="67"/>
      <c r="AJ1170" s="67"/>
      <c r="AK1170" s="67"/>
      <c r="AL1170" s="67"/>
      <c r="AM1170" s="67"/>
      <c r="AN1170" s="67"/>
      <c r="AO1170" s="67"/>
      <c r="AP1170" s="67"/>
      <c r="AQ1170" s="67"/>
      <c r="AR1170" s="67"/>
      <c r="AS1170" s="67"/>
      <c r="AT1170" s="67"/>
      <c r="AU1170" s="67"/>
      <c r="AV1170" s="67"/>
      <c r="AW1170" s="67"/>
      <c r="AX1170" s="67"/>
      <c r="AY1170" s="67"/>
      <c r="AZ1170" s="67"/>
      <c r="BA1170" s="67"/>
      <c r="BB1170" s="67"/>
      <c r="BC1170" s="67"/>
      <c r="BD1170" s="67"/>
      <c r="BE1170" s="67"/>
      <c r="BF1170" s="67"/>
      <c r="BG1170" s="67"/>
      <c r="BH1170" s="67"/>
      <c r="BI1170" s="67"/>
      <c r="BJ1170" s="67"/>
      <c r="BK1170" s="67"/>
      <c r="BL1170" s="67"/>
      <c r="BM1170" s="67"/>
      <c r="BN1170" s="67"/>
      <c r="BO1170" s="67"/>
      <c r="BP1170" s="67"/>
      <c r="BQ1170" s="67"/>
      <c r="BR1170" s="67"/>
      <c r="BS1170" s="67"/>
      <c r="BT1170" s="67"/>
      <c r="BU1170" s="67"/>
      <c r="BV1170" s="67"/>
      <c r="BW1170" s="67"/>
      <c r="BX1170" s="67"/>
      <c r="BY1170" s="67"/>
      <c r="BZ1170" s="67"/>
      <c r="CA1170" s="67"/>
      <c r="CB1170" s="67"/>
      <c r="CC1170" s="67"/>
      <c r="CD1170" s="67"/>
      <c r="CE1170" s="67"/>
      <c r="CF1170" s="67"/>
      <c r="CG1170" s="67"/>
      <c r="CH1170" s="67"/>
      <c r="CI1170" s="67"/>
      <c r="CJ1170" s="67"/>
      <c r="CK1170" s="67"/>
      <c r="CL1170" s="67"/>
      <c r="CM1170" s="67"/>
      <c r="CN1170" s="67"/>
    </row>
    <row r="1171" spans="1:93" ht="14.25" customHeight="1" x14ac:dyDescent="0.35"/>
    <row r="1172" spans="1:93" ht="14.25" customHeight="1" x14ac:dyDescent="0.35">
      <c r="D1172" s="284" t="s">
        <v>507</v>
      </c>
      <c r="E1172" s="284"/>
      <c r="F1172" s="284"/>
      <c r="G1172" s="284"/>
      <c r="H1172" s="284"/>
      <c r="I1172" s="284"/>
      <c r="J1172" s="284"/>
      <c r="K1172" s="284"/>
      <c r="L1172" s="284"/>
      <c r="M1172" s="284"/>
      <c r="N1172" s="284"/>
      <c r="O1172" s="284"/>
      <c r="P1172" s="284"/>
      <c r="Q1172" s="284"/>
      <c r="R1172" s="284"/>
      <c r="S1172" s="284"/>
      <c r="T1172" s="284"/>
      <c r="U1172" s="284"/>
      <c r="V1172" s="284"/>
      <c r="W1172" s="284"/>
      <c r="X1172" s="284"/>
      <c r="Y1172" s="284"/>
      <c r="Z1172" s="284"/>
      <c r="AA1172" s="284"/>
      <c r="AB1172" s="284"/>
      <c r="AC1172" s="284"/>
      <c r="AD1172" s="284"/>
      <c r="AE1172" s="284"/>
      <c r="AF1172" s="284"/>
      <c r="AG1172" s="284"/>
      <c r="AH1172" s="284"/>
      <c r="AI1172" s="284"/>
      <c r="AJ1172" s="284"/>
      <c r="AK1172" s="284"/>
      <c r="AL1172" s="284"/>
      <c r="AM1172" s="284"/>
      <c r="AN1172" s="284"/>
      <c r="AO1172" s="284"/>
      <c r="AP1172" s="284"/>
      <c r="AQ1172" s="284"/>
      <c r="AR1172" s="284"/>
      <c r="AS1172" s="284"/>
      <c r="AT1172" s="284"/>
      <c r="AU1172" s="284"/>
      <c r="AV1172" s="284"/>
      <c r="AW1172" s="284"/>
      <c r="AX1172" s="284"/>
      <c r="AY1172" s="284"/>
      <c r="AZ1172" s="284"/>
      <c r="BA1172" s="284"/>
      <c r="BB1172" s="284"/>
      <c r="BC1172" s="284"/>
      <c r="BD1172" s="284"/>
      <c r="BE1172" s="284"/>
      <c r="BF1172" s="284"/>
      <c r="BG1172" s="284"/>
      <c r="BH1172" s="284"/>
      <c r="BI1172" s="284"/>
      <c r="BJ1172" s="284"/>
      <c r="BK1172" s="284"/>
      <c r="BL1172" s="284"/>
      <c r="BM1172" s="284"/>
      <c r="BN1172" s="284"/>
      <c r="BO1172" s="284"/>
      <c r="BP1172" s="284"/>
      <c r="BQ1172" s="284"/>
      <c r="BR1172" s="284"/>
      <c r="BS1172" s="284"/>
      <c r="BT1172" s="284"/>
      <c r="BU1172" s="284"/>
      <c r="BV1172" s="284"/>
      <c r="BW1172" s="284"/>
      <c r="BX1172" s="284"/>
      <c r="BY1172" s="284"/>
      <c r="BZ1172" s="284"/>
      <c r="CA1172" s="284"/>
      <c r="CB1172" s="284"/>
      <c r="CC1172" s="284"/>
      <c r="CD1172" s="284"/>
      <c r="CE1172" s="284"/>
      <c r="CF1172" s="284"/>
      <c r="CG1172" s="284"/>
      <c r="CH1172" s="284"/>
      <c r="CI1172" s="284"/>
      <c r="CJ1172" s="284"/>
      <c r="CK1172" s="284"/>
      <c r="CL1172" s="284"/>
      <c r="CM1172" s="284"/>
      <c r="CN1172" s="284"/>
    </row>
    <row r="1173" spans="1:93" ht="14.25" customHeight="1" x14ac:dyDescent="0.35">
      <c r="D1173" s="285"/>
      <c r="E1173" s="285"/>
      <c r="F1173" s="285"/>
      <c r="G1173" s="285"/>
      <c r="H1173" s="285"/>
      <c r="I1173" s="285"/>
      <c r="J1173" s="285"/>
      <c r="K1173" s="285"/>
      <c r="L1173" s="285"/>
      <c r="M1173" s="285"/>
      <c r="N1173" s="285"/>
      <c r="O1173" s="285"/>
      <c r="P1173" s="285"/>
      <c r="Q1173" s="285"/>
      <c r="R1173" s="285"/>
      <c r="S1173" s="285"/>
      <c r="T1173" s="285"/>
      <c r="U1173" s="285"/>
      <c r="V1173" s="285"/>
      <c r="W1173" s="285"/>
      <c r="X1173" s="285"/>
      <c r="Y1173" s="285"/>
      <c r="Z1173" s="285"/>
      <c r="AA1173" s="285"/>
      <c r="AB1173" s="285"/>
      <c r="AC1173" s="285"/>
      <c r="AD1173" s="285"/>
      <c r="AE1173" s="285"/>
      <c r="AF1173" s="285"/>
      <c r="AG1173" s="285"/>
      <c r="AH1173" s="285"/>
      <c r="AI1173" s="285"/>
      <c r="AJ1173" s="285"/>
      <c r="AK1173" s="285"/>
      <c r="AL1173" s="285"/>
      <c r="AM1173" s="285"/>
      <c r="AN1173" s="285"/>
      <c r="AO1173" s="285"/>
      <c r="AP1173" s="285"/>
      <c r="AQ1173" s="285"/>
      <c r="AR1173" s="285"/>
      <c r="AS1173" s="285"/>
      <c r="AT1173" s="285"/>
      <c r="AU1173" s="285"/>
      <c r="AV1173" s="285"/>
      <c r="AW1173" s="285"/>
      <c r="AX1173" s="285"/>
      <c r="AY1173" s="285"/>
      <c r="AZ1173" s="285"/>
      <c r="BA1173" s="285"/>
      <c r="BB1173" s="285"/>
      <c r="BC1173" s="285"/>
      <c r="BD1173" s="285"/>
      <c r="BE1173" s="285"/>
      <c r="BF1173" s="285"/>
      <c r="BG1173" s="285"/>
      <c r="BH1173" s="285"/>
      <c r="BI1173" s="285"/>
      <c r="BJ1173" s="285"/>
      <c r="BK1173" s="285"/>
      <c r="BL1173" s="285"/>
      <c r="BM1173" s="285"/>
      <c r="BN1173" s="285"/>
      <c r="BO1173" s="285"/>
      <c r="BP1173" s="285"/>
      <c r="BQ1173" s="285"/>
      <c r="BR1173" s="285"/>
      <c r="BS1173" s="285"/>
      <c r="BT1173" s="285"/>
      <c r="BU1173" s="285"/>
      <c r="BV1173" s="285"/>
      <c r="BW1173" s="285"/>
      <c r="BX1173" s="285"/>
      <c r="BY1173" s="285"/>
      <c r="BZ1173" s="285"/>
      <c r="CA1173" s="285"/>
      <c r="CB1173" s="285"/>
      <c r="CC1173" s="285"/>
      <c r="CD1173" s="285"/>
      <c r="CE1173" s="285"/>
      <c r="CF1173" s="285"/>
      <c r="CG1173" s="285"/>
      <c r="CH1173" s="285"/>
      <c r="CI1173" s="285"/>
      <c r="CJ1173" s="285"/>
      <c r="CK1173" s="285"/>
      <c r="CL1173" s="285"/>
      <c r="CM1173" s="285"/>
      <c r="CN1173" s="285"/>
    </row>
    <row r="1174" spans="1:93" ht="14.25" customHeight="1" x14ac:dyDescent="0.35">
      <c r="D1174" s="720" t="s">
        <v>504</v>
      </c>
      <c r="E1174" s="721"/>
      <c r="F1174" s="721"/>
      <c r="G1174" s="721"/>
      <c r="H1174" s="721"/>
      <c r="I1174" s="721"/>
      <c r="J1174" s="721"/>
      <c r="K1174" s="721"/>
      <c r="L1174" s="721"/>
      <c r="M1174" s="721"/>
      <c r="N1174" s="721"/>
      <c r="O1174" s="721"/>
      <c r="P1174" s="721"/>
      <c r="Q1174" s="721"/>
      <c r="R1174" s="721"/>
      <c r="S1174" s="721"/>
      <c r="T1174" s="721"/>
      <c r="U1174" s="721"/>
      <c r="V1174" s="721"/>
      <c r="W1174" s="721"/>
      <c r="X1174" s="721"/>
      <c r="Y1174" s="721"/>
      <c r="Z1174" s="721"/>
      <c r="AA1174" s="721"/>
      <c r="AB1174" s="721"/>
      <c r="AC1174" s="721"/>
      <c r="AD1174" s="721"/>
      <c r="AE1174" s="721"/>
      <c r="AF1174" s="721"/>
      <c r="AG1174" s="722"/>
      <c r="AH1174" s="720" t="s">
        <v>505</v>
      </c>
      <c r="AI1174" s="721"/>
      <c r="AJ1174" s="721"/>
      <c r="AK1174" s="721"/>
      <c r="AL1174" s="721"/>
      <c r="AM1174" s="721"/>
      <c r="AN1174" s="721"/>
      <c r="AO1174" s="721"/>
      <c r="AP1174" s="721"/>
      <c r="AQ1174" s="721"/>
      <c r="AR1174" s="721"/>
      <c r="AS1174" s="721"/>
      <c r="AT1174" s="721"/>
      <c r="AU1174" s="721"/>
      <c r="AV1174" s="721"/>
      <c r="AW1174" s="721"/>
      <c r="AX1174" s="721"/>
      <c r="AY1174" s="721"/>
      <c r="AZ1174" s="721"/>
      <c r="BA1174" s="721"/>
      <c r="BB1174" s="721"/>
      <c r="BC1174" s="721"/>
      <c r="BD1174" s="721"/>
      <c r="BE1174" s="721"/>
      <c r="BF1174" s="721"/>
      <c r="BG1174" s="721"/>
      <c r="BH1174" s="721"/>
      <c r="BI1174" s="721"/>
      <c r="BJ1174" s="721"/>
      <c r="BK1174" s="722"/>
      <c r="BL1174" s="554" t="s">
        <v>503</v>
      </c>
      <c r="BM1174" s="554"/>
      <c r="BN1174" s="554"/>
      <c r="BO1174" s="554"/>
      <c r="BP1174" s="554"/>
      <c r="BQ1174" s="554"/>
      <c r="BR1174" s="554"/>
      <c r="BS1174" s="554"/>
      <c r="BT1174" s="554"/>
      <c r="BU1174" s="554"/>
      <c r="BV1174" s="554"/>
      <c r="BW1174" s="554"/>
      <c r="BX1174" s="554"/>
      <c r="BY1174" s="554"/>
      <c r="BZ1174" s="554"/>
      <c r="CA1174" s="554"/>
      <c r="CB1174" s="554"/>
      <c r="CC1174" s="554"/>
      <c r="CD1174" s="554"/>
      <c r="CE1174" s="554"/>
      <c r="CF1174" s="554"/>
      <c r="CG1174" s="554"/>
      <c r="CH1174" s="554"/>
      <c r="CI1174" s="554"/>
      <c r="CJ1174" s="554"/>
      <c r="CK1174" s="554"/>
      <c r="CL1174" s="554"/>
      <c r="CM1174" s="554"/>
      <c r="CN1174" s="554"/>
      <c r="CO1174" s="4"/>
    </row>
    <row r="1175" spans="1:93" ht="14.25" customHeight="1" x14ac:dyDescent="0.35">
      <c r="D1175" s="723"/>
      <c r="E1175" s="724"/>
      <c r="F1175" s="724"/>
      <c r="G1175" s="724"/>
      <c r="H1175" s="724"/>
      <c r="I1175" s="724"/>
      <c r="J1175" s="724"/>
      <c r="K1175" s="724"/>
      <c r="L1175" s="724"/>
      <c r="M1175" s="724"/>
      <c r="N1175" s="724"/>
      <c r="O1175" s="724"/>
      <c r="P1175" s="724"/>
      <c r="Q1175" s="724"/>
      <c r="R1175" s="724"/>
      <c r="S1175" s="724"/>
      <c r="T1175" s="724"/>
      <c r="U1175" s="724"/>
      <c r="V1175" s="724"/>
      <c r="W1175" s="724"/>
      <c r="X1175" s="724"/>
      <c r="Y1175" s="724"/>
      <c r="Z1175" s="724"/>
      <c r="AA1175" s="724"/>
      <c r="AB1175" s="724"/>
      <c r="AC1175" s="724"/>
      <c r="AD1175" s="724"/>
      <c r="AE1175" s="724"/>
      <c r="AF1175" s="724"/>
      <c r="AG1175" s="725"/>
      <c r="AH1175" s="723"/>
      <c r="AI1175" s="724"/>
      <c r="AJ1175" s="724"/>
      <c r="AK1175" s="724"/>
      <c r="AL1175" s="724"/>
      <c r="AM1175" s="724"/>
      <c r="AN1175" s="724"/>
      <c r="AO1175" s="724"/>
      <c r="AP1175" s="724"/>
      <c r="AQ1175" s="724"/>
      <c r="AR1175" s="724"/>
      <c r="AS1175" s="724"/>
      <c r="AT1175" s="724"/>
      <c r="AU1175" s="724"/>
      <c r="AV1175" s="724"/>
      <c r="AW1175" s="724"/>
      <c r="AX1175" s="724"/>
      <c r="AY1175" s="724"/>
      <c r="AZ1175" s="724"/>
      <c r="BA1175" s="724"/>
      <c r="BB1175" s="724"/>
      <c r="BC1175" s="724"/>
      <c r="BD1175" s="724"/>
      <c r="BE1175" s="724"/>
      <c r="BF1175" s="724"/>
      <c r="BG1175" s="724"/>
      <c r="BH1175" s="724"/>
      <c r="BI1175" s="724"/>
      <c r="BJ1175" s="724"/>
      <c r="BK1175" s="725"/>
      <c r="BL1175" s="782"/>
      <c r="BM1175" s="782"/>
      <c r="BN1175" s="782"/>
      <c r="BO1175" s="782"/>
      <c r="BP1175" s="782"/>
      <c r="BQ1175" s="782"/>
      <c r="BR1175" s="782"/>
      <c r="BS1175" s="782"/>
      <c r="BT1175" s="782"/>
      <c r="BU1175" s="782"/>
      <c r="BV1175" s="782"/>
      <c r="BW1175" s="782"/>
      <c r="BX1175" s="782"/>
      <c r="BY1175" s="782"/>
      <c r="BZ1175" s="782"/>
      <c r="CA1175" s="782"/>
      <c r="CB1175" s="782"/>
      <c r="CC1175" s="782"/>
      <c r="CD1175" s="782"/>
      <c r="CE1175" s="782"/>
      <c r="CF1175" s="782"/>
      <c r="CG1175" s="782"/>
      <c r="CH1175" s="782"/>
      <c r="CI1175" s="782"/>
      <c r="CJ1175" s="782"/>
      <c r="CK1175" s="782"/>
      <c r="CL1175" s="782"/>
      <c r="CM1175" s="782"/>
      <c r="CN1175" s="782"/>
      <c r="CO1175" s="4"/>
    </row>
    <row r="1176" spans="1:93" ht="14.25" customHeight="1" x14ac:dyDescent="0.35">
      <c r="D1176" s="779">
        <v>29617706260</v>
      </c>
      <c r="E1176" s="780"/>
      <c r="F1176" s="780"/>
      <c r="G1176" s="780"/>
      <c r="H1176" s="780"/>
      <c r="I1176" s="780"/>
      <c r="J1176" s="780"/>
      <c r="K1176" s="780"/>
      <c r="L1176" s="780"/>
      <c r="M1176" s="780"/>
      <c r="N1176" s="780"/>
      <c r="O1176" s="780"/>
      <c r="P1176" s="780"/>
      <c r="Q1176" s="780"/>
      <c r="R1176" s="780"/>
      <c r="S1176" s="780"/>
      <c r="T1176" s="780"/>
      <c r="U1176" s="780"/>
      <c r="V1176" s="780"/>
      <c r="W1176" s="780"/>
      <c r="X1176" s="780"/>
      <c r="Y1176" s="780"/>
      <c r="Z1176" s="780"/>
      <c r="AA1176" s="780"/>
      <c r="AB1176" s="780"/>
      <c r="AC1176" s="780"/>
      <c r="AD1176" s="780"/>
      <c r="AE1176" s="780"/>
      <c r="AF1176" s="780"/>
      <c r="AG1176" s="781"/>
      <c r="AH1176" s="779">
        <v>23763259455</v>
      </c>
      <c r="AI1176" s="780"/>
      <c r="AJ1176" s="780"/>
      <c r="AK1176" s="780"/>
      <c r="AL1176" s="780"/>
      <c r="AM1176" s="780"/>
      <c r="AN1176" s="780"/>
      <c r="AO1176" s="780"/>
      <c r="AP1176" s="780"/>
      <c r="AQ1176" s="780"/>
      <c r="AR1176" s="780"/>
      <c r="AS1176" s="780"/>
      <c r="AT1176" s="780"/>
      <c r="AU1176" s="780"/>
      <c r="AV1176" s="780"/>
      <c r="AW1176" s="780"/>
      <c r="AX1176" s="780"/>
      <c r="AY1176" s="780"/>
      <c r="AZ1176" s="780"/>
      <c r="BA1176" s="780"/>
      <c r="BB1176" s="780"/>
      <c r="BC1176" s="780"/>
      <c r="BD1176" s="780"/>
      <c r="BE1176" s="780"/>
      <c r="BF1176" s="780"/>
      <c r="BG1176" s="780"/>
      <c r="BH1176" s="780"/>
      <c r="BI1176" s="780"/>
      <c r="BJ1176" s="780"/>
      <c r="BK1176" s="781"/>
      <c r="BL1176" s="779">
        <v>6241446805</v>
      </c>
      <c r="BM1176" s="780"/>
      <c r="BN1176" s="780"/>
      <c r="BO1176" s="780"/>
      <c r="BP1176" s="780"/>
      <c r="BQ1176" s="780"/>
      <c r="BR1176" s="780"/>
      <c r="BS1176" s="780"/>
      <c r="BT1176" s="780"/>
      <c r="BU1176" s="780"/>
      <c r="BV1176" s="780"/>
      <c r="BW1176" s="780"/>
      <c r="BX1176" s="780"/>
      <c r="BY1176" s="780"/>
      <c r="BZ1176" s="780"/>
      <c r="CA1176" s="780"/>
      <c r="CB1176" s="780"/>
      <c r="CC1176" s="780"/>
      <c r="CD1176" s="780"/>
      <c r="CE1176" s="780"/>
      <c r="CF1176" s="780"/>
      <c r="CG1176" s="780"/>
      <c r="CH1176" s="780"/>
      <c r="CI1176" s="780"/>
      <c r="CJ1176" s="780"/>
      <c r="CK1176" s="780"/>
      <c r="CL1176" s="780"/>
      <c r="CM1176" s="780"/>
      <c r="CN1176" s="781"/>
    </row>
    <row r="1177" spans="1:93" ht="14.25" customHeight="1" x14ac:dyDescent="0.35">
      <c r="D1177" s="792" t="s">
        <v>669</v>
      </c>
      <c r="E1177" s="792"/>
      <c r="F1177" s="792"/>
      <c r="G1177" s="792"/>
      <c r="H1177" s="792"/>
      <c r="I1177" s="792"/>
      <c r="J1177" s="792"/>
      <c r="K1177" s="792"/>
      <c r="L1177" s="792"/>
      <c r="M1177" s="792"/>
      <c r="N1177" s="792"/>
      <c r="O1177" s="792"/>
      <c r="P1177" s="792"/>
      <c r="Q1177" s="792"/>
      <c r="R1177" s="792"/>
      <c r="S1177" s="792"/>
      <c r="T1177" s="792"/>
      <c r="U1177" s="792"/>
      <c r="V1177" s="792"/>
      <c r="W1177" s="792"/>
      <c r="X1177" s="792"/>
      <c r="Y1177" s="792"/>
      <c r="Z1177" s="792"/>
      <c r="AA1177" s="792"/>
      <c r="AB1177" s="792"/>
      <c r="AC1177" s="792"/>
      <c r="AD1177" s="792"/>
      <c r="AE1177" s="792"/>
      <c r="AF1177" s="792"/>
      <c r="AG1177" s="792"/>
      <c r="AH1177" s="792"/>
      <c r="AI1177" s="792"/>
      <c r="AJ1177" s="792"/>
      <c r="AK1177" s="792"/>
      <c r="AL1177" s="792"/>
      <c r="AM1177" s="792"/>
      <c r="AN1177" s="792"/>
      <c r="AO1177" s="792"/>
      <c r="AP1177" s="792"/>
      <c r="AQ1177" s="792"/>
      <c r="AR1177" s="792"/>
      <c r="AS1177" s="792"/>
      <c r="AT1177" s="792"/>
      <c r="AU1177" s="792"/>
      <c r="AV1177" s="792"/>
      <c r="AW1177" s="792"/>
      <c r="AX1177" s="792"/>
      <c r="AY1177" s="792"/>
      <c r="AZ1177" s="792"/>
      <c r="BA1177" s="792"/>
      <c r="BB1177" s="792"/>
      <c r="BC1177" s="792"/>
      <c r="BD1177" s="792"/>
      <c r="BE1177" s="792"/>
      <c r="BF1177" s="792"/>
      <c r="BG1177" s="792"/>
      <c r="BH1177" s="792"/>
      <c r="BI1177" s="792"/>
      <c r="BJ1177" s="792"/>
      <c r="BK1177" s="792"/>
      <c r="BL1177" s="792"/>
      <c r="BM1177" s="792"/>
      <c r="BN1177" s="792"/>
      <c r="BO1177" s="792"/>
      <c r="BP1177" s="792"/>
      <c r="BQ1177" s="792"/>
      <c r="BR1177" s="792"/>
      <c r="BS1177" s="792"/>
      <c r="BT1177" s="792"/>
      <c r="BU1177" s="792"/>
      <c r="BV1177" s="792"/>
      <c r="BW1177" s="792"/>
      <c r="BX1177" s="792"/>
      <c r="BY1177" s="792"/>
      <c r="BZ1177" s="792"/>
      <c r="CA1177" s="792"/>
      <c r="CB1177" s="792"/>
      <c r="CC1177" s="792"/>
      <c r="CD1177" s="792"/>
      <c r="CE1177" s="792"/>
      <c r="CF1177" s="792"/>
      <c r="CG1177" s="792"/>
      <c r="CH1177" s="792"/>
      <c r="CI1177" s="792"/>
      <c r="CJ1177" s="792"/>
      <c r="CK1177" s="792"/>
      <c r="CL1177" s="792"/>
      <c r="CM1177" s="792"/>
      <c r="CN1177" s="792"/>
    </row>
    <row r="1178" spans="1:93" ht="14.25" customHeight="1" x14ac:dyDescent="0.35">
      <c r="D1178" s="284" t="s">
        <v>506</v>
      </c>
      <c r="E1178" s="284"/>
      <c r="F1178" s="284"/>
      <c r="G1178" s="284"/>
      <c r="H1178" s="284"/>
      <c r="I1178" s="284"/>
      <c r="J1178" s="284"/>
      <c r="K1178" s="284"/>
      <c r="L1178" s="284"/>
      <c r="M1178" s="284"/>
      <c r="N1178" s="284"/>
      <c r="O1178" s="284"/>
      <c r="P1178" s="284"/>
      <c r="Q1178" s="284"/>
      <c r="R1178" s="284"/>
      <c r="S1178" s="284"/>
      <c r="T1178" s="284"/>
      <c r="U1178" s="284"/>
      <c r="V1178" s="284"/>
      <c r="W1178" s="284"/>
      <c r="X1178" s="284"/>
      <c r="Y1178" s="284"/>
      <c r="Z1178" s="284"/>
      <c r="AA1178" s="284"/>
      <c r="AB1178" s="284"/>
      <c r="AC1178" s="284"/>
      <c r="AD1178" s="284"/>
      <c r="AE1178" s="284"/>
      <c r="AF1178" s="284"/>
      <c r="AG1178" s="284"/>
      <c r="AH1178" s="284"/>
      <c r="AI1178" s="284"/>
      <c r="AJ1178" s="284"/>
      <c r="AK1178" s="284"/>
      <c r="AL1178" s="284"/>
      <c r="AM1178" s="284"/>
      <c r="AN1178" s="284"/>
      <c r="AO1178" s="284"/>
      <c r="AP1178" s="284"/>
      <c r="AQ1178" s="284"/>
      <c r="AR1178" s="284"/>
      <c r="AS1178" s="284"/>
      <c r="AT1178" s="284"/>
      <c r="AU1178" s="284"/>
      <c r="AV1178" s="284"/>
      <c r="AW1178" s="284"/>
      <c r="AX1178" s="284"/>
      <c r="AY1178" s="284"/>
      <c r="AZ1178" s="284"/>
      <c r="BA1178" s="284"/>
      <c r="BB1178" s="284"/>
      <c r="BC1178" s="284"/>
      <c r="BD1178" s="284"/>
      <c r="BE1178" s="284"/>
      <c r="BF1178" s="284"/>
      <c r="BG1178" s="284"/>
      <c r="BH1178" s="284"/>
      <c r="BI1178" s="284"/>
      <c r="BJ1178" s="284"/>
      <c r="BK1178" s="284"/>
      <c r="BL1178" s="284"/>
      <c r="BM1178" s="284"/>
      <c r="BN1178" s="284"/>
      <c r="BO1178" s="284"/>
      <c r="BP1178" s="284"/>
      <c r="BQ1178" s="284"/>
      <c r="BR1178" s="284"/>
      <c r="BS1178" s="284"/>
      <c r="BT1178" s="284"/>
      <c r="BU1178" s="284"/>
      <c r="BV1178" s="284"/>
      <c r="BW1178" s="284"/>
      <c r="BX1178" s="284"/>
      <c r="BY1178" s="284"/>
      <c r="BZ1178" s="284"/>
      <c r="CA1178" s="284"/>
      <c r="CB1178" s="284"/>
      <c r="CC1178" s="284"/>
      <c r="CD1178" s="284"/>
      <c r="CE1178" s="284"/>
      <c r="CF1178" s="284"/>
      <c r="CG1178" s="284"/>
      <c r="CH1178" s="284"/>
      <c r="CI1178" s="284"/>
      <c r="CJ1178" s="284"/>
      <c r="CK1178" s="284"/>
      <c r="CL1178" s="284"/>
      <c r="CM1178" s="284"/>
      <c r="CN1178" s="284"/>
    </row>
    <row r="1179" spans="1:93" ht="14.25" customHeight="1" x14ac:dyDescent="0.35">
      <c r="D1179" s="285"/>
      <c r="E1179" s="285"/>
      <c r="F1179" s="285"/>
      <c r="G1179" s="285"/>
      <c r="H1179" s="285"/>
      <c r="I1179" s="285"/>
      <c r="J1179" s="285"/>
      <c r="K1179" s="285"/>
      <c r="L1179" s="285"/>
      <c r="M1179" s="285"/>
      <c r="N1179" s="285"/>
      <c r="O1179" s="285"/>
      <c r="P1179" s="285"/>
      <c r="Q1179" s="285"/>
      <c r="R1179" s="285"/>
      <c r="S1179" s="285"/>
      <c r="T1179" s="285"/>
      <c r="U1179" s="285"/>
      <c r="V1179" s="285"/>
      <c r="W1179" s="285"/>
      <c r="X1179" s="285"/>
      <c r="Y1179" s="285"/>
      <c r="Z1179" s="285"/>
      <c r="AA1179" s="285"/>
      <c r="AB1179" s="285"/>
      <c r="AC1179" s="285"/>
      <c r="AD1179" s="285"/>
      <c r="AE1179" s="285"/>
      <c r="AF1179" s="285"/>
      <c r="AG1179" s="285"/>
      <c r="AH1179" s="285"/>
      <c r="AI1179" s="285"/>
      <c r="AJ1179" s="285"/>
      <c r="AK1179" s="285"/>
      <c r="AL1179" s="285"/>
      <c r="AM1179" s="285"/>
      <c r="AN1179" s="285"/>
      <c r="AO1179" s="285"/>
      <c r="AP1179" s="285"/>
      <c r="AQ1179" s="285"/>
      <c r="AR1179" s="285"/>
      <c r="AS1179" s="285"/>
      <c r="AT1179" s="285"/>
      <c r="AU1179" s="285"/>
      <c r="AV1179" s="285"/>
      <c r="AW1179" s="285"/>
      <c r="AX1179" s="285"/>
      <c r="AY1179" s="285"/>
      <c r="AZ1179" s="285"/>
      <c r="BA1179" s="285"/>
      <c r="BB1179" s="285"/>
      <c r="BC1179" s="285"/>
      <c r="BD1179" s="285"/>
      <c r="BE1179" s="285"/>
      <c r="BF1179" s="285"/>
      <c r="BG1179" s="285"/>
      <c r="BH1179" s="285"/>
      <c r="BI1179" s="285"/>
      <c r="BJ1179" s="285"/>
      <c r="BK1179" s="285"/>
      <c r="BL1179" s="285"/>
      <c r="BM1179" s="285"/>
      <c r="BN1179" s="285"/>
      <c r="BO1179" s="285"/>
      <c r="BP1179" s="285"/>
      <c r="BQ1179" s="285"/>
      <c r="BR1179" s="285"/>
      <c r="BS1179" s="285"/>
      <c r="BT1179" s="285"/>
      <c r="BU1179" s="285"/>
      <c r="BV1179" s="285"/>
      <c r="BW1179" s="285"/>
      <c r="BX1179" s="285"/>
      <c r="BY1179" s="285"/>
      <c r="BZ1179" s="285"/>
      <c r="CA1179" s="285"/>
      <c r="CB1179" s="285"/>
      <c r="CC1179" s="285"/>
      <c r="CD1179" s="285"/>
      <c r="CE1179" s="285"/>
      <c r="CF1179" s="285"/>
      <c r="CG1179" s="285"/>
      <c r="CH1179" s="285"/>
      <c r="CI1179" s="285"/>
      <c r="CJ1179" s="285"/>
      <c r="CK1179" s="285"/>
      <c r="CL1179" s="285"/>
      <c r="CM1179" s="285"/>
      <c r="CN1179" s="285"/>
    </row>
    <row r="1180" spans="1:93" ht="14.25" customHeight="1" x14ac:dyDescent="0.35">
      <c r="D1180" s="720" t="s">
        <v>508</v>
      </c>
      <c r="E1180" s="721"/>
      <c r="F1180" s="721"/>
      <c r="G1180" s="721"/>
      <c r="H1180" s="721"/>
      <c r="I1180" s="721"/>
      <c r="J1180" s="721"/>
      <c r="K1180" s="721"/>
      <c r="L1180" s="721"/>
      <c r="M1180" s="721"/>
      <c r="N1180" s="721"/>
      <c r="O1180" s="722"/>
      <c r="P1180" s="720" t="s">
        <v>509</v>
      </c>
      <c r="Q1180" s="721"/>
      <c r="R1180" s="721"/>
      <c r="S1180" s="721"/>
      <c r="T1180" s="721"/>
      <c r="U1180" s="721"/>
      <c r="V1180" s="721"/>
      <c r="W1180" s="721"/>
      <c r="X1180" s="721"/>
      <c r="Y1180" s="721"/>
      <c r="Z1180" s="721"/>
      <c r="AA1180" s="722"/>
      <c r="AB1180" s="720" t="s">
        <v>510</v>
      </c>
      <c r="AC1180" s="721"/>
      <c r="AD1180" s="721"/>
      <c r="AE1180" s="721"/>
      <c r="AF1180" s="721"/>
      <c r="AG1180" s="721"/>
      <c r="AH1180" s="721"/>
      <c r="AI1180" s="721"/>
      <c r="AJ1180" s="721"/>
      <c r="AK1180" s="721"/>
      <c r="AL1180" s="721"/>
      <c r="AM1180" s="722"/>
      <c r="AN1180" s="720" t="s">
        <v>511</v>
      </c>
      <c r="AO1180" s="721"/>
      <c r="AP1180" s="721"/>
      <c r="AQ1180" s="721"/>
      <c r="AR1180" s="721"/>
      <c r="AS1180" s="721"/>
      <c r="AT1180" s="721"/>
      <c r="AU1180" s="721"/>
      <c r="AV1180" s="721"/>
      <c r="AW1180" s="721"/>
      <c r="AX1180" s="721"/>
      <c r="AY1180" s="722"/>
      <c r="AZ1180" s="720" t="s">
        <v>512</v>
      </c>
      <c r="BA1180" s="721"/>
      <c r="BB1180" s="721"/>
      <c r="BC1180" s="721"/>
      <c r="BD1180" s="721"/>
      <c r="BE1180" s="721"/>
      <c r="BF1180" s="721"/>
      <c r="BG1180" s="721"/>
      <c r="BH1180" s="721"/>
      <c r="BI1180" s="721"/>
      <c r="BJ1180" s="721"/>
      <c r="BK1180" s="721"/>
      <c r="BL1180" s="721"/>
      <c r="BM1180" s="721"/>
      <c r="BN1180" s="721"/>
      <c r="BO1180" s="721"/>
      <c r="BP1180" s="720" t="s">
        <v>513</v>
      </c>
      <c r="BQ1180" s="721"/>
      <c r="BR1180" s="721"/>
      <c r="BS1180" s="721"/>
      <c r="BT1180" s="721"/>
      <c r="BU1180" s="721"/>
      <c r="BV1180" s="721"/>
      <c r="BW1180" s="721"/>
      <c r="BX1180" s="721"/>
      <c r="BY1180" s="721"/>
      <c r="BZ1180" s="721"/>
      <c r="CA1180" s="721"/>
      <c r="CB1180" s="720" t="s">
        <v>514</v>
      </c>
      <c r="CC1180" s="721"/>
      <c r="CD1180" s="721"/>
      <c r="CE1180" s="721"/>
      <c r="CF1180" s="721"/>
      <c r="CG1180" s="721"/>
      <c r="CH1180" s="721"/>
      <c r="CI1180" s="721"/>
      <c r="CJ1180" s="721"/>
      <c r="CK1180" s="721"/>
      <c r="CL1180" s="721"/>
      <c r="CM1180" s="721"/>
      <c r="CN1180" s="722"/>
    </row>
    <row r="1181" spans="1:93" ht="14.25" customHeight="1" x14ac:dyDescent="0.35">
      <c r="D1181" s="723"/>
      <c r="E1181" s="724"/>
      <c r="F1181" s="724"/>
      <c r="G1181" s="724"/>
      <c r="H1181" s="724"/>
      <c r="I1181" s="724"/>
      <c r="J1181" s="724"/>
      <c r="K1181" s="724"/>
      <c r="L1181" s="724"/>
      <c r="M1181" s="724"/>
      <c r="N1181" s="724"/>
      <c r="O1181" s="725"/>
      <c r="P1181" s="723"/>
      <c r="Q1181" s="724"/>
      <c r="R1181" s="724"/>
      <c r="S1181" s="724"/>
      <c r="T1181" s="724"/>
      <c r="U1181" s="724"/>
      <c r="V1181" s="724"/>
      <c r="W1181" s="724"/>
      <c r="X1181" s="724"/>
      <c r="Y1181" s="724"/>
      <c r="Z1181" s="724"/>
      <c r="AA1181" s="725"/>
      <c r="AB1181" s="723"/>
      <c r="AC1181" s="724"/>
      <c r="AD1181" s="724"/>
      <c r="AE1181" s="724"/>
      <c r="AF1181" s="724"/>
      <c r="AG1181" s="724"/>
      <c r="AH1181" s="724"/>
      <c r="AI1181" s="724"/>
      <c r="AJ1181" s="724"/>
      <c r="AK1181" s="724"/>
      <c r="AL1181" s="724"/>
      <c r="AM1181" s="725"/>
      <c r="AN1181" s="723"/>
      <c r="AO1181" s="724"/>
      <c r="AP1181" s="724"/>
      <c r="AQ1181" s="724"/>
      <c r="AR1181" s="724"/>
      <c r="AS1181" s="724"/>
      <c r="AT1181" s="724"/>
      <c r="AU1181" s="724"/>
      <c r="AV1181" s="724"/>
      <c r="AW1181" s="724"/>
      <c r="AX1181" s="724"/>
      <c r="AY1181" s="725"/>
      <c r="AZ1181" s="723"/>
      <c r="BA1181" s="724"/>
      <c r="BB1181" s="724"/>
      <c r="BC1181" s="724"/>
      <c r="BD1181" s="724"/>
      <c r="BE1181" s="724"/>
      <c r="BF1181" s="724"/>
      <c r="BG1181" s="724"/>
      <c r="BH1181" s="724"/>
      <c r="BI1181" s="724"/>
      <c r="BJ1181" s="724"/>
      <c r="BK1181" s="724"/>
      <c r="BL1181" s="724"/>
      <c r="BM1181" s="724"/>
      <c r="BN1181" s="724"/>
      <c r="BO1181" s="724"/>
      <c r="BP1181" s="723"/>
      <c r="BQ1181" s="724"/>
      <c r="BR1181" s="724"/>
      <c r="BS1181" s="724"/>
      <c r="BT1181" s="724"/>
      <c r="BU1181" s="724"/>
      <c r="BV1181" s="724"/>
      <c r="BW1181" s="724"/>
      <c r="BX1181" s="724"/>
      <c r="BY1181" s="724"/>
      <c r="BZ1181" s="724"/>
      <c r="CA1181" s="724"/>
      <c r="CB1181" s="723"/>
      <c r="CC1181" s="724"/>
      <c r="CD1181" s="724"/>
      <c r="CE1181" s="724"/>
      <c r="CF1181" s="724"/>
      <c r="CG1181" s="724"/>
      <c r="CH1181" s="724"/>
      <c r="CI1181" s="724"/>
      <c r="CJ1181" s="724"/>
      <c r="CK1181" s="724"/>
      <c r="CL1181" s="724"/>
      <c r="CM1181" s="724"/>
      <c r="CN1181" s="725"/>
    </row>
    <row r="1182" spans="1:93" ht="14.25" customHeight="1" x14ac:dyDescent="0.35">
      <c r="D1182" s="779">
        <v>4165799650</v>
      </c>
      <c r="E1182" s="780"/>
      <c r="F1182" s="780"/>
      <c r="G1182" s="780"/>
      <c r="H1182" s="780"/>
      <c r="I1182" s="780"/>
      <c r="J1182" s="780"/>
      <c r="K1182" s="780"/>
      <c r="L1182" s="780"/>
      <c r="M1182" s="780"/>
      <c r="N1182" s="780"/>
      <c r="O1182" s="781"/>
      <c r="P1182" s="779">
        <v>4931409454</v>
      </c>
      <c r="Q1182" s="780"/>
      <c r="R1182" s="780"/>
      <c r="S1182" s="780"/>
      <c r="T1182" s="780"/>
      <c r="U1182" s="780"/>
      <c r="V1182" s="780"/>
      <c r="W1182" s="780"/>
      <c r="X1182" s="780"/>
      <c r="Y1182" s="780"/>
      <c r="Z1182" s="780"/>
      <c r="AA1182" s="781"/>
      <c r="AB1182" s="779">
        <v>6416557679</v>
      </c>
      <c r="AC1182" s="780"/>
      <c r="AD1182" s="780"/>
      <c r="AE1182" s="780"/>
      <c r="AF1182" s="780"/>
      <c r="AG1182" s="780"/>
      <c r="AH1182" s="780"/>
      <c r="AI1182" s="780"/>
      <c r="AJ1182" s="780"/>
      <c r="AK1182" s="780"/>
      <c r="AL1182" s="780"/>
      <c r="AM1182" s="781"/>
      <c r="AN1182" s="779">
        <v>14103939477</v>
      </c>
      <c r="AO1182" s="780"/>
      <c r="AP1182" s="780"/>
      <c r="AQ1182" s="780"/>
      <c r="AR1182" s="780"/>
      <c r="AS1182" s="780"/>
      <c r="AT1182" s="780"/>
      <c r="AU1182" s="780"/>
      <c r="AV1182" s="780"/>
      <c r="AW1182" s="780"/>
      <c r="AX1182" s="780"/>
      <c r="AY1182" s="781"/>
      <c r="AZ1182" s="779">
        <v>3119052716</v>
      </c>
      <c r="BA1182" s="780"/>
      <c r="BB1182" s="780"/>
      <c r="BC1182" s="780"/>
      <c r="BD1182" s="780"/>
      <c r="BE1182" s="780"/>
      <c r="BF1182" s="780"/>
      <c r="BG1182" s="780"/>
      <c r="BH1182" s="780"/>
      <c r="BI1182" s="780"/>
      <c r="BJ1182" s="780"/>
      <c r="BK1182" s="780"/>
      <c r="BL1182" s="780"/>
      <c r="BM1182" s="780"/>
      <c r="BN1182" s="780"/>
      <c r="BO1182" s="781"/>
      <c r="BP1182" s="779">
        <v>270909000</v>
      </c>
      <c r="BQ1182" s="780"/>
      <c r="BR1182" s="780"/>
      <c r="BS1182" s="780"/>
      <c r="BT1182" s="780"/>
      <c r="BU1182" s="780"/>
      <c r="BV1182" s="780"/>
      <c r="BW1182" s="780"/>
      <c r="BX1182" s="780"/>
      <c r="BY1182" s="780"/>
      <c r="BZ1182" s="780"/>
      <c r="CA1182" s="781"/>
      <c r="CB1182" s="779">
        <v>19986297739</v>
      </c>
      <c r="CC1182" s="780"/>
      <c r="CD1182" s="780"/>
      <c r="CE1182" s="780"/>
      <c r="CF1182" s="780"/>
      <c r="CG1182" s="780"/>
      <c r="CH1182" s="780"/>
      <c r="CI1182" s="780"/>
      <c r="CJ1182" s="780"/>
      <c r="CK1182" s="780"/>
      <c r="CL1182" s="780"/>
      <c r="CM1182" s="780"/>
      <c r="CN1182" s="781"/>
    </row>
    <row r="1183" spans="1:93" ht="14.25" customHeight="1" x14ac:dyDescent="0.35">
      <c r="D1183" s="792" t="s">
        <v>669</v>
      </c>
      <c r="E1183" s="792"/>
      <c r="F1183" s="792"/>
      <c r="G1183" s="792"/>
      <c r="H1183" s="792"/>
      <c r="I1183" s="792"/>
      <c r="J1183" s="792"/>
      <c r="K1183" s="792"/>
      <c r="L1183" s="792"/>
      <c r="M1183" s="792"/>
      <c r="N1183" s="792"/>
      <c r="O1183" s="792"/>
      <c r="P1183" s="792"/>
      <c r="Q1183" s="792"/>
      <c r="R1183" s="792"/>
      <c r="S1183" s="792"/>
      <c r="T1183" s="792"/>
      <c r="U1183" s="792"/>
      <c r="V1183" s="792"/>
      <c r="W1183" s="792"/>
      <c r="X1183" s="792"/>
      <c r="Y1183" s="792"/>
      <c r="Z1183" s="792"/>
      <c r="AA1183" s="792"/>
      <c r="AB1183" s="792"/>
      <c r="AC1183" s="792"/>
      <c r="AD1183" s="792"/>
      <c r="AE1183" s="792"/>
      <c r="AF1183" s="792"/>
      <c r="AG1183" s="792"/>
      <c r="AH1183" s="792"/>
      <c r="AI1183" s="792"/>
      <c r="AJ1183" s="792"/>
      <c r="AK1183" s="792"/>
      <c r="AL1183" s="792"/>
      <c r="AM1183" s="792"/>
      <c r="AN1183" s="792"/>
      <c r="AO1183" s="792"/>
      <c r="AP1183" s="792"/>
      <c r="AQ1183" s="792"/>
      <c r="AR1183" s="792"/>
      <c r="AS1183" s="792"/>
      <c r="AT1183" s="792"/>
      <c r="AU1183" s="792"/>
      <c r="AV1183" s="792"/>
      <c r="AW1183" s="792"/>
      <c r="AX1183" s="792"/>
      <c r="AY1183" s="792"/>
      <c r="AZ1183" s="792"/>
      <c r="BA1183" s="792"/>
      <c r="BB1183" s="792"/>
      <c r="BC1183" s="792"/>
      <c r="BD1183" s="792"/>
      <c r="BE1183" s="792"/>
      <c r="BF1183" s="792"/>
      <c r="BG1183" s="792"/>
      <c r="BH1183" s="792"/>
      <c r="BI1183" s="792"/>
      <c r="BJ1183" s="792"/>
      <c r="BK1183" s="792"/>
      <c r="BL1183" s="792"/>
      <c r="BM1183" s="792"/>
      <c r="BN1183" s="792"/>
      <c r="BO1183" s="792"/>
      <c r="BP1183" s="792"/>
      <c r="BQ1183" s="792"/>
      <c r="BR1183" s="792"/>
      <c r="BS1183" s="792"/>
      <c r="BT1183" s="792"/>
      <c r="BU1183" s="792"/>
      <c r="BV1183" s="792"/>
      <c r="BW1183" s="792"/>
      <c r="BX1183" s="792"/>
      <c r="BY1183" s="792"/>
      <c r="BZ1183" s="792"/>
      <c r="CA1183" s="792"/>
      <c r="CB1183" s="792"/>
      <c r="CC1183" s="792"/>
      <c r="CD1183" s="792"/>
      <c r="CE1183" s="792"/>
      <c r="CF1183" s="792"/>
      <c r="CG1183" s="792"/>
      <c r="CH1183" s="792"/>
      <c r="CI1183" s="792"/>
      <c r="CJ1183" s="792"/>
      <c r="CK1183" s="792"/>
      <c r="CL1183" s="792"/>
      <c r="CM1183" s="792"/>
      <c r="CN1183" s="792"/>
    </row>
    <row r="1184" spans="1:93" ht="14.25" customHeight="1" x14ac:dyDescent="0.35">
      <c r="D1184" s="268"/>
      <c r="E1184" s="268"/>
      <c r="F1184" s="268"/>
      <c r="G1184" s="268"/>
      <c r="H1184" s="268"/>
      <c r="I1184" s="268"/>
      <c r="J1184" s="268"/>
      <c r="K1184" s="268"/>
      <c r="L1184" s="268"/>
      <c r="M1184" s="268"/>
      <c r="N1184" s="268"/>
      <c r="O1184" s="268"/>
      <c r="P1184" s="268"/>
      <c r="Q1184" s="268"/>
      <c r="R1184" s="268"/>
      <c r="S1184" s="268"/>
      <c r="T1184" s="268"/>
      <c r="U1184" s="268"/>
      <c r="V1184" s="268"/>
      <c r="W1184" s="268"/>
      <c r="X1184" s="268"/>
      <c r="Y1184" s="268"/>
      <c r="Z1184" s="268"/>
      <c r="AA1184" s="268"/>
      <c r="AB1184" s="268"/>
      <c r="AC1184" s="268"/>
      <c r="AD1184" s="268"/>
      <c r="AE1184" s="268"/>
      <c r="AF1184" s="268"/>
      <c r="AG1184" s="268"/>
      <c r="AH1184" s="268"/>
      <c r="AI1184" s="268"/>
      <c r="AJ1184" s="268"/>
      <c r="AK1184" s="268"/>
      <c r="AL1184" s="268"/>
      <c r="AM1184" s="268"/>
      <c r="AN1184" s="268"/>
      <c r="AO1184" s="268"/>
      <c r="AP1184" s="268"/>
      <c r="AQ1184" s="268"/>
      <c r="AR1184" s="268"/>
      <c r="AS1184" s="268"/>
      <c r="AT1184" s="268"/>
      <c r="AU1184" s="268"/>
      <c r="AV1184" s="268"/>
      <c r="AW1184" s="268"/>
      <c r="AX1184" s="268"/>
      <c r="AY1184" s="268"/>
      <c r="AZ1184" s="268"/>
      <c r="BA1184" s="268"/>
      <c r="BB1184" s="268"/>
      <c r="BC1184" s="268"/>
      <c r="BD1184" s="268"/>
      <c r="BE1184" s="268"/>
      <c r="BF1184" s="268"/>
      <c r="BG1184" s="268"/>
      <c r="BH1184" s="268"/>
      <c r="BI1184" s="268"/>
      <c r="BJ1184" s="268"/>
      <c r="BK1184" s="268"/>
      <c r="BL1184" s="268"/>
      <c r="BM1184" s="268"/>
      <c r="BN1184" s="268"/>
      <c r="BO1184" s="268"/>
      <c r="BP1184" s="268"/>
      <c r="BQ1184" s="268"/>
      <c r="BR1184" s="268"/>
      <c r="BS1184" s="268"/>
      <c r="BT1184" s="268"/>
      <c r="BU1184" s="268"/>
      <c r="BV1184" s="268"/>
      <c r="BW1184" s="268"/>
      <c r="BX1184" s="268"/>
      <c r="BY1184" s="268"/>
      <c r="BZ1184" s="268"/>
      <c r="CA1184" s="268"/>
      <c r="CB1184" s="268"/>
      <c r="CC1184" s="268"/>
      <c r="CD1184" s="268"/>
      <c r="CE1184" s="268"/>
      <c r="CF1184" s="268"/>
      <c r="CG1184" s="268"/>
      <c r="CH1184" s="268"/>
      <c r="CI1184" s="268"/>
      <c r="CJ1184" s="268"/>
      <c r="CK1184" s="268"/>
      <c r="CL1184" s="268"/>
      <c r="CM1184" s="268"/>
      <c r="CN1184" s="268"/>
    </row>
    <row r="1185" spans="3:124" ht="14.25" customHeight="1" x14ac:dyDescent="0.35">
      <c r="D1185" s="284" t="s">
        <v>515</v>
      </c>
      <c r="E1185" s="284"/>
      <c r="F1185" s="284"/>
      <c r="G1185" s="284"/>
      <c r="H1185" s="284"/>
      <c r="I1185" s="284"/>
      <c r="J1185" s="284"/>
      <c r="K1185" s="284"/>
      <c r="L1185" s="284"/>
      <c r="M1185" s="284"/>
      <c r="N1185" s="284"/>
      <c r="O1185" s="284"/>
      <c r="P1185" s="284"/>
      <c r="Q1185" s="284"/>
      <c r="R1185" s="284"/>
      <c r="S1185" s="284"/>
      <c r="T1185" s="284"/>
      <c r="U1185" s="284"/>
      <c r="V1185" s="284"/>
      <c r="W1185" s="284"/>
      <c r="X1185" s="284"/>
      <c r="Y1185" s="284"/>
      <c r="Z1185" s="284"/>
      <c r="AA1185" s="284"/>
      <c r="AB1185" s="284"/>
      <c r="AC1185" s="284"/>
      <c r="AD1185" s="284"/>
      <c r="AE1185" s="284"/>
      <c r="AF1185" s="284"/>
      <c r="AG1185" s="284"/>
      <c r="AH1185" s="284"/>
      <c r="AI1185" s="284"/>
      <c r="AJ1185" s="284"/>
      <c r="AK1185" s="284"/>
      <c r="AL1185" s="284"/>
      <c r="AM1185" s="284"/>
      <c r="AN1185" s="284"/>
      <c r="AO1185" s="284"/>
      <c r="AP1185" s="284"/>
      <c r="AQ1185" s="284"/>
      <c r="AR1185" s="284"/>
      <c r="AS1185" s="284"/>
      <c r="AT1185" s="284"/>
      <c r="AU1185" s="284"/>
      <c r="AV1185" s="284"/>
      <c r="AW1185" s="284"/>
      <c r="AX1185" s="284"/>
      <c r="AY1185" s="284"/>
      <c r="AZ1185" s="284"/>
      <c r="BA1185" s="284"/>
      <c r="BB1185" s="284"/>
      <c r="BC1185" s="284"/>
      <c r="BD1185" s="284"/>
      <c r="BE1185" s="284"/>
      <c r="BF1185" s="284"/>
      <c r="BG1185" s="284"/>
      <c r="BH1185" s="284"/>
      <c r="BI1185" s="284"/>
      <c r="BJ1185" s="284"/>
      <c r="BK1185" s="284"/>
      <c r="BL1185" s="284"/>
      <c r="BM1185" s="284"/>
      <c r="BN1185" s="284"/>
      <c r="BO1185" s="284"/>
      <c r="BP1185" s="284"/>
      <c r="BQ1185" s="284"/>
      <c r="BR1185" s="284"/>
      <c r="BS1185" s="284"/>
      <c r="BT1185" s="284"/>
      <c r="BU1185" s="284"/>
      <c r="BV1185" s="284"/>
      <c r="BW1185" s="284"/>
      <c r="BX1185" s="284"/>
      <c r="BY1185" s="284"/>
      <c r="BZ1185" s="284"/>
      <c r="CA1185" s="284"/>
      <c r="CB1185" s="284"/>
      <c r="CC1185" s="284"/>
      <c r="CD1185" s="284"/>
      <c r="CE1185" s="284"/>
      <c r="CF1185" s="284"/>
      <c r="CG1185" s="284"/>
      <c r="CH1185" s="284"/>
      <c r="CI1185" s="284"/>
      <c r="CJ1185" s="284"/>
      <c r="CK1185" s="284"/>
      <c r="CL1185" s="284"/>
      <c r="CM1185" s="284"/>
      <c r="CN1185" s="284"/>
    </row>
    <row r="1186" spans="3:124" ht="14.25" customHeight="1" x14ac:dyDescent="0.35">
      <c r="D1186" s="285"/>
      <c r="E1186" s="285"/>
      <c r="F1186" s="285"/>
      <c r="G1186" s="285"/>
      <c r="H1186" s="285"/>
      <c r="I1186" s="285"/>
      <c r="J1186" s="285"/>
      <c r="K1186" s="285"/>
      <c r="L1186" s="285"/>
      <c r="M1186" s="285"/>
      <c r="N1186" s="285"/>
      <c r="O1186" s="285"/>
      <c r="P1186" s="285"/>
      <c r="Q1186" s="285"/>
      <c r="R1186" s="285"/>
      <c r="S1186" s="285"/>
      <c r="T1186" s="285"/>
      <c r="U1186" s="285"/>
      <c r="V1186" s="285"/>
      <c r="W1186" s="285"/>
      <c r="X1186" s="285"/>
      <c r="Y1186" s="285"/>
      <c r="Z1186" s="285"/>
      <c r="AA1186" s="285"/>
      <c r="AB1186" s="285"/>
      <c r="AC1186" s="285"/>
      <c r="AD1186" s="285"/>
      <c r="AE1186" s="285"/>
      <c r="AF1186" s="285"/>
      <c r="AG1186" s="285"/>
      <c r="AH1186" s="285"/>
      <c r="AI1186" s="285"/>
      <c r="AJ1186" s="285"/>
      <c r="AK1186" s="285"/>
      <c r="AL1186" s="285"/>
      <c r="AM1186" s="285"/>
      <c r="AN1186" s="285"/>
      <c r="AO1186" s="285"/>
      <c r="AP1186" s="285"/>
      <c r="AQ1186" s="285"/>
      <c r="AR1186" s="285"/>
      <c r="AS1186" s="285"/>
      <c r="AT1186" s="285"/>
      <c r="AU1186" s="285"/>
      <c r="AV1186" s="285"/>
      <c r="AW1186" s="285"/>
      <c r="AX1186" s="285"/>
      <c r="AY1186" s="285"/>
      <c r="AZ1186" s="285"/>
      <c r="BA1186" s="285"/>
      <c r="BB1186" s="285"/>
      <c r="BC1186" s="285"/>
      <c r="BD1186" s="285"/>
      <c r="BE1186" s="285"/>
      <c r="BF1186" s="285"/>
      <c r="BG1186" s="285"/>
      <c r="BH1186" s="285"/>
      <c r="BI1186" s="285"/>
      <c r="BJ1186" s="285"/>
      <c r="BK1186" s="285"/>
      <c r="BL1186" s="285"/>
      <c r="BM1186" s="285"/>
      <c r="BN1186" s="285"/>
      <c r="BO1186" s="285"/>
      <c r="BP1186" s="285"/>
      <c r="BQ1186" s="285"/>
      <c r="BR1186" s="285"/>
      <c r="BS1186" s="285"/>
      <c r="BT1186" s="285"/>
      <c r="BU1186" s="285"/>
      <c r="BV1186" s="285"/>
      <c r="BW1186" s="285"/>
      <c r="BX1186" s="285"/>
      <c r="BY1186" s="285"/>
      <c r="BZ1186" s="285"/>
      <c r="CA1186" s="285"/>
      <c r="CB1186" s="285"/>
      <c r="CC1186" s="285"/>
      <c r="CD1186" s="285"/>
      <c r="CE1186" s="285"/>
      <c r="CF1186" s="285"/>
      <c r="CG1186" s="285"/>
      <c r="CH1186" s="285"/>
      <c r="CI1186" s="285"/>
      <c r="CJ1186" s="285"/>
      <c r="CK1186" s="285"/>
      <c r="CL1186" s="285"/>
      <c r="CM1186" s="285"/>
      <c r="CN1186" s="285"/>
    </row>
    <row r="1187" spans="3:124" ht="14.25" customHeight="1" x14ac:dyDescent="0.35">
      <c r="D1187" s="286" t="s">
        <v>516</v>
      </c>
      <c r="E1187" s="287"/>
      <c r="F1187" s="287"/>
      <c r="G1187" s="287"/>
      <c r="H1187" s="287"/>
      <c r="I1187" s="287"/>
      <c r="J1187" s="287"/>
      <c r="K1187" s="287"/>
      <c r="L1187" s="287"/>
      <c r="M1187" s="287"/>
      <c r="N1187" s="287"/>
      <c r="O1187" s="288"/>
      <c r="P1187" s="286" t="s">
        <v>1157</v>
      </c>
      <c r="Q1187" s="287"/>
      <c r="R1187" s="287"/>
      <c r="S1187" s="287"/>
      <c r="T1187" s="287"/>
      <c r="U1187" s="287"/>
      <c r="V1187" s="287"/>
      <c r="W1187" s="287"/>
      <c r="X1187" s="287"/>
      <c r="Y1187" s="287"/>
      <c r="Z1187" s="287"/>
      <c r="AA1187" s="288"/>
      <c r="AB1187" s="286" t="s">
        <v>517</v>
      </c>
      <c r="AC1187" s="287"/>
      <c r="AD1187" s="287"/>
      <c r="AE1187" s="287"/>
      <c r="AF1187" s="287"/>
      <c r="AG1187" s="287"/>
      <c r="AH1187" s="287"/>
      <c r="AI1187" s="287"/>
      <c r="AJ1187" s="287"/>
      <c r="AK1187" s="287"/>
      <c r="AL1187" s="287"/>
      <c r="AM1187" s="288"/>
      <c r="AN1187" s="286" t="s">
        <v>518</v>
      </c>
      <c r="AO1187" s="287"/>
      <c r="AP1187" s="287"/>
      <c r="AQ1187" s="287"/>
      <c r="AR1187" s="287"/>
      <c r="AS1187" s="287"/>
      <c r="AT1187" s="287"/>
      <c r="AU1187" s="287"/>
      <c r="AV1187" s="287"/>
      <c r="AW1187" s="287"/>
      <c r="AX1187" s="287"/>
      <c r="AY1187" s="288"/>
      <c r="AZ1187" s="286" t="s">
        <v>519</v>
      </c>
      <c r="BA1187" s="287"/>
      <c r="BB1187" s="287"/>
      <c r="BC1187" s="287"/>
      <c r="BD1187" s="287"/>
      <c r="BE1187" s="287"/>
      <c r="BF1187" s="287"/>
      <c r="BG1187" s="287"/>
      <c r="BH1187" s="287"/>
      <c r="BI1187" s="287"/>
      <c r="BJ1187" s="287"/>
      <c r="BK1187" s="287"/>
      <c r="BL1187" s="287"/>
      <c r="BM1187" s="287"/>
      <c r="BN1187" s="287"/>
      <c r="BO1187" s="287"/>
      <c r="BP1187" s="399" t="s">
        <v>520</v>
      </c>
      <c r="BQ1187" s="400"/>
      <c r="BR1187" s="400"/>
      <c r="BS1187" s="400"/>
      <c r="BT1187" s="400"/>
      <c r="BU1187" s="400"/>
      <c r="BV1187" s="400"/>
      <c r="BW1187" s="400"/>
      <c r="BX1187" s="400"/>
      <c r="BY1187" s="400"/>
      <c r="BZ1187" s="400"/>
      <c r="CA1187" s="401"/>
      <c r="CB1187" s="286" t="s">
        <v>521</v>
      </c>
      <c r="CC1187" s="287"/>
      <c r="CD1187" s="287"/>
      <c r="CE1187" s="287"/>
      <c r="CF1187" s="287"/>
      <c r="CG1187" s="287"/>
      <c r="CH1187" s="287"/>
      <c r="CI1187" s="287"/>
      <c r="CJ1187" s="287"/>
      <c r="CK1187" s="287"/>
      <c r="CL1187" s="287"/>
      <c r="CM1187" s="287"/>
      <c r="CN1187" s="288"/>
    </row>
    <row r="1188" spans="3:124" ht="14.25" customHeight="1" x14ac:dyDescent="0.35">
      <c r="D1188" s="292"/>
      <c r="E1188" s="293"/>
      <c r="F1188" s="293"/>
      <c r="G1188" s="293"/>
      <c r="H1188" s="293"/>
      <c r="I1188" s="293"/>
      <c r="J1188" s="293"/>
      <c r="K1188" s="293"/>
      <c r="L1188" s="293"/>
      <c r="M1188" s="293"/>
      <c r="N1188" s="293"/>
      <c r="O1188" s="294"/>
      <c r="P1188" s="292"/>
      <c r="Q1188" s="293"/>
      <c r="R1188" s="293"/>
      <c r="S1188" s="293"/>
      <c r="T1188" s="293"/>
      <c r="U1188" s="293"/>
      <c r="V1188" s="293"/>
      <c r="W1188" s="293"/>
      <c r="X1188" s="293"/>
      <c r="Y1188" s="293"/>
      <c r="Z1188" s="293"/>
      <c r="AA1188" s="294"/>
      <c r="AB1188" s="292"/>
      <c r="AC1188" s="293"/>
      <c r="AD1188" s="293"/>
      <c r="AE1188" s="293"/>
      <c r="AF1188" s="293"/>
      <c r="AG1188" s="293"/>
      <c r="AH1188" s="293"/>
      <c r="AI1188" s="293"/>
      <c r="AJ1188" s="293"/>
      <c r="AK1188" s="293"/>
      <c r="AL1188" s="293"/>
      <c r="AM1188" s="294"/>
      <c r="AN1188" s="292"/>
      <c r="AO1188" s="293"/>
      <c r="AP1188" s="293"/>
      <c r="AQ1188" s="293"/>
      <c r="AR1188" s="293"/>
      <c r="AS1188" s="293"/>
      <c r="AT1188" s="293"/>
      <c r="AU1188" s="293"/>
      <c r="AV1188" s="293"/>
      <c r="AW1188" s="293"/>
      <c r="AX1188" s="293"/>
      <c r="AY1188" s="294"/>
      <c r="AZ1188" s="292"/>
      <c r="BA1188" s="293"/>
      <c r="BB1188" s="293"/>
      <c r="BC1188" s="293"/>
      <c r="BD1188" s="293"/>
      <c r="BE1188" s="293"/>
      <c r="BF1188" s="293"/>
      <c r="BG1188" s="293"/>
      <c r="BH1188" s="293"/>
      <c r="BI1188" s="293"/>
      <c r="BJ1188" s="293"/>
      <c r="BK1188" s="293"/>
      <c r="BL1188" s="293"/>
      <c r="BM1188" s="293"/>
      <c r="BN1188" s="293"/>
      <c r="BO1188" s="293"/>
      <c r="BP1188" s="405"/>
      <c r="BQ1188" s="406"/>
      <c r="BR1188" s="406"/>
      <c r="BS1188" s="406"/>
      <c r="BT1188" s="406"/>
      <c r="BU1188" s="406"/>
      <c r="BV1188" s="406"/>
      <c r="BW1188" s="406"/>
      <c r="BX1188" s="406"/>
      <c r="BY1188" s="406"/>
      <c r="BZ1188" s="406"/>
      <c r="CA1188" s="407"/>
      <c r="CB1188" s="292"/>
      <c r="CC1188" s="293"/>
      <c r="CD1188" s="293"/>
      <c r="CE1188" s="293"/>
      <c r="CF1188" s="293"/>
      <c r="CG1188" s="293"/>
      <c r="CH1188" s="293"/>
      <c r="CI1188" s="293"/>
      <c r="CJ1188" s="293"/>
      <c r="CK1188" s="293"/>
      <c r="CL1188" s="293"/>
      <c r="CM1188" s="293"/>
      <c r="CN1188" s="294"/>
    </row>
    <row r="1189" spans="3:124" ht="14.25" customHeight="1" x14ac:dyDescent="0.35">
      <c r="D1189" s="786">
        <v>265891479</v>
      </c>
      <c r="E1189" s="787"/>
      <c r="F1189" s="787"/>
      <c r="G1189" s="787"/>
      <c r="H1189" s="787"/>
      <c r="I1189" s="787"/>
      <c r="J1189" s="787"/>
      <c r="K1189" s="787"/>
      <c r="L1189" s="787"/>
      <c r="M1189" s="787"/>
      <c r="N1189" s="787"/>
      <c r="O1189" s="788"/>
      <c r="P1189" s="786">
        <v>3261453988</v>
      </c>
      <c r="Q1189" s="787"/>
      <c r="R1189" s="787"/>
      <c r="S1189" s="787"/>
      <c r="T1189" s="787"/>
      <c r="U1189" s="787"/>
      <c r="V1189" s="787"/>
      <c r="W1189" s="787"/>
      <c r="X1189" s="787"/>
      <c r="Y1189" s="787"/>
      <c r="Z1189" s="787"/>
      <c r="AA1189" s="788"/>
      <c r="AB1189" s="786">
        <v>40054164</v>
      </c>
      <c r="AC1189" s="787"/>
      <c r="AD1189" s="787"/>
      <c r="AE1189" s="787"/>
      <c r="AF1189" s="787"/>
      <c r="AG1189" s="787"/>
      <c r="AH1189" s="787"/>
      <c r="AI1189" s="787"/>
      <c r="AJ1189" s="787"/>
      <c r="AK1189" s="787"/>
      <c r="AL1189" s="787"/>
      <c r="AM1189" s="788"/>
      <c r="AN1189" s="786">
        <v>30040624</v>
      </c>
      <c r="AO1189" s="787"/>
      <c r="AP1189" s="787"/>
      <c r="AQ1189" s="787"/>
      <c r="AR1189" s="787"/>
      <c r="AS1189" s="787"/>
      <c r="AT1189" s="787"/>
      <c r="AU1189" s="787"/>
      <c r="AV1189" s="787"/>
      <c r="AW1189" s="787"/>
      <c r="AX1189" s="787"/>
      <c r="AY1189" s="788"/>
      <c r="AZ1189" s="795">
        <v>77600000</v>
      </c>
      <c r="BA1189" s="795"/>
      <c r="BB1189" s="795"/>
      <c r="BC1189" s="795"/>
      <c r="BD1189" s="795"/>
      <c r="BE1189" s="795"/>
      <c r="BF1189" s="795"/>
      <c r="BG1189" s="795"/>
      <c r="BH1189" s="795"/>
      <c r="BI1189" s="795"/>
      <c r="BJ1189" s="795"/>
      <c r="BK1189" s="795"/>
      <c r="BL1189" s="795"/>
      <c r="BM1189" s="795"/>
      <c r="BN1189" s="795"/>
      <c r="BO1189" s="795"/>
      <c r="BP1189" s="795">
        <v>647331533</v>
      </c>
      <c r="BQ1189" s="795"/>
      <c r="BR1189" s="795"/>
      <c r="BS1189" s="795"/>
      <c r="BT1189" s="795"/>
      <c r="BU1189" s="795"/>
      <c r="BV1189" s="795"/>
      <c r="BW1189" s="795"/>
      <c r="BX1189" s="795"/>
      <c r="BY1189" s="795"/>
      <c r="BZ1189" s="795"/>
      <c r="CA1189" s="795"/>
      <c r="CB1189" s="795">
        <v>2039132748</v>
      </c>
      <c r="CC1189" s="795"/>
      <c r="CD1189" s="795"/>
      <c r="CE1189" s="795"/>
      <c r="CF1189" s="795"/>
      <c r="CG1189" s="795"/>
      <c r="CH1189" s="795"/>
      <c r="CI1189" s="795"/>
      <c r="CJ1189" s="795"/>
      <c r="CK1189" s="795"/>
      <c r="CL1189" s="795"/>
      <c r="CM1189" s="795"/>
      <c r="CN1189" s="795"/>
    </row>
    <row r="1190" spans="3:124" ht="14.25" customHeight="1" x14ac:dyDescent="0.35">
      <c r="D1190" s="792" t="s">
        <v>669</v>
      </c>
      <c r="E1190" s="792"/>
      <c r="F1190" s="792"/>
      <c r="G1190" s="792"/>
      <c r="H1190" s="792"/>
      <c r="I1190" s="792"/>
      <c r="J1190" s="792"/>
      <c r="K1190" s="792"/>
      <c r="L1190" s="792"/>
      <c r="M1190" s="792"/>
      <c r="N1190" s="792"/>
      <c r="O1190" s="792"/>
      <c r="P1190" s="792"/>
      <c r="Q1190" s="792"/>
      <c r="R1190" s="792"/>
      <c r="S1190" s="792"/>
      <c r="T1190" s="792"/>
      <c r="U1190" s="792"/>
      <c r="V1190" s="792"/>
      <c r="W1190" s="792"/>
      <c r="X1190" s="792"/>
      <c r="Y1190" s="792"/>
      <c r="Z1190" s="792"/>
      <c r="AA1190" s="792"/>
      <c r="AB1190" s="792"/>
      <c r="AC1190" s="792"/>
      <c r="AD1190" s="792"/>
      <c r="AE1190" s="792"/>
      <c r="AF1190" s="792"/>
      <c r="AG1190" s="792"/>
      <c r="AH1190" s="792"/>
      <c r="AI1190" s="792"/>
      <c r="AJ1190" s="792"/>
      <c r="AK1190" s="792"/>
      <c r="AL1190" s="792"/>
      <c r="AM1190" s="792"/>
      <c r="AN1190" s="792"/>
      <c r="AO1190" s="792"/>
      <c r="AP1190" s="792"/>
      <c r="AQ1190" s="792"/>
      <c r="AR1190" s="792"/>
      <c r="AS1190" s="792"/>
      <c r="AT1190" s="792"/>
      <c r="AU1190" s="792"/>
      <c r="AV1190" s="792"/>
      <c r="AW1190" s="792"/>
      <c r="AX1190" s="792"/>
      <c r="AY1190" s="792"/>
      <c r="AZ1190" s="792"/>
      <c r="BA1190" s="792"/>
      <c r="BB1190" s="792"/>
      <c r="BC1190" s="792"/>
      <c r="BD1190" s="792"/>
      <c r="BE1190" s="792"/>
      <c r="BF1190" s="792"/>
      <c r="BG1190" s="792"/>
      <c r="BH1190" s="792"/>
      <c r="BI1190" s="792"/>
      <c r="BJ1190" s="792"/>
      <c r="BK1190" s="792"/>
      <c r="BL1190" s="792"/>
      <c r="BM1190" s="792"/>
      <c r="BN1190" s="792"/>
      <c r="BO1190" s="792"/>
      <c r="BP1190" s="792"/>
      <c r="BQ1190" s="792"/>
      <c r="BR1190" s="792"/>
      <c r="BS1190" s="792"/>
      <c r="BT1190" s="792"/>
      <c r="BU1190" s="792"/>
      <c r="BV1190" s="792"/>
      <c r="BW1190" s="792"/>
      <c r="BX1190" s="792"/>
      <c r="BY1190" s="792"/>
      <c r="BZ1190" s="792"/>
      <c r="CA1190" s="792"/>
      <c r="CB1190" s="792"/>
      <c r="CC1190" s="792"/>
      <c r="CD1190" s="792"/>
      <c r="CE1190" s="792"/>
      <c r="CF1190" s="792"/>
      <c r="CG1190" s="792"/>
      <c r="CH1190" s="792"/>
      <c r="CI1190" s="792"/>
      <c r="CJ1190" s="792"/>
      <c r="CK1190" s="792"/>
      <c r="CL1190" s="792"/>
      <c r="CM1190" s="792"/>
      <c r="CN1190" s="792"/>
    </row>
    <row r="1191" spans="3:124" ht="14.25" customHeight="1" x14ac:dyDescent="0.35">
      <c r="D1191" s="117"/>
      <c r="E1191" s="117"/>
      <c r="F1191" s="117"/>
      <c r="G1191" s="117"/>
      <c r="H1191" s="117"/>
      <c r="I1191" s="117"/>
      <c r="J1191" s="117"/>
      <c r="K1191" s="117"/>
      <c r="L1191" s="117"/>
      <c r="M1191" s="117"/>
      <c r="N1191" s="117"/>
      <c r="O1191" s="117"/>
      <c r="P1191" s="117"/>
      <c r="Q1191" s="117"/>
      <c r="R1191" s="117"/>
      <c r="S1191" s="117"/>
      <c r="T1191" s="117"/>
      <c r="U1191" s="117"/>
      <c r="V1191" s="117"/>
      <c r="W1191" s="117"/>
      <c r="X1191" s="117"/>
      <c r="Y1191" s="117"/>
      <c r="Z1191" s="117"/>
      <c r="AA1191" s="117"/>
      <c r="AB1191" s="117"/>
      <c r="AC1191" s="117"/>
      <c r="AD1191" s="117"/>
      <c r="AE1191" s="117"/>
      <c r="AF1191" s="117"/>
      <c r="AG1191" s="117"/>
      <c r="AH1191" s="117"/>
      <c r="AI1191" s="117"/>
      <c r="AJ1191" s="117"/>
      <c r="AK1191" s="117"/>
      <c r="AL1191" s="117"/>
      <c r="AM1191" s="117"/>
      <c r="AN1191" s="117"/>
      <c r="AO1191" s="117"/>
      <c r="AP1191" s="117"/>
      <c r="AQ1191" s="117"/>
      <c r="AR1191" s="117"/>
      <c r="AS1191" s="117"/>
      <c r="AT1191" s="117"/>
      <c r="AU1191" s="117"/>
      <c r="AV1191" s="117"/>
      <c r="AW1191" s="117"/>
      <c r="AX1191" s="117"/>
      <c r="AY1191" s="117"/>
      <c r="AZ1191" s="117"/>
      <c r="BA1191" s="117"/>
      <c r="BB1191" s="117"/>
      <c r="BC1191" s="117"/>
      <c r="BD1191" s="117"/>
      <c r="BE1191" s="117"/>
      <c r="BF1191" s="117"/>
      <c r="BG1191" s="117"/>
      <c r="BH1191" s="117"/>
      <c r="BI1191" s="117"/>
      <c r="BJ1191" s="117"/>
      <c r="BK1191" s="117"/>
      <c r="BL1191" s="117"/>
      <c r="BM1191" s="117"/>
      <c r="BN1191" s="117"/>
      <c r="BO1191" s="117"/>
      <c r="BP1191" s="117"/>
      <c r="BQ1191" s="117"/>
      <c r="BR1191" s="117"/>
      <c r="BS1191" s="117"/>
      <c r="BT1191" s="117"/>
      <c r="BU1191" s="117"/>
      <c r="BV1191" s="117"/>
      <c r="BW1191" s="117"/>
      <c r="BX1191" s="117"/>
      <c r="BY1191" s="117"/>
      <c r="BZ1191" s="117"/>
      <c r="CA1191" s="117"/>
      <c r="CB1191" s="117"/>
      <c r="CC1191" s="117"/>
      <c r="CD1191" s="117"/>
      <c r="CE1191" s="117"/>
      <c r="CF1191" s="117"/>
      <c r="CG1191" s="117"/>
      <c r="CH1191" s="117"/>
      <c r="CI1191" s="117"/>
      <c r="CJ1191" s="117"/>
      <c r="CK1191" s="117"/>
      <c r="CL1191" s="117"/>
      <c r="CM1191" s="117"/>
      <c r="CN1191" s="117"/>
    </row>
    <row r="1192" spans="3:124" ht="14.25" customHeight="1" x14ac:dyDescent="0.35">
      <c r="D1192" s="571" t="s">
        <v>708</v>
      </c>
      <c r="E1192" s="571"/>
      <c r="F1192" s="571"/>
      <c r="G1192" s="571"/>
      <c r="H1192" s="571"/>
      <c r="I1192" s="571"/>
      <c r="J1192" s="571"/>
      <c r="K1192" s="571"/>
      <c r="L1192" s="571"/>
      <c r="M1192" s="571"/>
      <c r="N1192" s="571"/>
      <c r="O1192" s="571"/>
      <c r="P1192" s="571"/>
      <c r="Q1192" s="571"/>
      <c r="R1192" s="571"/>
      <c r="S1192" s="571"/>
      <c r="T1192" s="571"/>
      <c r="U1192" s="571"/>
      <c r="V1192" s="571"/>
      <c r="W1192" s="571"/>
      <c r="X1192" s="571"/>
      <c r="Y1192" s="571"/>
      <c r="Z1192" s="571"/>
      <c r="AA1192" s="571"/>
      <c r="AB1192" s="571"/>
      <c r="AC1192" s="571"/>
      <c r="AD1192" s="571"/>
      <c r="AE1192" s="571"/>
      <c r="AF1192" s="571"/>
      <c r="AG1192" s="571"/>
      <c r="AH1192" s="571"/>
      <c r="AI1192" s="571"/>
      <c r="AJ1192" s="571"/>
      <c r="AK1192" s="571"/>
      <c r="AL1192" s="571"/>
      <c r="AM1192" s="571"/>
      <c r="AN1192" s="571"/>
      <c r="AO1192" s="571"/>
      <c r="AP1192" s="571"/>
      <c r="AQ1192" s="571"/>
      <c r="AR1192" s="571"/>
      <c r="AS1192" s="571"/>
      <c r="AT1192" s="571"/>
      <c r="AU1192" s="571"/>
      <c r="AV1192" s="571"/>
      <c r="AW1192" s="571"/>
      <c r="AX1192" s="571"/>
      <c r="AY1192" s="571"/>
      <c r="AZ1192" s="571"/>
      <c r="BA1192" s="571"/>
      <c r="BB1192" s="571"/>
      <c r="BC1192" s="571"/>
      <c r="BD1192" s="571"/>
      <c r="BE1192" s="571"/>
      <c r="BF1192" s="571"/>
      <c r="BG1192" s="571"/>
      <c r="BH1192" s="571"/>
      <c r="BI1192" s="571"/>
      <c r="BJ1192" s="571"/>
      <c r="BK1192" s="571"/>
      <c r="BL1192" s="571"/>
      <c r="BM1192" s="571"/>
      <c r="BN1192" s="571"/>
      <c r="BO1192" s="571"/>
      <c r="BP1192" s="571"/>
      <c r="BQ1192" s="571"/>
      <c r="BR1192" s="571"/>
      <c r="BS1192" s="571"/>
      <c r="BT1192" s="571"/>
      <c r="BU1192" s="571"/>
      <c r="BV1192" s="571"/>
      <c r="BW1192" s="571"/>
      <c r="BX1192" s="571"/>
      <c r="BY1192" s="571"/>
      <c r="BZ1192" s="571"/>
      <c r="CA1192" s="571"/>
      <c r="CB1192" s="571"/>
      <c r="CC1192" s="571"/>
      <c r="CD1192" s="571"/>
      <c r="CE1192" s="571"/>
      <c r="CF1192" s="571"/>
      <c r="CG1192" s="571"/>
      <c r="CH1192" s="571"/>
      <c r="CI1192" s="571"/>
      <c r="CJ1192" s="571"/>
      <c r="CK1192" s="571"/>
      <c r="CL1192" s="571"/>
      <c r="CM1192" s="571"/>
      <c r="CN1192" s="571"/>
    </row>
    <row r="1193" spans="3:124" ht="14.25" customHeight="1" x14ac:dyDescent="0.35">
      <c r="D1193" s="571"/>
      <c r="E1193" s="571"/>
      <c r="F1193" s="571"/>
      <c r="G1193" s="571"/>
      <c r="H1193" s="571"/>
      <c r="I1193" s="571"/>
      <c r="J1193" s="571"/>
      <c r="K1193" s="571"/>
      <c r="L1193" s="571"/>
      <c r="M1193" s="571"/>
      <c r="N1193" s="571"/>
      <c r="O1193" s="571"/>
      <c r="P1193" s="571"/>
      <c r="Q1193" s="571"/>
      <c r="R1193" s="571"/>
      <c r="S1193" s="571"/>
      <c r="T1193" s="571"/>
      <c r="U1193" s="571"/>
      <c r="V1193" s="571"/>
      <c r="W1193" s="571"/>
      <c r="X1193" s="571"/>
      <c r="Y1193" s="571"/>
      <c r="Z1193" s="571"/>
      <c r="AA1193" s="571"/>
      <c r="AB1193" s="571"/>
      <c r="AC1193" s="571"/>
      <c r="AD1193" s="571"/>
      <c r="AE1193" s="571"/>
      <c r="AF1193" s="571"/>
      <c r="AG1193" s="571"/>
      <c r="AH1193" s="571"/>
      <c r="AI1193" s="571"/>
      <c r="AJ1193" s="571"/>
      <c r="AK1193" s="571"/>
      <c r="AL1193" s="571"/>
      <c r="AM1193" s="571"/>
      <c r="AN1193" s="571"/>
      <c r="AO1193" s="571"/>
      <c r="AP1193" s="571"/>
      <c r="AQ1193" s="571"/>
      <c r="AR1193" s="571"/>
      <c r="AS1193" s="571"/>
      <c r="AT1193" s="571"/>
      <c r="AU1193" s="571"/>
      <c r="AV1193" s="571"/>
      <c r="AW1193" s="571"/>
      <c r="AX1193" s="571"/>
      <c r="AY1193" s="571"/>
      <c r="AZ1193" s="571"/>
      <c r="BA1193" s="571"/>
      <c r="BB1193" s="571"/>
      <c r="BC1193" s="571"/>
      <c r="BD1193" s="571"/>
      <c r="BE1193" s="571"/>
      <c r="BF1193" s="571"/>
      <c r="BG1193" s="571"/>
      <c r="BH1193" s="571"/>
      <c r="BI1193" s="571"/>
      <c r="BJ1193" s="571"/>
      <c r="BK1193" s="571"/>
      <c r="BL1193" s="571"/>
      <c r="BM1193" s="571"/>
      <c r="BN1193" s="571"/>
      <c r="BO1193" s="571"/>
      <c r="BP1193" s="571"/>
      <c r="BQ1193" s="571"/>
      <c r="BR1193" s="571"/>
      <c r="BS1193" s="571"/>
      <c r="BT1193" s="571"/>
      <c r="BU1193" s="571"/>
      <c r="BV1193" s="571"/>
      <c r="BW1193" s="571"/>
      <c r="BX1193" s="571"/>
      <c r="BY1193" s="571"/>
      <c r="BZ1193" s="571"/>
      <c r="CA1193" s="571"/>
      <c r="CB1193" s="571"/>
      <c r="CC1193" s="571"/>
      <c r="CD1193" s="571"/>
      <c r="CE1193" s="571"/>
      <c r="CF1193" s="571"/>
      <c r="CG1193" s="571"/>
      <c r="CH1193" s="571"/>
      <c r="CI1193" s="571"/>
      <c r="CJ1193" s="571"/>
      <c r="CK1193" s="571"/>
      <c r="CL1193" s="571"/>
      <c r="CM1193" s="571"/>
      <c r="CN1193" s="571"/>
    </row>
    <row r="1194" spans="3:124" ht="15" customHeight="1" x14ac:dyDescent="0.35">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7"/>
      <c r="AL1194" s="117"/>
      <c r="AM1194" s="117"/>
      <c r="AN1194" s="117"/>
      <c r="AO1194" s="117"/>
      <c r="AP1194" s="117"/>
      <c r="AQ1194" s="117"/>
      <c r="AR1194" s="117"/>
      <c r="AS1194" s="117"/>
      <c r="AT1194" s="117"/>
      <c r="AU1194" s="117"/>
      <c r="AV1194" s="117"/>
      <c r="AW1194" s="117"/>
      <c r="AX1194" s="117"/>
      <c r="AY1194" s="117"/>
      <c r="AZ1194" s="117"/>
      <c r="BA1194" s="117"/>
      <c r="BB1194" s="117"/>
      <c r="BC1194" s="117"/>
      <c r="BD1194" s="117"/>
      <c r="BE1194" s="117"/>
      <c r="BF1194" s="117"/>
      <c r="BG1194" s="117"/>
      <c r="BH1194" s="117"/>
      <c r="BI1194" s="117"/>
      <c r="BJ1194" s="117"/>
      <c r="BK1194" s="117"/>
      <c r="BL1194" s="117"/>
      <c r="BM1194" s="117"/>
      <c r="BN1194" s="117"/>
      <c r="BO1194" s="117"/>
      <c r="BP1194" s="117"/>
      <c r="BQ1194" s="117"/>
      <c r="BR1194" s="117"/>
      <c r="BS1194" s="117"/>
      <c r="BT1194" s="117"/>
      <c r="BU1194" s="117"/>
      <c r="BV1194" s="117"/>
      <c r="BW1194" s="117"/>
      <c r="BX1194" s="117"/>
      <c r="BY1194" s="117"/>
      <c r="BZ1194" s="117"/>
      <c r="CA1194" s="117"/>
      <c r="CB1194" s="117"/>
      <c r="CC1194" s="117"/>
      <c r="CD1194" s="117"/>
      <c r="CE1194" s="117"/>
      <c r="CF1194" s="117"/>
      <c r="CG1194" s="117"/>
      <c r="CH1194" s="117"/>
      <c r="CI1194" s="117"/>
      <c r="CJ1194" s="117"/>
      <c r="CK1194" s="117"/>
      <c r="CL1194" s="117"/>
      <c r="CM1194" s="117"/>
      <c r="CN1194" s="117"/>
      <c r="DH1194" s="316" t="s">
        <v>721</v>
      </c>
      <c r="DI1194" s="316"/>
      <c r="DJ1194" s="316"/>
      <c r="DK1194" s="316"/>
      <c r="DL1194" s="316"/>
      <c r="DN1194" s="316" t="s">
        <v>732</v>
      </c>
      <c r="DO1194" s="316"/>
      <c r="DP1194" s="316"/>
      <c r="DQ1194" s="316"/>
      <c r="DR1194" s="316"/>
      <c r="DS1194" s="316"/>
      <c r="DT1194" s="316"/>
    </row>
    <row r="1195" spans="3:124" ht="14.25" customHeight="1" x14ac:dyDescent="0.35">
      <c r="C1195" s="793" t="s">
        <v>1060</v>
      </c>
      <c r="D1195" s="793"/>
      <c r="E1195" s="793"/>
      <c r="F1195" s="793"/>
      <c r="G1195" s="793"/>
      <c r="H1195" s="793"/>
      <c r="I1195" s="793"/>
      <c r="J1195" s="793"/>
      <c r="K1195" s="793"/>
      <c r="L1195" s="793"/>
      <c r="M1195" s="793"/>
      <c r="N1195" s="793"/>
      <c r="O1195" s="793"/>
      <c r="P1195" s="793"/>
      <c r="Q1195" s="793"/>
      <c r="R1195" s="793"/>
      <c r="S1195" s="793"/>
      <c r="T1195" s="793"/>
      <c r="U1195" s="793"/>
      <c r="V1195" s="793"/>
      <c r="W1195" s="793"/>
      <c r="X1195" s="793"/>
      <c r="Y1195" s="793"/>
      <c r="Z1195" s="793"/>
      <c r="AA1195" s="793"/>
      <c r="AB1195" s="793"/>
      <c r="AC1195" s="793"/>
      <c r="AD1195" s="793"/>
      <c r="AE1195" s="793"/>
      <c r="AF1195" s="793"/>
      <c r="AG1195" s="793"/>
      <c r="AH1195" s="793"/>
      <c r="AI1195" s="793"/>
      <c r="AJ1195" s="793"/>
      <c r="AK1195" s="793"/>
      <c r="AL1195" s="793"/>
      <c r="AM1195" s="793"/>
      <c r="AN1195" s="793"/>
      <c r="AO1195" s="793"/>
      <c r="AP1195" s="793"/>
      <c r="AQ1195" s="118"/>
      <c r="AR1195" s="118"/>
      <c r="AS1195" s="118"/>
      <c r="AT1195" s="118"/>
      <c r="AU1195" s="118"/>
      <c r="AV1195" s="118"/>
      <c r="AW1195" s="118"/>
      <c r="AX1195" s="118"/>
      <c r="AY1195" s="118"/>
      <c r="AZ1195" s="117"/>
      <c r="BA1195" s="117"/>
      <c r="BY1195" s="118"/>
      <c r="BZ1195" s="118"/>
      <c r="CA1195" s="118"/>
      <c r="CB1195" s="118"/>
      <c r="CC1195" s="118"/>
      <c r="CD1195" s="118"/>
      <c r="CE1195" s="118"/>
      <c r="CF1195" s="118"/>
      <c r="CG1195" s="118"/>
      <c r="CH1195" s="118"/>
      <c r="CI1195" s="118"/>
      <c r="CJ1195" s="118"/>
      <c r="CK1195" s="118"/>
      <c r="CL1195" s="118"/>
      <c r="CM1195" s="118"/>
      <c r="CN1195" s="118"/>
      <c r="CO1195" s="118"/>
      <c r="DH1195" s="120" t="s">
        <v>709</v>
      </c>
      <c r="DI1195" s="120" t="s">
        <v>710</v>
      </c>
      <c r="DJ1195" s="120" t="s">
        <v>711</v>
      </c>
      <c r="DK1195" s="120" t="s">
        <v>712</v>
      </c>
      <c r="DL1195" s="120" t="s">
        <v>713</v>
      </c>
      <c r="DN1195" s="120" t="s">
        <v>714</v>
      </c>
      <c r="DO1195" s="120" t="s">
        <v>715</v>
      </c>
      <c r="DP1195" s="120" t="s">
        <v>716</v>
      </c>
      <c r="DQ1195" s="120" t="s">
        <v>717</v>
      </c>
      <c r="DR1195" s="120" t="s">
        <v>718</v>
      </c>
      <c r="DS1195" s="120" t="s">
        <v>719</v>
      </c>
      <c r="DT1195" s="121" t="s">
        <v>720</v>
      </c>
    </row>
    <row r="1196" spans="3:124" ht="14.25" customHeight="1" x14ac:dyDescent="0.35">
      <c r="C1196" s="391"/>
      <c r="D1196" s="391"/>
      <c r="E1196" s="391"/>
      <c r="F1196" s="391"/>
      <c r="G1196" s="391"/>
      <c r="H1196" s="391"/>
      <c r="I1196" s="391"/>
      <c r="J1196" s="391"/>
      <c r="K1196" s="391"/>
      <c r="L1196" s="391"/>
      <c r="M1196" s="391"/>
      <c r="N1196" s="391"/>
      <c r="O1196" s="391"/>
      <c r="P1196" s="391"/>
      <c r="Q1196" s="391"/>
      <c r="R1196" s="391"/>
      <c r="S1196" s="391"/>
      <c r="T1196" s="391"/>
      <c r="U1196" s="391"/>
      <c r="V1196" s="391"/>
      <c r="W1196" s="117"/>
      <c r="X1196" s="117"/>
      <c r="Y1196" s="117"/>
      <c r="Z1196" s="117"/>
      <c r="AA1196" s="117"/>
      <c r="AB1196" s="117"/>
      <c r="AC1196" s="117"/>
      <c r="AD1196" s="117"/>
      <c r="AE1196" s="117"/>
      <c r="AF1196" s="117"/>
      <c r="AG1196" s="117"/>
      <c r="AH1196" s="117"/>
      <c r="AI1196" s="117"/>
      <c r="AJ1196" s="117"/>
      <c r="AK1196" s="117"/>
      <c r="AL1196" s="117"/>
      <c r="AM1196" s="117"/>
      <c r="AN1196" s="117"/>
      <c r="AO1196" s="117"/>
      <c r="AP1196" s="117"/>
      <c r="AQ1196" s="117"/>
      <c r="AR1196" s="117"/>
      <c r="AS1196" s="117"/>
      <c r="AT1196" s="117"/>
      <c r="AU1196" s="117"/>
      <c r="AV1196" s="117"/>
      <c r="AW1196" s="117"/>
      <c r="AX1196" s="117"/>
      <c r="AY1196" s="117"/>
      <c r="AZ1196" s="117"/>
      <c r="BA1196" s="117"/>
      <c r="BB1196" s="117"/>
      <c r="BC1196" s="117"/>
      <c r="BD1196" s="117"/>
      <c r="BE1196" s="117"/>
      <c r="BF1196" s="117"/>
      <c r="BG1196" s="117"/>
      <c r="BH1196" s="117"/>
      <c r="BI1196" s="117"/>
      <c r="BJ1196" s="117"/>
      <c r="BK1196" s="117"/>
      <c r="BL1196" s="117"/>
      <c r="BM1196" s="117"/>
      <c r="BN1196" s="117"/>
      <c r="BO1196" s="117"/>
      <c r="BP1196" s="117"/>
      <c r="BQ1196" s="117"/>
      <c r="BR1196" s="117"/>
      <c r="BS1196" s="117"/>
      <c r="BT1196" s="117"/>
      <c r="BU1196" s="117"/>
      <c r="BV1196" s="117"/>
      <c r="BW1196" s="117"/>
      <c r="BX1196" s="117"/>
      <c r="BY1196" s="117"/>
      <c r="BZ1196" s="117"/>
      <c r="CA1196" s="117"/>
      <c r="CB1196" s="117"/>
      <c r="CC1196" s="117"/>
      <c r="CD1196" s="117"/>
      <c r="CE1196" s="117"/>
      <c r="CF1196" s="117"/>
      <c r="CG1196" s="117"/>
      <c r="CH1196" s="117"/>
      <c r="CI1196" s="117"/>
      <c r="CJ1196" s="117"/>
      <c r="CK1196" s="117"/>
      <c r="CL1196" s="117"/>
      <c r="CM1196" s="117"/>
      <c r="CO1196" s="107"/>
      <c r="DH1196" s="122">
        <v>38.04</v>
      </c>
      <c r="DI1196" s="122">
        <v>70.23</v>
      </c>
      <c r="DJ1196" s="122">
        <v>42.35</v>
      </c>
      <c r="DK1196" s="122">
        <v>100</v>
      </c>
      <c r="DL1196" s="122">
        <v>62.66</v>
      </c>
      <c r="DN1196" s="122">
        <v>89.52</v>
      </c>
      <c r="DO1196" s="122">
        <v>74.58</v>
      </c>
      <c r="DP1196" s="122">
        <v>92.42</v>
      </c>
      <c r="DQ1196" s="122">
        <v>63.96</v>
      </c>
      <c r="DR1196" s="122">
        <v>74.430000000000007</v>
      </c>
      <c r="DS1196" s="122">
        <v>53.49</v>
      </c>
      <c r="DT1196" s="122">
        <v>80.12</v>
      </c>
    </row>
    <row r="1197" spans="3:124" ht="14.25" customHeight="1" x14ac:dyDescent="0.35">
      <c r="C1197" s="796" t="s">
        <v>721</v>
      </c>
      <c r="D1197" s="796"/>
      <c r="E1197" s="796"/>
      <c r="F1197" s="796"/>
      <c r="G1197" s="796"/>
      <c r="H1197" s="796"/>
      <c r="I1197" s="796"/>
      <c r="J1197" s="796"/>
      <c r="K1197" s="796"/>
      <c r="L1197" s="119"/>
      <c r="M1197" s="119"/>
      <c r="N1197" s="119"/>
      <c r="O1197" s="119"/>
      <c r="P1197" s="119"/>
      <c r="Q1197" s="119"/>
      <c r="R1197" s="119"/>
      <c r="S1197" s="119"/>
      <c r="T1197" s="119"/>
      <c r="U1197" s="119"/>
      <c r="V1197" s="119"/>
      <c r="W1197" s="117"/>
      <c r="X1197" s="117"/>
      <c r="Y1197" s="117"/>
      <c r="Z1197" s="117"/>
      <c r="AA1197" s="117"/>
      <c r="AB1197" s="117"/>
      <c r="AC1197" s="117"/>
      <c r="AD1197" s="117"/>
      <c r="AE1197" s="117"/>
      <c r="AF1197" s="117"/>
      <c r="AG1197" s="117"/>
      <c r="AH1197" s="123" t="s">
        <v>722</v>
      </c>
      <c r="AI1197" s="123"/>
      <c r="AJ1197" s="123"/>
      <c r="AK1197" s="123"/>
      <c r="AL1197" s="123"/>
      <c r="AM1197" s="123"/>
      <c r="AN1197" s="123"/>
      <c r="AO1197" s="123"/>
      <c r="AP1197" s="123"/>
      <c r="AQ1197" s="107"/>
      <c r="AR1197" s="117"/>
      <c r="AS1197" s="117"/>
      <c r="AT1197" s="117"/>
      <c r="AU1197" s="117"/>
      <c r="AV1197" s="117"/>
      <c r="AW1197" s="117"/>
      <c r="AX1197" s="117"/>
      <c r="AY1197" s="117"/>
      <c r="AZ1197" s="117"/>
      <c r="BA1197" s="117"/>
      <c r="BB1197" s="117"/>
      <c r="BC1197" s="117"/>
      <c r="BD1197" s="117"/>
      <c r="BE1197" s="117"/>
      <c r="BF1197" s="117"/>
      <c r="BG1197" s="117"/>
      <c r="BH1197" s="117"/>
      <c r="BI1197" s="117"/>
      <c r="BJ1197" s="117"/>
      <c r="BK1197" s="117"/>
      <c r="BL1197" s="117"/>
      <c r="BM1197" s="117"/>
      <c r="BN1197" s="117"/>
      <c r="BO1197" s="117"/>
      <c r="BP1197" s="796" t="s">
        <v>723</v>
      </c>
      <c r="BQ1197" s="796"/>
      <c r="BR1197" s="796"/>
      <c r="BS1197" s="796"/>
      <c r="BT1197" s="796"/>
      <c r="BU1197" s="796"/>
      <c r="BV1197" s="796"/>
      <c r="BW1197" s="796"/>
      <c r="BX1197" s="796"/>
      <c r="BY1197" s="117"/>
      <c r="BZ1197" s="117"/>
      <c r="CA1197" s="117"/>
      <c r="CB1197" s="117"/>
      <c r="CC1197" s="117"/>
      <c r="CD1197" s="117"/>
      <c r="CE1197" s="117"/>
      <c r="CF1197" s="117"/>
      <c r="CG1197" s="117"/>
      <c r="CH1197" s="117"/>
      <c r="CI1197" s="117"/>
      <c r="CJ1197" s="117"/>
      <c r="CK1197" s="117"/>
      <c r="CL1197" s="117"/>
      <c r="CM1197" s="117"/>
      <c r="CO1197" s="107"/>
      <c r="DH1197" s="124"/>
      <c r="DI1197" s="124"/>
      <c r="DJ1197" s="124"/>
      <c r="DK1197" s="124"/>
      <c r="DL1197" s="124"/>
      <c r="DN1197" s="124"/>
      <c r="DO1197" s="124"/>
      <c r="DP1197" s="124"/>
      <c r="DQ1197" s="124"/>
      <c r="DR1197" s="124"/>
      <c r="DS1197" s="124"/>
      <c r="DT1197" s="124"/>
    </row>
    <row r="1198" spans="3:124" ht="14.25" customHeight="1" x14ac:dyDescent="0.35">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7"/>
      <c r="AL1198" s="117"/>
      <c r="AM1198" s="117"/>
      <c r="AN1198" s="117"/>
      <c r="AO1198" s="117"/>
      <c r="AP1198" s="117"/>
      <c r="AQ1198" s="117"/>
      <c r="AR1198" s="117"/>
      <c r="AS1198" s="117"/>
      <c r="AT1198" s="117"/>
      <c r="AU1198" s="117"/>
      <c r="AV1198" s="117"/>
      <c r="AW1198" s="117"/>
      <c r="AX1198" s="117"/>
      <c r="AY1198" s="117"/>
      <c r="AZ1198" s="117"/>
      <c r="BA1198" s="117"/>
      <c r="BB1198" s="117"/>
      <c r="BC1198" s="117"/>
      <c r="BD1198" s="117"/>
      <c r="BE1198" s="117"/>
      <c r="BF1198" s="117"/>
      <c r="BG1198" s="117"/>
      <c r="BH1198" s="117"/>
      <c r="BI1198" s="117"/>
      <c r="BJ1198" s="117"/>
      <c r="BK1198" s="117"/>
      <c r="BL1198" s="117"/>
      <c r="BM1198" s="117"/>
      <c r="BN1198" s="117"/>
      <c r="BO1198" s="117"/>
      <c r="BP1198" s="117"/>
      <c r="BQ1198" s="117"/>
      <c r="BR1198" s="117"/>
      <c r="BS1198" s="117"/>
      <c r="BT1198" s="117"/>
      <c r="BU1198" s="117"/>
      <c r="BV1198" s="117"/>
      <c r="BW1198" s="117"/>
      <c r="BX1198" s="117"/>
      <c r="BY1198" s="117"/>
      <c r="BZ1198" s="117"/>
      <c r="CA1198" s="117"/>
      <c r="CB1198" s="117"/>
      <c r="CC1198" s="117"/>
      <c r="CD1198" s="117"/>
      <c r="CE1198" s="117"/>
      <c r="CF1198" s="117"/>
      <c r="CG1198" s="117"/>
      <c r="CH1198" s="117"/>
      <c r="CI1198" s="117"/>
      <c r="CJ1198" s="117"/>
      <c r="CK1198" s="117"/>
      <c r="CL1198" s="117"/>
      <c r="CM1198" s="117"/>
      <c r="CO1198" s="107"/>
      <c r="DH1198" s="124"/>
      <c r="DI1198" s="124"/>
      <c r="DJ1198" s="124"/>
      <c r="DK1198" s="124"/>
      <c r="DL1198" s="124"/>
      <c r="DN1198" s="124"/>
      <c r="DO1198" s="124"/>
      <c r="DP1198" s="124"/>
      <c r="DQ1198" s="124"/>
      <c r="DR1198" s="124"/>
    </row>
    <row r="1199" spans="3:124" ht="14.25" customHeight="1" x14ac:dyDescent="0.35">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7"/>
      <c r="AL1199" s="117"/>
      <c r="AM1199" s="117"/>
      <c r="AN1199" s="117"/>
      <c r="AO1199" s="117"/>
      <c r="AP1199" s="117"/>
      <c r="AQ1199" s="117"/>
      <c r="AR1199" s="117"/>
      <c r="AS1199" s="117"/>
      <c r="AT1199" s="117"/>
      <c r="AU1199" s="117"/>
      <c r="AV1199" s="117"/>
      <c r="AW1199" s="117"/>
      <c r="AX1199" s="117"/>
      <c r="AY1199" s="117"/>
      <c r="AZ1199" s="117"/>
      <c r="BA1199" s="117"/>
      <c r="BB1199" s="117"/>
      <c r="BC1199" s="117"/>
      <c r="BD1199" s="117"/>
      <c r="BE1199" s="117"/>
      <c r="BF1199" s="117"/>
      <c r="BG1199" s="117"/>
      <c r="BH1199" s="117"/>
      <c r="BI1199" s="117"/>
      <c r="BJ1199" s="117"/>
      <c r="BK1199" s="117"/>
      <c r="BL1199" s="117"/>
      <c r="BM1199" s="117"/>
      <c r="BN1199" s="117"/>
      <c r="BO1199" s="117"/>
      <c r="BP1199" s="117"/>
      <c r="BQ1199" s="117"/>
      <c r="BR1199" s="117"/>
      <c r="BS1199" s="117"/>
      <c r="BT1199" s="117"/>
      <c r="BU1199" s="117"/>
      <c r="BV1199" s="117"/>
      <c r="BW1199" s="117"/>
      <c r="BX1199" s="117"/>
      <c r="BY1199" s="117"/>
      <c r="BZ1199" s="117"/>
      <c r="CA1199" s="117"/>
      <c r="CB1199" s="117"/>
      <c r="CC1199" s="117"/>
      <c r="CD1199" s="117"/>
      <c r="CE1199" s="117"/>
      <c r="CF1199" s="117"/>
      <c r="CG1199" s="117"/>
      <c r="CH1199" s="117"/>
      <c r="CI1199" s="117"/>
      <c r="CJ1199" s="117"/>
      <c r="CK1199" s="117"/>
      <c r="CL1199" s="117"/>
      <c r="CM1199" s="117"/>
      <c r="CO1199" s="107"/>
      <c r="DH1199" s="124"/>
      <c r="DI1199" s="124"/>
      <c r="DJ1199" s="124"/>
      <c r="DK1199" s="124"/>
      <c r="DL1199" s="124"/>
      <c r="DN1199" s="124"/>
      <c r="DO1199" s="124"/>
      <c r="DP1199" s="124"/>
      <c r="DQ1199" s="124"/>
      <c r="DR1199" s="124"/>
    </row>
    <row r="1200" spans="3:124" ht="14.25" customHeight="1" x14ac:dyDescent="0.35">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7"/>
      <c r="AL1200" s="117"/>
      <c r="AM1200" s="117"/>
      <c r="AN1200" s="117"/>
      <c r="AO1200" s="117"/>
      <c r="AP1200" s="117"/>
      <c r="AQ1200" s="117"/>
      <c r="AR1200" s="117"/>
      <c r="AS1200" s="117"/>
      <c r="AT1200" s="117"/>
      <c r="AU1200" s="117"/>
      <c r="AV1200" s="117"/>
      <c r="AW1200" s="117"/>
      <c r="AX1200" s="117"/>
      <c r="AY1200" s="117"/>
      <c r="AZ1200" s="117"/>
      <c r="BA1200" s="117"/>
      <c r="BB1200" s="117"/>
      <c r="BC1200" s="117"/>
      <c r="BD1200" s="117"/>
      <c r="BE1200" s="117"/>
      <c r="BF1200" s="117"/>
      <c r="BG1200" s="117"/>
      <c r="BH1200" s="117"/>
      <c r="BI1200" s="117"/>
      <c r="BJ1200" s="117"/>
      <c r="BK1200" s="117"/>
      <c r="BL1200" s="117"/>
      <c r="BM1200" s="117"/>
      <c r="BN1200" s="117"/>
      <c r="BO1200" s="117"/>
      <c r="BP1200" s="117"/>
      <c r="BQ1200" s="117"/>
      <c r="BR1200" s="117"/>
      <c r="BS1200" s="117"/>
      <c r="BT1200" s="117"/>
      <c r="BU1200" s="117"/>
      <c r="BV1200" s="117"/>
      <c r="BW1200" s="117"/>
      <c r="BX1200" s="117"/>
      <c r="BY1200" s="117"/>
      <c r="BZ1200" s="117"/>
      <c r="CA1200" s="117"/>
      <c r="CB1200" s="117"/>
      <c r="CC1200" s="117"/>
      <c r="CD1200" s="117"/>
      <c r="CE1200" s="117"/>
      <c r="CF1200" s="117"/>
      <c r="CG1200" s="117"/>
      <c r="CH1200" s="117"/>
      <c r="CI1200" s="117"/>
      <c r="CJ1200" s="117"/>
      <c r="CK1200" s="117"/>
      <c r="CL1200" s="117"/>
      <c r="CM1200" s="117"/>
      <c r="CO1200" s="107"/>
      <c r="DH1200" s="124"/>
      <c r="DI1200" s="124"/>
      <c r="DJ1200" s="124"/>
      <c r="DK1200" s="124"/>
      <c r="DL1200" s="124"/>
      <c r="DN1200" s="124"/>
      <c r="DO1200" s="124"/>
      <c r="DP1200" s="124"/>
      <c r="DQ1200" s="124"/>
      <c r="DR1200" s="124"/>
    </row>
    <row r="1201" spans="3:122" ht="14.25" customHeight="1" x14ac:dyDescent="0.35">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7"/>
      <c r="AL1201" s="117"/>
      <c r="AM1201" s="117"/>
      <c r="AN1201" s="117"/>
      <c r="AO1201" s="117"/>
      <c r="AP1201" s="117"/>
      <c r="AQ1201" s="117"/>
      <c r="AR1201" s="117"/>
      <c r="AS1201" s="117"/>
      <c r="AT1201" s="117"/>
      <c r="AU1201" s="117"/>
      <c r="AV1201" s="117"/>
      <c r="AW1201" s="117"/>
      <c r="AX1201" s="117"/>
      <c r="AY1201" s="117"/>
      <c r="AZ1201" s="117"/>
      <c r="BA1201" s="117"/>
      <c r="BB1201" s="117"/>
      <c r="BC1201" s="117"/>
      <c r="BD1201" s="117"/>
      <c r="BE1201" s="117"/>
      <c r="BF1201" s="117"/>
      <c r="BG1201" s="117"/>
      <c r="BH1201" s="117"/>
      <c r="BI1201" s="117"/>
      <c r="BJ1201" s="117"/>
      <c r="BK1201" s="117"/>
      <c r="BL1201" s="117"/>
      <c r="BM1201" s="117"/>
      <c r="BN1201" s="117"/>
      <c r="BO1201" s="117"/>
      <c r="BP1201" s="117"/>
      <c r="BQ1201" s="117"/>
      <c r="BR1201" s="117"/>
      <c r="BS1201" s="117"/>
      <c r="BT1201" s="117"/>
      <c r="BU1201" s="117"/>
      <c r="BV1201" s="117"/>
      <c r="BW1201" s="117"/>
      <c r="BX1201" s="117"/>
      <c r="BY1201" s="117"/>
      <c r="BZ1201" s="117"/>
      <c r="CA1201" s="117"/>
      <c r="CB1201" s="117"/>
      <c r="CC1201" s="117"/>
      <c r="CD1201" s="117"/>
      <c r="CE1201" s="117"/>
      <c r="CF1201" s="117"/>
      <c r="CG1201" s="117"/>
      <c r="CH1201" s="117"/>
      <c r="CI1201" s="117"/>
      <c r="CJ1201" s="117"/>
      <c r="CK1201" s="117"/>
      <c r="CL1201" s="117"/>
      <c r="CM1201" s="117"/>
      <c r="CO1201" s="107"/>
      <c r="DH1201" s="124"/>
      <c r="DI1201" s="124"/>
      <c r="DJ1201" s="124"/>
      <c r="DK1201" s="124"/>
      <c r="DL1201" s="124"/>
      <c r="DN1201" s="124"/>
      <c r="DO1201" s="124"/>
      <c r="DP1201" s="124"/>
      <c r="DQ1201" s="124"/>
      <c r="DR1201" s="124"/>
    </row>
    <row r="1202" spans="3:122" ht="14.25" customHeight="1" x14ac:dyDescent="0.35">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7"/>
      <c r="AL1202" s="117"/>
      <c r="AM1202" s="117"/>
      <c r="AN1202" s="117"/>
      <c r="AO1202" s="117"/>
      <c r="AP1202" s="117"/>
      <c r="AQ1202" s="117"/>
      <c r="AR1202" s="117"/>
      <c r="AS1202" s="117"/>
      <c r="AT1202" s="117"/>
      <c r="AU1202" s="117"/>
      <c r="AV1202" s="117"/>
      <c r="AW1202" s="117"/>
      <c r="AX1202" s="117"/>
      <c r="AY1202" s="117"/>
      <c r="AZ1202" s="117"/>
      <c r="BA1202" s="117"/>
      <c r="BB1202" s="117"/>
      <c r="BC1202" s="117"/>
      <c r="BD1202" s="117"/>
      <c r="BE1202" s="117"/>
      <c r="BF1202" s="117"/>
      <c r="BG1202" s="117"/>
      <c r="BH1202" s="117"/>
      <c r="BI1202" s="117"/>
      <c r="BJ1202" s="117"/>
      <c r="BK1202" s="117"/>
      <c r="BL1202" s="117"/>
      <c r="BM1202" s="117"/>
      <c r="BN1202" s="117"/>
      <c r="BO1202" s="117"/>
      <c r="BP1202" s="117"/>
      <c r="BQ1202" s="117"/>
      <c r="BR1202" s="117"/>
      <c r="BS1202" s="117"/>
      <c r="BT1202" s="117"/>
      <c r="BU1202" s="117"/>
      <c r="BV1202" s="117"/>
      <c r="BW1202" s="117"/>
      <c r="BX1202" s="117"/>
      <c r="BY1202" s="117"/>
      <c r="BZ1202" s="117"/>
      <c r="CA1202" s="117"/>
      <c r="CB1202" s="117"/>
      <c r="CC1202" s="117"/>
      <c r="CD1202" s="117"/>
      <c r="CE1202" s="117"/>
      <c r="CF1202" s="117"/>
      <c r="CG1202" s="117"/>
      <c r="CH1202" s="117"/>
      <c r="CI1202" s="117"/>
      <c r="CJ1202" s="117"/>
      <c r="CK1202" s="117"/>
      <c r="CL1202" s="117"/>
      <c r="CM1202" s="117"/>
      <c r="CO1202" s="107"/>
      <c r="DH1202" s="124"/>
      <c r="DI1202" s="124"/>
      <c r="DJ1202" s="124"/>
      <c r="DK1202" s="124"/>
      <c r="DL1202" s="124"/>
      <c r="DN1202" s="124"/>
      <c r="DO1202" s="124"/>
      <c r="DP1202" s="124"/>
      <c r="DQ1202" s="124"/>
      <c r="DR1202" s="124"/>
    </row>
    <row r="1203" spans="3:122" ht="14.25" customHeight="1" x14ac:dyDescent="0.35">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7"/>
      <c r="AL1203" s="117"/>
      <c r="AM1203" s="117"/>
      <c r="AN1203" s="117"/>
      <c r="AO1203" s="117"/>
      <c r="AP1203" s="117"/>
      <c r="AQ1203" s="117"/>
      <c r="AR1203" s="117"/>
      <c r="AS1203" s="117"/>
      <c r="AT1203" s="117"/>
      <c r="AU1203" s="117"/>
      <c r="AV1203" s="117"/>
      <c r="AW1203" s="117"/>
      <c r="AX1203" s="117"/>
      <c r="AY1203" s="117"/>
      <c r="AZ1203" s="117"/>
      <c r="BA1203" s="117"/>
      <c r="BB1203" s="117"/>
      <c r="BC1203" s="117"/>
      <c r="BD1203" s="117"/>
      <c r="BE1203" s="117"/>
      <c r="BF1203" s="117"/>
      <c r="BG1203" s="117"/>
      <c r="BH1203" s="117"/>
      <c r="BI1203" s="117"/>
      <c r="BJ1203" s="117"/>
      <c r="BK1203" s="117"/>
      <c r="BL1203" s="117"/>
      <c r="BM1203" s="117"/>
      <c r="BN1203" s="117"/>
      <c r="BO1203" s="117"/>
      <c r="BP1203" s="117"/>
      <c r="BQ1203" s="117"/>
      <c r="BR1203" s="117"/>
      <c r="BS1203" s="117"/>
      <c r="BT1203" s="117"/>
      <c r="BU1203" s="117"/>
      <c r="BV1203" s="117"/>
      <c r="BW1203" s="117"/>
      <c r="BX1203" s="117"/>
      <c r="BY1203" s="117"/>
      <c r="BZ1203" s="117"/>
      <c r="CA1203" s="117"/>
      <c r="CB1203" s="117"/>
      <c r="CC1203" s="117"/>
      <c r="CD1203" s="117"/>
      <c r="CE1203" s="117"/>
      <c r="CF1203" s="117"/>
      <c r="CG1203" s="117"/>
      <c r="CH1203" s="117"/>
      <c r="CI1203" s="117"/>
      <c r="CJ1203" s="117"/>
      <c r="CK1203" s="117"/>
      <c r="CL1203" s="117"/>
      <c r="CM1203" s="117"/>
      <c r="CO1203" s="107"/>
      <c r="DH1203" s="124"/>
      <c r="DI1203" s="124"/>
      <c r="DJ1203" s="124"/>
      <c r="DK1203" s="124"/>
      <c r="DL1203" s="124"/>
      <c r="DN1203" s="124"/>
      <c r="DO1203" s="124"/>
      <c r="DP1203" s="124"/>
      <c r="DQ1203" s="124"/>
      <c r="DR1203" s="124"/>
    </row>
    <row r="1204" spans="3:122" ht="14.25" customHeight="1" x14ac:dyDescent="0.35">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7"/>
      <c r="AL1204" s="117"/>
      <c r="AM1204" s="117"/>
      <c r="AN1204" s="117"/>
      <c r="AO1204" s="117"/>
      <c r="AP1204" s="117"/>
      <c r="AQ1204" s="117"/>
      <c r="AR1204" s="117"/>
      <c r="AS1204" s="117"/>
      <c r="AT1204" s="117"/>
      <c r="AU1204" s="117"/>
      <c r="AV1204" s="117"/>
      <c r="AW1204" s="117"/>
      <c r="AX1204" s="117"/>
      <c r="AY1204" s="117"/>
      <c r="AZ1204" s="117"/>
      <c r="BA1204" s="117"/>
      <c r="BB1204" s="117"/>
      <c r="BC1204" s="117"/>
      <c r="BD1204" s="117"/>
      <c r="BE1204" s="117"/>
      <c r="BF1204" s="117"/>
      <c r="BG1204" s="117"/>
      <c r="BH1204" s="117"/>
      <c r="BI1204" s="117"/>
      <c r="BJ1204" s="117"/>
      <c r="BK1204" s="117"/>
      <c r="BL1204" s="117"/>
      <c r="BM1204" s="117"/>
      <c r="BN1204" s="117"/>
      <c r="BO1204" s="117"/>
      <c r="BP1204" s="117"/>
      <c r="BQ1204" s="117"/>
      <c r="BR1204" s="117"/>
      <c r="BS1204" s="117"/>
      <c r="BT1204" s="117"/>
      <c r="BU1204" s="117"/>
      <c r="BV1204" s="117"/>
      <c r="BW1204" s="117"/>
      <c r="BX1204" s="117"/>
      <c r="BY1204" s="117"/>
      <c r="BZ1204" s="117"/>
      <c r="CA1204" s="117"/>
      <c r="CB1204" s="117"/>
      <c r="CC1204" s="117"/>
      <c r="CD1204" s="117"/>
      <c r="CE1204" s="117"/>
      <c r="CF1204" s="117"/>
      <c r="CG1204" s="117"/>
      <c r="CH1204" s="117"/>
      <c r="CI1204" s="117"/>
      <c r="CJ1204" s="117"/>
      <c r="CK1204" s="117"/>
      <c r="CL1204" s="117"/>
      <c r="CM1204" s="117"/>
      <c r="CO1204" s="107"/>
      <c r="DH1204" s="179">
        <v>42.985500187431406</v>
      </c>
      <c r="DI1204" s="180">
        <v>85.680071591191194</v>
      </c>
      <c r="DJ1204" s="180">
        <v>99.4444444444444</v>
      </c>
      <c r="DK1204" s="180">
        <v>40.817175235192998</v>
      </c>
      <c r="DL1204" s="180">
        <v>67.231797864564996</v>
      </c>
      <c r="DN1204" s="124"/>
      <c r="DO1204" s="124"/>
      <c r="DP1204" s="124"/>
      <c r="DQ1204" s="124"/>
      <c r="DR1204" s="124"/>
    </row>
    <row r="1205" spans="3:122" ht="14.25" customHeight="1" x14ac:dyDescent="0.35">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7"/>
      <c r="AL1205" s="117"/>
      <c r="AM1205" s="117"/>
      <c r="AN1205" s="117"/>
      <c r="AO1205" s="117"/>
      <c r="AP1205" s="117"/>
      <c r="AQ1205" s="117"/>
      <c r="AR1205" s="117"/>
      <c r="AS1205" s="117"/>
      <c r="AT1205" s="117"/>
      <c r="AU1205" s="117"/>
      <c r="AV1205" s="117"/>
      <c r="AW1205" s="117"/>
      <c r="AX1205" s="117"/>
      <c r="AY1205" s="117"/>
      <c r="AZ1205" s="117"/>
      <c r="BA1205" s="117"/>
      <c r="BB1205" s="117"/>
      <c r="BC1205" s="117"/>
      <c r="BD1205" s="117"/>
      <c r="BE1205" s="117"/>
      <c r="BF1205" s="117"/>
      <c r="BG1205" s="117"/>
      <c r="BH1205" s="117"/>
      <c r="BI1205" s="117"/>
      <c r="BJ1205" s="117"/>
      <c r="BK1205" s="117"/>
      <c r="BL1205" s="117"/>
      <c r="BM1205" s="117"/>
      <c r="BN1205" s="117"/>
      <c r="BO1205" s="117"/>
      <c r="BP1205" s="117"/>
      <c r="BQ1205" s="117"/>
      <c r="BR1205" s="117"/>
      <c r="BS1205" s="117"/>
      <c r="BT1205" s="117"/>
      <c r="BU1205" s="117"/>
      <c r="BV1205" s="117"/>
      <c r="BW1205" s="117"/>
      <c r="BX1205" s="117"/>
      <c r="BY1205" s="117"/>
      <c r="BZ1205" s="117"/>
      <c r="CA1205" s="117"/>
      <c r="CB1205" s="117"/>
      <c r="CC1205" s="117"/>
      <c r="CD1205" s="117"/>
      <c r="CE1205" s="117"/>
      <c r="CF1205" s="117"/>
      <c r="CG1205" s="117"/>
      <c r="CH1205" s="117"/>
      <c r="CI1205" s="117"/>
      <c r="CJ1205" s="117"/>
      <c r="CK1205" s="117"/>
      <c r="CL1205" s="117"/>
      <c r="CM1205" s="117"/>
      <c r="CO1205" s="107"/>
      <c r="DH1205" s="124"/>
      <c r="DI1205" s="124"/>
      <c r="DJ1205" s="124"/>
      <c r="DK1205" s="124"/>
      <c r="DL1205" s="124"/>
      <c r="DN1205" s="124"/>
      <c r="DO1205" s="124"/>
      <c r="DP1205" s="124"/>
      <c r="DQ1205" s="124"/>
      <c r="DR1205" s="124"/>
    </row>
    <row r="1206" spans="3:122" ht="14.25" customHeight="1" x14ac:dyDescent="0.35">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7"/>
      <c r="AL1206" s="117"/>
      <c r="AM1206" s="117"/>
      <c r="AN1206" s="117"/>
      <c r="AO1206" s="117"/>
      <c r="AP1206" s="117"/>
      <c r="AQ1206" s="117"/>
      <c r="AR1206" s="117"/>
      <c r="AS1206" s="117"/>
      <c r="AT1206" s="117"/>
      <c r="AU1206" s="117"/>
      <c r="AV1206" s="117"/>
      <c r="AW1206" s="117"/>
      <c r="AX1206" s="117"/>
      <c r="AY1206" s="117"/>
      <c r="AZ1206" s="117"/>
      <c r="BA1206" s="117"/>
      <c r="BB1206" s="117"/>
      <c r="BC1206" s="117"/>
      <c r="BD1206" s="117"/>
      <c r="BE1206" s="117"/>
      <c r="BF1206" s="117"/>
      <c r="BG1206" s="117"/>
      <c r="BH1206" s="117"/>
      <c r="BI1206" s="117"/>
      <c r="BJ1206" s="117"/>
      <c r="BK1206" s="117"/>
      <c r="BL1206" s="117"/>
      <c r="BM1206" s="117"/>
      <c r="BN1206" s="117"/>
      <c r="BO1206" s="117"/>
      <c r="BP1206" s="117"/>
      <c r="BQ1206" s="117"/>
      <c r="BR1206" s="117"/>
      <c r="BS1206" s="117"/>
      <c r="BT1206" s="117"/>
      <c r="BU1206" s="117"/>
      <c r="BV1206" s="117"/>
      <c r="BW1206" s="117"/>
      <c r="BX1206" s="117"/>
      <c r="BY1206" s="117"/>
      <c r="BZ1206" s="117"/>
      <c r="CA1206" s="117"/>
      <c r="CB1206" s="117"/>
      <c r="CC1206" s="117"/>
      <c r="CD1206" s="117"/>
      <c r="CE1206" s="117"/>
      <c r="CF1206" s="117"/>
      <c r="CG1206" s="117"/>
      <c r="CH1206" s="117"/>
      <c r="CI1206" s="117"/>
      <c r="CJ1206" s="117"/>
      <c r="CK1206" s="117"/>
      <c r="CL1206" s="117"/>
      <c r="CM1206" s="117"/>
      <c r="CO1206" s="107"/>
      <c r="DH1206" s="124"/>
      <c r="DI1206" s="124"/>
      <c r="DJ1206" s="124"/>
      <c r="DK1206" s="124"/>
      <c r="DL1206" s="124"/>
      <c r="DN1206" s="124"/>
      <c r="DO1206" s="124"/>
      <c r="DP1206" s="124"/>
      <c r="DQ1206" s="124"/>
      <c r="DR1206" s="124"/>
    </row>
    <row r="1207" spans="3:122" ht="14.25" customHeight="1" x14ac:dyDescent="0.35">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7"/>
      <c r="AL1207" s="117"/>
      <c r="AM1207" s="117"/>
      <c r="AN1207" s="117"/>
      <c r="AO1207" s="117"/>
      <c r="AP1207" s="117"/>
      <c r="AQ1207" s="117"/>
      <c r="AR1207" s="117"/>
      <c r="AS1207" s="117"/>
      <c r="AT1207" s="117"/>
      <c r="AU1207" s="117"/>
      <c r="AV1207" s="117"/>
      <c r="AW1207" s="117"/>
      <c r="AX1207" s="117"/>
      <c r="AY1207" s="117"/>
      <c r="AZ1207" s="117"/>
      <c r="BA1207" s="117"/>
      <c r="BB1207" s="117"/>
      <c r="BC1207" s="117"/>
      <c r="BD1207" s="117"/>
      <c r="BE1207" s="117"/>
      <c r="BF1207" s="117"/>
      <c r="BG1207" s="117"/>
      <c r="BH1207" s="117"/>
      <c r="BI1207" s="117"/>
      <c r="BJ1207" s="117"/>
      <c r="BK1207" s="117"/>
      <c r="BL1207" s="117"/>
      <c r="BM1207" s="117"/>
      <c r="BN1207" s="117"/>
      <c r="BO1207" s="117"/>
      <c r="BP1207" s="117"/>
      <c r="BQ1207" s="117"/>
      <c r="BR1207" s="117"/>
      <c r="BS1207" s="117"/>
      <c r="BT1207" s="117"/>
      <c r="BU1207" s="117"/>
      <c r="BV1207" s="117"/>
      <c r="BW1207" s="117"/>
      <c r="BX1207" s="117"/>
      <c r="BY1207" s="117"/>
      <c r="BZ1207" s="117"/>
      <c r="CA1207" s="117"/>
      <c r="CB1207" s="117"/>
      <c r="CC1207" s="117"/>
      <c r="CD1207" s="117"/>
      <c r="CE1207" s="117"/>
      <c r="CF1207" s="117"/>
      <c r="CG1207" s="117"/>
      <c r="CH1207" s="117"/>
      <c r="CI1207" s="117"/>
      <c r="CJ1207" s="117"/>
      <c r="CK1207" s="117"/>
      <c r="CL1207" s="117"/>
      <c r="CM1207" s="117"/>
      <c r="CO1207" s="107"/>
      <c r="DH1207" s="124"/>
      <c r="DI1207" s="124"/>
      <c r="DJ1207" s="124"/>
      <c r="DK1207" s="124"/>
      <c r="DL1207" s="124"/>
      <c r="DN1207" s="124"/>
      <c r="DO1207" s="124"/>
      <c r="DP1207" s="124"/>
      <c r="DQ1207" s="124"/>
      <c r="DR1207" s="124"/>
    </row>
    <row r="1208" spans="3:122" ht="14.25" customHeight="1" x14ac:dyDescent="0.35">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7"/>
      <c r="AL1208" s="117"/>
      <c r="AM1208" s="117"/>
      <c r="AN1208" s="117"/>
      <c r="AO1208" s="117"/>
      <c r="AP1208" s="117"/>
      <c r="AQ1208" s="117"/>
      <c r="AR1208" s="117"/>
      <c r="AS1208" s="117"/>
      <c r="AT1208" s="117"/>
      <c r="AU1208" s="117"/>
      <c r="AV1208" s="117"/>
      <c r="AW1208" s="117"/>
      <c r="AX1208" s="117"/>
      <c r="AY1208" s="117"/>
      <c r="AZ1208" s="117"/>
      <c r="BA1208" s="117"/>
      <c r="BB1208" s="117"/>
      <c r="BC1208" s="117"/>
      <c r="BD1208" s="117"/>
      <c r="BE1208" s="117"/>
      <c r="BF1208" s="117"/>
      <c r="BG1208" s="117"/>
      <c r="BH1208" s="117"/>
      <c r="BI1208" s="117"/>
      <c r="BJ1208" s="117"/>
      <c r="BK1208" s="117"/>
      <c r="BL1208" s="117"/>
      <c r="BM1208" s="117"/>
      <c r="BN1208" s="117"/>
      <c r="BO1208" s="117"/>
      <c r="BP1208" s="117"/>
      <c r="BQ1208" s="117"/>
      <c r="BR1208" s="117"/>
      <c r="BS1208" s="117"/>
      <c r="BT1208" s="117"/>
      <c r="BU1208" s="117"/>
      <c r="BV1208" s="117"/>
      <c r="BW1208" s="117"/>
      <c r="BX1208" s="117"/>
      <c r="BY1208" s="117"/>
      <c r="BZ1208" s="117"/>
      <c r="CA1208" s="117"/>
      <c r="CB1208" s="117"/>
      <c r="CC1208" s="117"/>
      <c r="CD1208" s="117"/>
      <c r="CE1208" s="117"/>
      <c r="CF1208" s="117"/>
      <c r="CG1208" s="117"/>
      <c r="CH1208" s="117"/>
      <c r="CI1208" s="117"/>
      <c r="CJ1208" s="117"/>
      <c r="CK1208" s="117"/>
      <c r="CL1208" s="117"/>
      <c r="CM1208" s="117"/>
      <c r="CO1208" s="107"/>
      <c r="DH1208" s="124"/>
      <c r="DI1208" s="124"/>
      <c r="DJ1208" s="124"/>
      <c r="DK1208" s="124"/>
      <c r="DL1208" s="124"/>
      <c r="DN1208" s="124"/>
      <c r="DO1208" s="124"/>
      <c r="DP1208" s="124"/>
      <c r="DQ1208" s="124"/>
      <c r="DR1208" s="124"/>
    </row>
    <row r="1209" spans="3:122" ht="14.25" customHeight="1" x14ac:dyDescent="0.35">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7"/>
      <c r="AL1209" s="117"/>
      <c r="AM1209" s="117"/>
      <c r="AN1209" s="117"/>
      <c r="AO1209" s="117"/>
      <c r="AP1209" s="117"/>
      <c r="AQ1209" s="117"/>
      <c r="AR1209" s="117"/>
      <c r="AS1209" s="117"/>
      <c r="AT1209" s="117"/>
      <c r="AU1209" s="117"/>
      <c r="AV1209" s="117"/>
      <c r="AW1209" s="117"/>
      <c r="AX1209" s="117"/>
      <c r="AY1209" s="117"/>
      <c r="AZ1209" s="117"/>
      <c r="BA1209" s="117"/>
      <c r="BB1209" s="117"/>
      <c r="BC1209" s="117"/>
      <c r="BD1209" s="117"/>
      <c r="BE1209" s="117"/>
      <c r="BF1209" s="117"/>
      <c r="BG1209" s="117"/>
      <c r="BH1209" s="117"/>
      <c r="BI1209" s="117"/>
      <c r="BJ1209" s="117"/>
      <c r="BK1209" s="117"/>
      <c r="BL1209" s="117"/>
      <c r="BM1209" s="117"/>
      <c r="BN1209" s="117"/>
      <c r="BO1209" s="117"/>
      <c r="BP1209" s="117"/>
      <c r="BQ1209" s="117"/>
      <c r="BR1209" s="117"/>
      <c r="BS1209" s="117"/>
      <c r="BT1209" s="117"/>
      <c r="BU1209" s="117"/>
      <c r="BV1209" s="117"/>
      <c r="BW1209" s="117"/>
      <c r="BX1209" s="117"/>
      <c r="BY1209" s="117"/>
      <c r="BZ1209" s="117"/>
      <c r="CA1209" s="117"/>
      <c r="CB1209" s="117"/>
      <c r="CC1209" s="117"/>
      <c r="CD1209" s="117"/>
      <c r="CE1209" s="117"/>
      <c r="CF1209" s="117"/>
      <c r="CG1209" s="117"/>
      <c r="CH1209" s="117"/>
      <c r="CI1209" s="117"/>
      <c r="CJ1209" s="117"/>
      <c r="CK1209" s="117"/>
      <c r="CL1209" s="117"/>
      <c r="CM1209" s="117"/>
      <c r="CO1209" s="107"/>
      <c r="DH1209" s="124"/>
      <c r="DI1209" s="124"/>
      <c r="DJ1209" s="124"/>
      <c r="DK1209" s="124"/>
      <c r="DL1209" s="124"/>
      <c r="DN1209" s="124"/>
      <c r="DO1209" s="124"/>
      <c r="DP1209" s="124"/>
      <c r="DQ1209" s="124"/>
      <c r="DR1209" s="124"/>
    </row>
    <row r="1210" spans="3:122" ht="14.25" customHeight="1" x14ac:dyDescent="0.35">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7"/>
      <c r="AL1210" s="117"/>
      <c r="AM1210" s="117"/>
      <c r="AN1210" s="117"/>
      <c r="AO1210" s="117"/>
      <c r="AP1210" s="117"/>
      <c r="AQ1210" s="117"/>
      <c r="AR1210" s="117"/>
      <c r="AS1210" s="117"/>
      <c r="AT1210" s="117"/>
      <c r="AU1210" s="117"/>
      <c r="AV1210" s="117"/>
      <c r="AW1210" s="117"/>
      <c r="AX1210" s="117"/>
      <c r="AY1210" s="117"/>
      <c r="AZ1210" s="117"/>
      <c r="BA1210" s="117"/>
      <c r="BB1210" s="117"/>
      <c r="BC1210" s="117"/>
      <c r="BD1210" s="117"/>
      <c r="BE1210" s="117"/>
      <c r="BF1210" s="117"/>
      <c r="BG1210" s="117"/>
      <c r="BH1210" s="117"/>
      <c r="BI1210" s="117"/>
      <c r="BJ1210" s="117"/>
      <c r="BK1210" s="117"/>
      <c r="BL1210" s="117"/>
      <c r="BM1210" s="117"/>
      <c r="BN1210" s="117"/>
      <c r="BO1210" s="117"/>
      <c r="BP1210" s="117"/>
      <c r="BQ1210" s="117"/>
      <c r="BR1210" s="117"/>
      <c r="BS1210" s="117"/>
      <c r="BT1210" s="117"/>
      <c r="BU1210" s="117"/>
      <c r="BV1210" s="117"/>
      <c r="BW1210" s="117"/>
      <c r="BX1210" s="117"/>
      <c r="BY1210" s="117"/>
      <c r="BZ1210" s="117"/>
      <c r="CA1210" s="117"/>
      <c r="CB1210" s="117"/>
      <c r="CC1210" s="117"/>
      <c r="CD1210" s="117"/>
      <c r="CE1210" s="117"/>
      <c r="CF1210" s="117"/>
      <c r="CG1210" s="117"/>
      <c r="CH1210" s="117"/>
      <c r="CI1210" s="117"/>
      <c r="CJ1210" s="117"/>
      <c r="CK1210" s="117"/>
      <c r="CL1210" s="117"/>
      <c r="CM1210" s="117"/>
      <c r="CO1210" s="107"/>
      <c r="DH1210" s="179">
        <v>54.987952223841503</v>
      </c>
      <c r="DI1210" s="180">
        <v>87.869711250228605</v>
      </c>
      <c r="DJ1210" s="180">
        <v>60.776666666666699</v>
      </c>
      <c r="DK1210" s="180">
        <v>83.727350849285997</v>
      </c>
      <c r="DL1210" s="180">
        <v>68.328447327128998</v>
      </c>
      <c r="DM1210" s="180">
        <v>71.840420247505705</v>
      </c>
      <c r="DN1210" s="180">
        <v>1.02086381105596</v>
      </c>
      <c r="DO1210" s="181">
        <v>28</v>
      </c>
      <c r="DP1210" s="124"/>
      <c r="DQ1210" s="124"/>
      <c r="DR1210" s="124"/>
    </row>
    <row r="1211" spans="3:122" ht="14.25" customHeight="1" x14ac:dyDescent="0.35">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7"/>
      <c r="AL1211" s="117"/>
      <c r="AM1211" s="117"/>
      <c r="AN1211" s="117"/>
      <c r="AO1211" s="117"/>
      <c r="AP1211" s="117"/>
      <c r="AQ1211" s="117"/>
      <c r="AR1211" s="117"/>
      <c r="AS1211" s="117"/>
      <c r="AT1211" s="117"/>
      <c r="AU1211" s="117"/>
      <c r="AV1211" s="117"/>
      <c r="AW1211" s="117"/>
      <c r="AX1211" s="117"/>
      <c r="AY1211" s="117"/>
      <c r="AZ1211" s="117"/>
      <c r="BA1211" s="117"/>
      <c r="BB1211" s="117"/>
      <c r="BC1211" s="117"/>
      <c r="BD1211" s="117"/>
      <c r="BE1211" s="117"/>
      <c r="BF1211" s="117"/>
      <c r="BG1211" s="117"/>
      <c r="BH1211" s="117"/>
      <c r="BI1211" s="117"/>
      <c r="BJ1211" s="117"/>
      <c r="BK1211" s="117"/>
      <c r="BL1211" s="117"/>
      <c r="BM1211" s="117"/>
      <c r="BN1211" s="117"/>
      <c r="BO1211" s="117"/>
      <c r="BP1211" s="117"/>
      <c r="BQ1211" s="117"/>
      <c r="BR1211" s="117"/>
      <c r="BS1211" s="117"/>
      <c r="BT1211" s="117"/>
      <c r="BU1211" s="117"/>
      <c r="BV1211" s="117"/>
      <c r="BW1211" s="117"/>
      <c r="BX1211" s="117"/>
      <c r="BY1211" s="117"/>
      <c r="BZ1211" s="117"/>
      <c r="CA1211" s="117"/>
      <c r="CB1211" s="117"/>
      <c r="CC1211" s="117"/>
      <c r="CD1211" s="117"/>
      <c r="CE1211" s="117"/>
      <c r="CF1211" s="117"/>
      <c r="CG1211" s="117"/>
      <c r="CH1211" s="117"/>
      <c r="CI1211" s="117"/>
      <c r="CJ1211" s="117"/>
      <c r="CK1211" s="117"/>
      <c r="CL1211" s="117"/>
      <c r="CM1211" s="117"/>
      <c r="CO1211" s="107"/>
      <c r="DH1211" s="124"/>
      <c r="DI1211" s="124"/>
      <c r="DJ1211" s="124"/>
      <c r="DK1211" s="124"/>
      <c r="DL1211" s="124"/>
      <c r="DN1211" s="124"/>
      <c r="DO1211" s="124"/>
      <c r="DP1211" s="124"/>
      <c r="DQ1211" s="124"/>
      <c r="DR1211" s="124"/>
    </row>
    <row r="1212" spans="3:122" ht="14.25" customHeight="1" x14ac:dyDescent="0.35">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7"/>
      <c r="AL1212" s="117"/>
      <c r="AM1212" s="117"/>
      <c r="AN1212" s="117"/>
      <c r="AO1212" s="117"/>
      <c r="AP1212" s="117"/>
      <c r="AQ1212" s="117"/>
      <c r="AR1212" s="117"/>
      <c r="AS1212" s="117"/>
      <c r="AT1212" s="117"/>
      <c r="AU1212" s="117"/>
      <c r="AV1212" s="117"/>
      <c r="AW1212" s="117"/>
      <c r="AX1212" s="117"/>
      <c r="AY1212" s="117"/>
      <c r="AZ1212" s="117"/>
      <c r="BA1212" s="117"/>
      <c r="BB1212" s="117"/>
      <c r="BC1212" s="117"/>
      <c r="BD1212" s="117"/>
      <c r="BE1212" s="117"/>
      <c r="BF1212" s="117"/>
      <c r="BG1212" s="117"/>
      <c r="BH1212" s="117"/>
      <c r="BI1212" s="117"/>
      <c r="BJ1212" s="117"/>
      <c r="BK1212" s="117"/>
      <c r="BL1212" s="117"/>
      <c r="BM1212" s="117"/>
      <c r="BN1212" s="117"/>
      <c r="BO1212" s="117"/>
      <c r="BP1212" s="117"/>
      <c r="BQ1212" s="117"/>
      <c r="BR1212" s="117"/>
      <c r="BS1212" s="117"/>
      <c r="BT1212" s="117"/>
      <c r="BU1212" s="117"/>
      <c r="BV1212" s="117"/>
      <c r="BW1212" s="117"/>
      <c r="BX1212" s="117"/>
      <c r="BY1212" s="117"/>
      <c r="BZ1212" s="117"/>
      <c r="CA1212" s="117"/>
      <c r="CB1212" s="117"/>
      <c r="CC1212" s="117"/>
      <c r="CD1212" s="117"/>
      <c r="CE1212" s="117"/>
      <c r="CF1212" s="117"/>
      <c r="CG1212" s="117"/>
      <c r="CH1212" s="117"/>
      <c r="CI1212" s="117"/>
      <c r="CJ1212" s="117"/>
      <c r="CK1212" s="117"/>
      <c r="CL1212" s="117"/>
      <c r="CM1212" s="117"/>
      <c r="CO1212" s="107"/>
      <c r="DH1212" s="124"/>
      <c r="DI1212" s="124"/>
      <c r="DJ1212" s="124"/>
      <c r="DK1212" s="124"/>
      <c r="DL1212" s="124"/>
      <c r="DN1212" s="124"/>
      <c r="DO1212" s="124"/>
      <c r="DP1212" s="124"/>
      <c r="DQ1212" s="124"/>
      <c r="DR1212" s="124"/>
    </row>
    <row r="1213" spans="3:122" ht="14.25" customHeight="1" x14ac:dyDescent="0.35">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7"/>
      <c r="AL1213" s="117"/>
      <c r="AM1213" s="117"/>
      <c r="AN1213" s="117"/>
      <c r="AO1213" s="117"/>
      <c r="AP1213" s="117"/>
      <c r="AQ1213" s="117"/>
      <c r="AR1213" s="117"/>
      <c r="AS1213" s="117"/>
      <c r="AT1213" s="117"/>
      <c r="AU1213" s="117"/>
      <c r="AV1213" s="117"/>
      <c r="AW1213" s="117"/>
      <c r="AX1213" s="117"/>
      <c r="AY1213" s="117"/>
      <c r="AZ1213" s="117"/>
      <c r="BA1213" s="117"/>
      <c r="BB1213" s="117"/>
      <c r="BC1213" s="117"/>
      <c r="BD1213" s="117"/>
      <c r="BE1213" s="117"/>
      <c r="BF1213" s="117"/>
      <c r="BG1213" s="117"/>
      <c r="BH1213" s="117"/>
      <c r="BI1213" s="117"/>
      <c r="BJ1213" s="117"/>
      <c r="BK1213" s="117"/>
      <c r="BL1213" s="117"/>
      <c r="BM1213" s="117"/>
      <c r="BN1213" s="117"/>
      <c r="BO1213" s="117"/>
      <c r="BP1213" s="117"/>
      <c r="BQ1213" s="117"/>
      <c r="BR1213" s="117"/>
      <c r="BS1213" s="117"/>
      <c r="BT1213" s="117"/>
      <c r="BU1213" s="117"/>
      <c r="BV1213" s="117"/>
      <c r="BW1213" s="117"/>
      <c r="BX1213" s="117"/>
      <c r="BY1213" s="117"/>
      <c r="BZ1213" s="117"/>
      <c r="CA1213" s="117"/>
      <c r="CB1213" s="117"/>
      <c r="CC1213" s="117"/>
      <c r="CD1213" s="117"/>
      <c r="CE1213" s="117"/>
      <c r="CF1213" s="117"/>
      <c r="CG1213" s="117"/>
      <c r="CH1213" s="117"/>
      <c r="CI1213" s="117"/>
      <c r="CJ1213" s="117"/>
      <c r="CK1213" s="117"/>
      <c r="CL1213" s="117"/>
      <c r="CM1213" s="117"/>
      <c r="CO1213" s="107"/>
      <c r="DH1213" s="124"/>
      <c r="DI1213" s="124"/>
      <c r="DJ1213" s="124"/>
      <c r="DK1213" s="124"/>
      <c r="DL1213" s="124"/>
      <c r="DN1213" s="124"/>
      <c r="DO1213" s="124"/>
      <c r="DP1213" s="124"/>
      <c r="DQ1213" s="124"/>
      <c r="DR1213" s="124"/>
    </row>
    <row r="1214" spans="3:122" ht="14.25" customHeight="1" x14ac:dyDescent="0.35">
      <c r="C1214" s="783" t="s">
        <v>980</v>
      </c>
      <c r="D1214" s="783"/>
      <c r="E1214" s="783"/>
      <c r="F1214" s="783"/>
      <c r="G1214" s="783"/>
      <c r="H1214" s="783"/>
      <c r="I1214" s="783"/>
      <c r="J1214" s="783"/>
      <c r="K1214" s="783"/>
      <c r="L1214" s="783"/>
      <c r="M1214" s="783"/>
      <c r="N1214" s="783"/>
      <c r="O1214" s="783"/>
      <c r="P1214" s="783"/>
      <c r="Q1214" s="783"/>
      <c r="R1214" s="783"/>
      <c r="S1214" s="783"/>
      <c r="T1214" s="87"/>
      <c r="U1214" s="87"/>
      <c r="V1214" s="117"/>
      <c r="W1214" s="117"/>
      <c r="X1214" s="117"/>
      <c r="Y1214" s="117"/>
      <c r="Z1214" s="117"/>
      <c r="AA1214" s="117"/>
      <c r="AB1214" s="117"/>
      <c r="AC1214" s="117"/>
      <c r="AD1214" s="117"/>
      <c r="AE1214" s="117"/>
      <c r="AF1214" s="117"/>
      <c r="AG1214" s="117"/>
      <c r="AH1214" s="783" t="s">
        <v>981</v>
      </c>
      <c r="AI1214" s="783"/>
      <c r="AJ1214" s="783"/>
      <c r="AK1214" s="783"/>
      <c r="AL1214" s="783"/>
      <c r="AM1214" s="783"/>
      <c r="AN1214" s="783"/>
      <c r="AO1214" s="783"/>
      <c r="AP1214" s="783"/>
      <c r="AQ1214" s="783"/>
      <c r="AR1214" s="783"/>
      <c r="AS1214" s="783"/>
      <c r="AT1214" s="783"/>
      <c r="AU1214" s="783"/>
      <c r="AV1214" s="783"/>
      <c r="AW1214" s="783"/>
      <c r="AX1214" s="783"/>
      <c r="AY1214" s="117"/>
      <c r="AZ1214" s="117"/>
      <c r="BA1214" s="117"/>
      <c r="BB1214" s="117"/>
      <c r="BC1214" s="117"/>
      <c r="BD1214" s="117"/>
      <c r="BE1214" s="117"/>
      <c r="BF1214" s="117"/>
      <c r="BG1214" s="117"/>
      <c r="BH1214" s="117"/>
      <c r="BI1214" s="117"/>
      <c r="BJ1214" s="117"/>
      <c r="BK1214" s="117"/>
      <c r="BL1214" s="117"/>
      <c r="BM1214" s="117"/>
      <c r="BN1214" s="117"/>
      <c r="BO1214" s="117"/>
      <c r="BP1214" s="783" t="s">
        <v>980</v>
      </c>
      <c r="BQ1214" s="783"/>
      <c r="BR1214" s="783"/>
      <c r="BS1214" s="783"/>
      <c r="BT1214" s="783"/>
      <c r="BU1214" s="783"/>
      <c r="BV1214" s="783"/>
      <c r="BW1214" s="783"/>
      <c r="BX1214" s="783"/>
      <c r="BY1214" s="783"/>
      <c r="BZ1214" s="783"/>
      <c r="CA1214" s="783"/>
      <c r="CB1214" s="783"/>
      <c r="CC1214" s="783"/>
      <c r="CD1214" s="783"/>
      <c r="CE1214" s="783"/>
      <c r="CF1214" s="783"/>
      <c r="CG1214" s="117"/>
      <c r="CH1214" s="117"/>
      <c r="CI1214" s="117"/>
      <c r="CJ1214" s="117"/>
      <c r="CK1214" s="117"/>
      <c r="CL1214" s="117"/>
      <c r="CM1214" s="117"/>
      <c r="CO1214" s="107"/>
      <c r="DH1214" s="124"/>
      <c r="DI1214" s="124"/>
      <c r="DJ1214" s="124"/>
      <c r="DK1214" s="124"/>
      <c r="DL1214" s="124"/>
      <c r="DN1214" s="124"/>
      <c r="DO1214" s="124"/>
      <c r="DP1214" s="124"/>
      <c r="DQ1214" s="124"/>
      <c r="DR1214" s="124"/>
    </row>
    <row r="1215" spans="3:122" ht="14.25" customHeight="1" x14ac:dyDescent="0.35">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7"/>
      <c r="AL1215" s="117"/>
      <c r="AM1215" s="117"/>
      <c r="AN1215" s="117"/>
      <c r="AO1215" s="117"/>
      <c r="AP1215" s="117"/>
      <c r="AQ1215" s="117"/>
      <c r="AR1215" s="117"/>
      <c r="AS1215" s="117"/>
      <c r="AT1215" s="117"/>
      <c r="AU1215" s="117"/>
      <c r="AV1215" s="117"/>
      <c r="AW1215" s="117"/>
      <c r="AX1215" s="117"/>
      <c r="AY1215" s="117"/>
      <c r="AZ1215" s="117"/>
      <c r="BA1215" s="117"/>
      <c r="BB1215" s="117"/>
      <c r="BC1215" s="117"/>
      <c r="BD1215" s="117"/>
      <c r="BE1215" s="117"/>
      <c r="BF1215" s="117"/>
      <c r="BG1215" s="117"/>
      <c r="BH1215" s="117"/>
      <c r="BI1215" s="117"/>
      <c r="BJ1215" s="117"/>
      <c r="BK1215" s="117"/>
      <c r="BL1215" s="117"/>
      <c r="BM1215" s="117"/>
      <c r="BN1215" s="117"/>
      <c r="BO1215" s="117"/>
      <c r="BP1215" s="117"/>
      <c r="BQ1215" s="117"/>
      <c r="BR1215" s="117"/>
      <c r="BS1215" s="117"/>
      <c r="BT1215" s="117"/>
      <c r="BU1215" s="117"/>
      <c r="BV1215" s="117"/>
      <c r="BW1215" s="117"/>
      <c r="BX1215" s="117"/>
      <c r="BY1215" s="117"/>
      <c r="BZ1215" s="117"/>
      <c r="CA1215" s="117"/>
      <c r="CB1215" s="117"/>
      <c r="CC1215" s="117"/>
      <c r="CD1215" s="117"/>
      <c r="CE1215" s="117"/>
      <c r="CF1215" s="117"/>
      <c r="CG1215" s="117"/>
      <c r="CH1215" s="117"/>
      <c r="CI1215" s="117"/>
      <c r="CJ1215" s="117"/>
      <c r="CK1215" s="117"/>
      <c r="CL1215" s="117"/>
      <c r="CM1215" s="117"/>
      <c r="CO1215" s="107"/>
      <c r="DH1215" s="124"/>
      <c r="DI1215" s="124"/>
      <c r="DJ1215" s="124"/>
      <c r="DK1215" s="124"/>
      <c r="DL1215" s="124"/>
      <c r="DN1215" s="124"/>
      <c r="DO1215" s="124"/>
      <c r="DP1215" s="124"/>
      <c r="DQ1215" s="124"/>
      <c r="DR1215" s="124"/>
    </row>
    <row r="1216" spans="3:122" ht="14.25" customHeight="1" x14ac:dyDescent="0.35">
      <c r="C1216" s="284" t="s">
        <v>965</v>
      </c>
      <c r="D1216" s="284"/>
      <c r="E1216" s="284"/>
      <c r="F1216" s="284"/>
      <c r="G1216" s="284"/>
      <c r="H1216" s="284"/>
      <c r="I1216" s="284"/>
      <c r="J1216" s="284"/>
      <c r="K1216" s="284"/>
      <c r="L1216" s="284"/>
      <c r="M1216" s="284"/>
      <c r="N1216" s="284"/>
      <c r="O1216" s="284"/>
      <c r="P1216" s="284"/>
      <c r="Q1216" s="284"/>
      <c r="R1216" s="284"/>
      <c r="S1216" s="284"/>
      <c r="T1216" s="284"/>
      <c r="U1216" s="284"/>
      <c r="V1216" s="284"/>
      <c r="W1216" s="284"/>
      <c r="X1216" s="284"/>
      <c r="Y1216" s="284"/>
      <c r="Z1216" s="284"/>
      <c r="AA1216" s="117"/>
      <c r="AB1216" s="117"/>
      <c r="AC1216" s="117"/>
      <c r="AD1216" s="117"/>
      <c r="AE1216" s="117"/>
      <c r="AF1216" s="117"/>
      <c r="AG1216" s="117"/>
      <c r="AH1216" s="117"/>
      <c r="AI1216" s="117"/>
      <c r="AJ1216" s="117"/>
      <c r="AK1216" s="117"/>
      <c r="AL1216" s="117"/>
      <c r="AM1216" s="117"/>
      <c r="AN1216" s="117"/>
      <c r="AO1216" s="117"/>
      <c r="AP1216" s="117"/>
      <c r="AQ1216" s="117"/>
      <c r="AR1216" s="117"/>
      <c r="AS1216" s="117"/>
      <c r="AT1216" s="117"/>
      <c r="AU1216" s="117"/>
      <c r="AV1216" s="117"/>
      <c r="AW1216" s="284" t="s">
        <v>1061</v>
      </c>
      <c r="AX1216" s="284"/>
      <c r="AY1216" s="284"/>
      <c r="AZ1216" s="284"/>
      <c r="BA1216" s="284"/>
      <c r="BB1216" s="284"/>
      <c r="BC1216" s="284"/>
      <c r="BD1216" s="284"/>
      <c r="BE1216" s="284"/>
      <c r="BF1216" s="284"/>
      <c r="BG1216" s="284"/>
      <c r="BH1216" s="284"/>
      <c r="BI1216" s="284"/>
      <c r="BJ1216" s="284"/>
      <c r="BK1216" s="284"/>
      <c r="BL1216" s="284"/>
      <c r="BM1216" s="284"/>
      <c r="BN1216" s="284"/>
      <c r="BO1216" s="284"/>
      <c r="BP1216" s="284"/>
      <c r="BQ1216" s="284"/>
      <c r="BR1216" s="284"/>
      <c r="BS1216" s="284"/>
      <c r="BT1216" s="284"/>
      <c r="BU1216" s="284"/>
      <c r="BV1216" s="284"/>
      <c r="BW1216" s="284"/>
      <c r="BX1216" s="118"/>
      <c r="BY1216" s="117"/>
      <c r="BZ1216" s="117"/>
      <c r="CA1216" s="117"/>
      <c r="CB1216" s="117"/>
      <c r="CC1216" s="117"/>
      <c r="CD1216" s="117"/>
      <c r="CE1216" s="117"/>
      <c r="CF1216" s="117"/>
      <c r="CG1216" s="117"/>
      <c r="CH1216" s="117"/>
      <c r="CI1216" s="117"/>
      <c r="CJ1216" s="117"/>
      <c r="CK1216" s="117"/>
      <c r="CL1216" s="117"/>
      <c r="CM1216" s="117"/>
      <c r="CO1216" s="107"/>
      <c r="DH1216" s="124"/>
      <c r="DI1216" s="124"/>
      <c r="DJ1216" s="124"/>
      <c r="DK1216" s="124"/>
      <c r="DL1216" s="124"/>
      <c r="DN1216" s="124"/>
      <c r="DO1216" s="124"/>
      <c r="DP1216" s="124"/>
      <c r="DQ1216" s="124"/>
      <c r="DR1216" s="124"/>
    </row>
    <row r="1217" spans="3:125" ht="14.25" customHeight="1" x14ac:dyDescent="0.35">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7"/>
      <c r="AL1217" s="117"/>
      <c r="AM1217" s="117"/>
      <c r="AN1217" s="117"/>
      <c r="AO1217" s="117"/>
      <c r="AP1217" s="117"/>
      <c r="AQ1217" s="117"/>
      <c r="AR1217" s="117"/>
      <c r="AS1217" s="117"/>
      <c r="AT1217" s="117"/>
      <c r="AU1217" s="117"/>
      <c r="AV1217" s="117"/>
      <c r="AW1217" s="117"/>
      <c r="AX1217" s="117"/>
      <c r="AY1217" s="117"/>
      <c r="AZ1217" s="117"/>
      <c r="BA1217" s="117"/>
      <c r="BB1217" s="117"/>
      <c r="BC1217" s="117"/>
      <c r="BD1217" s="117"/>
      <c r="BE1217" s="117"/>
      <c r="BF1217" s="117"/>
      <c r="BG1217" s="117"/>
      <c r="BH1217" s="117"/>
      <c r="BI1217" s="117"/>
      <c r="BJ1217" s="117"/>
      <c r="BK1217" s="117"/>
      <c r="BL1217" s="117"/>
      <c r="BM1217" s="117"/>
      <c r="BN1217" s="117"/>
      <c r="BO1217" s="117"/>
      <c r="BP1217" s="117"/>
      <c r="BQ1217" s="117"/>
      <c r="BR1217" s="117"/>
      <c r="BS1217" s="117"/>
      <c r="BT1217" s="117"/>
      <c r="BU1217" s="117"/>
      <c r="BV1217" s="117"/>
      <c r="BW1217" s="117"/>
      <c r="BX1217" s="117"/>
      <c r="BY1217" s="117"/>
      <c r="BZ1217" s="117"/>
      <c r="CA1217" s="117"/>
      <c r="CB1217" s="117"/>
      <c r="CC1217" s="117"/>
      <c r="CD1217" s="117"/>
      <c r="CE1217" s="117"/>
      <c r="CF1217" s="117"/>
      <c r="CG1217" s="117"/>
      <c r="CH1217" s="117"/>
      <c r="CI1217" s="117"/>
      <c r="CJ1217" s="117"/>
      <c r="CK1217" s="117"/>
      <c r="CL1217" s="117"/>
      <c r="CM1217" s="117"/>
      <c r="CO1217" s="107"/>
      <c r="DH1217" s="124"/>
      <c r="DI1217" s="124"/>
      <c r="DJ1217" s="124"/>
      <c r="DK1217" s="124"/>
      <c r="DL1217" s="124"/>
      <c r="DN1217" s="124"/>
      <c r="DO1217" s="124"/>
      <c r="DP1217" s="124"/>
      <c r="DQ1217" s="124"/>
      <c r="DR1217" s="124"/>
    </row>
    <row r="1218" spans="3:125" ht="14.25" customHeight="1" x14ac:dyDescent="0.35">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7"/>
      <c r="AL1218" s="117"/>
      <c r="AM1218" s="117"/>
      <c r="AN1218" s="117"/>
      <c r="AO1218" s="117"/>
      <c r="AP1218" s="117"/>
      <c r="AQ1218" s="117"/>
      <c r="AR1218" s="117"/>
      <c r="AS1218" s="117"/>
      <c r="AT1218" s="117"/>
      <c r="AU1218" s="117"/>
      <c r="AV1218" s="117"/>
      <c r="AW1218" s="117"/>
      <c r="AX1218" s="117"/>
      <c r="AY1218" s="117"/>
      <c r="AZ1218" s="117"/>
      <c r="BA1218" s="117"/>
      <c r="BB1218" s="117"/>
      <c r="BC1218" s="117"/>
      <c r="BD1218" s="117"/>
      <c r="BE1218" s="117"/>
      <c r="BF1218" s="117"/>
      <c r="BG1218" s="117"/>
      <c r="BH1218" s="117"/>
      <c r="BI1218" s="117"/>
      <c r="BJ1218" s="117"/>
      <c r="BK1218" s="117"/>
      <c r="BL1218" s="117"/>
      <c r="BM1218" s="117"/>
      <c r="BN1218" s="117"/>
      <c r="BO1218" s="117"/>
      <c r="BP1218" s="117"/>
      <c r="BQ1218" s="117"/>
      <c r="BR1218" s="117"/>
      <c r="BS1218" s="117"/>
      <c r="BT1218" s="117"/>
      <c r="BU1218" s="117"/>
      <c r="BV1218" s="117"/>
      <c r="BW1218" s="117"/>
      <c r="BX1218" s="117"/>
      <c r="BY1218" s="117"/>
      <c r="BZ1218" s="117"/>
      <c r="CA1218" s="117"/>
      <c r="CB1218" s="117"/>
      <c r="CC1218" s="117"/>
      <c r="CD1218" s="117"/>
      <c r="CE1218" s="117"/>
      <c r="CF1218" s="117"/>
      <c r="CG1218" s="117"/>
      <c r="CH1218" s="117"/>
      <c r="CI1218" s="117"/>
      <c r="CJ1218" s="117"/>
      <c r="CK1218" s="117"/>
      <c r="CL1218" s="117"/>
      <c r="CM1218" s="117"/>
      <c r="CO1218" s="107"/>
      <c r="DH1218" s="124"/>
      <c r="DI1218" s="124"/>
      <c r="DJ1218" s="124"/>
      <c r="DK1218" s="124"/>
      <c r="DL1218" s="124"/>
      <c r="DN1218" s="124"/>
      <c r="DO1218" s="124"/>
      <c r="DP1218" s="124"/>
      <c r="DQ1218" s="124"/>
      <c r="DR1218" s="124"/>
    </row>
    <row r="1219" spans="3:125" ht="14.25" customHeight="1" x14ac:dyDescent="0.35">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7"/>
      <c r="AL1219" s="117"/>
      <c r="AM1219" s="117"/>
      <c r="AN1219" s="117"/>
      <c r="AO1219" s="117"/>
      <c r="AP1219" s="117"/>
      <c r="AQ1219" s="117"/>
      <c r="AR1219" s="117"/>
      <c r="AS1219" s="117"/>
      <c r="AT1219" s="117"/>
      <c r="AU1219" s="117"/>
      <c r="AV1219" s="117"/>
      <c r="AW1219" s="117"/>
      <c r="AX1219" s="117"/>
      <c r="AY1219" s="117"/>
      <c r="AZ1219" s="117"/>
      <c r="BA1219" s="117"/>
      <c r="BB1219" s="117"/>
      <c r="BC1219" s="117"/>
      <c r="BD1219" s="117"/>
      <c r="BE1219" s="117"/>
      <c r="BF1219" s="117"/>
      <c r="BG1219" s="117"/>
      <c r="BH1219" s="117"/>
      <c r="BI1219" s="117"/>
      <c r="BJ1219" s="117"/>
      <c r="BK1219" s="117"/>
      <c r="BL1219" s="117"/>
      <c r="BM1219" s="117"/>
      <c r="BN1219" s="117"/>
      <c r="BO1219" s="117"/>
      <c r="BP1219" s="117"/>
      <c r="BQ1219" s="117"/>
      <c r="BR1219" s="117"/>
      <c r="BS1219" s="117"/>
      <c r="BT1219" s="117"/>
      <c r="BU1219" s="117"/>
      <c r="BV1219" s="117"/>
      <c r="BW1219" s="117"/>
      <c r="BX1219" s="117"/>
      <c r="BY1219" s="117"/>
      <c r="BZ1219" s="117"/>
      <c r="CA1219" s="117"/>
      <c r="CB1219" s="117"/>
      <c r="CC1219" s="117"/>
      <c r="CD1219" s="117"/>
      <c r="CE1219" s="117"/>
      <c r="CF1219" s="117"/>
      <c r="CG1219" s="117"/>
      <c r="CH1219" s="117"/>
      <c r="CI1219" s="117"/>
      <c r="CJ1219" s="117"/>
      <c r="CK1219" s="117"/>
      <c r="CL1219" s="117"/>
      <c r="CM1219" s="117"/>
      <c r="CO1219" s="107"/>
      <c r="DH1219" s="124"/>
      <c r="DI1219" s="124"/>
      <c r="DJ1219" s="124"/>
      <c r="DK1219" s="124"/>
      <c r="DL1219" s="124"/>
      <c r="DN1219" s="124"/>
      <c r="DO1219" s="124"/>
      <c r="DP1219" s="124"/>
      <c r="DQ1219" s="124"/>
      <c r="DR1219" s="124"/>
    </row>
    <row r="1220" spans="3:125" ht="14.25" customHeight="1" x14ac:dyDescent="0.35">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7"/>
      <c r="AL1220" s="117"/>
      <c r="AM1220" s="117"/>
      <c r="AN1220" s="117"/>
      <c r="AO1220" s="117"/>
      <c r="AP1220" s="117"/>
      <c r="AQ1220" s="117"/>
      <c r="AR1220" s="117"/>
      <c r="AS1220" s="117"/>
      <c r="AT1220" s="117"/>
      <c r="AU1220" s="117"/>
      <c r="AV1220" s="117"/>
      <c r="AW1220" s="117"/>
      <c r="AX1220" s="117"/>
      <c r="AY1220" s="117"/>
      <c r="AZ1220" s="117"/>
      <c r="BA1220" s="117"/>
      <c r="BB1220" s="117"/>
      <c r="BC1220" s="117"/>
      <c r="BD1220" s="117"/>
      <c r="BE1220" s="117"/>
      <c r="BF1220" s="117"/>
      <c r="BG1220" s="117"/>
      <c r="BH1220" s="117"/>
      <c r="BI1220" s="117"/>
      <c r="BJ1220" s="117"/>
      <c r="BK1220" s="117"/>
      <c r="BL1220" s="117"/>
      <c r="BM1220" s="117"/>
      <c r="BN1220" s="117"/>
      <c r="BO1220" s="117"/>
      <c r="BP1220" s="117"/>
      <c r="BQ1220" s="117"/>
      <c r="BR1220" s="117"/>
      <c r="BS1220" s="117"/>
      <c r="BT1220" s="117"/>
      <c r="BU1220" s="117"/>
      <c r="BV1220" s="117"/>
      <c r="BW1220" s="117"/>
      <c r="BX1220" s="117"/>
      <c r="BY1220" s="117"/>
      <c r="BZ1220" s="117"/>
      <c r="CA1220" s="117"/>
      <c r="CB1220" s="117"/>
      <c r="CC1220" s="117"/>
      <c r="CD1220" s="117"/>
      <c r="CE1220" s="117"/>
      <c r="CF1220" s="117"/>
      <c r="CG1220" s="117"/>
      <c r="CH1220" s="117"/>
      <c r="CI1220" s="117"/>
      <c r="CJ1220" s="117"/>
      <c r="CK1220" s="117"/>
      <c r="CL1220" s="117"/>
      <c r="CM1220" s="117"/>
      <c r="CO1220" s="107"/>
      <c r="DH1220" s="124"/>
      <c r="DI1220" s="124"/>
      <c r="DJ1220" s="124"/>
      <c r="DK1220" s="124"/>
      <c r="DL1220" s="124"/>
      <c r="DN1220" s="124"/>
      <c r="DO1220" s="124"/>
      <c r="DP1220" s="124"/>
      <c r="DQ1220" s="124"/>
      <c r="DR1220" s="124"/>
    </row>
    <row r="1221" spans="3:125" ht="14.25" customHeight="1" x14ac:dyDescent="0.35">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7"/>
      <c r="AL1221" s="117"/>
      <c r="AM1221" s="117"/>
      <c r="AN1221" s="117"/>
      <c r="AO1221" s="117"/>
      <c r="AP1221" s="117"/>
      <c r="AQ1221" s="117"/>
      <c r="AR1221" s="117"/>
      <c r="AS1221" s="117"/>
      <c r="AT1221" s="117"/>
      <c r="AU1221" s="117"/>
      <c r="AV1221" s="117"/>
      <c r="AW1221" s="117"/>
      <c r="AX1221" s="117"/>
      <c r="AY1221" s="117"/>
      <c r="AZ1221" s="117"/>
      <c r="BA1221" s="117"/>
      <c r="BB1221" s="117"/>
      <c r="BC1221" s="117"/>
      <c r="BD1221" s="117"/>
      <c r="BE1221" s="117"/>
      <c r="BF1221" s="117"/>
      <c r="BG1221" s="117"/>
      <c r="BH1221" s="117"/>
      <c r="BI1221" s="117"/>
      <c r="BJ1221" s="117"/>
      <c r="BK1221" s="117"/>
      <c r="BL1221" s="117"/>
      <c r="BM1221" s="117"/>
      <c r="BN1221" s="117"/>
      <c r="BO1221" s="117"/>
      <c r="BP1221" s="117"/>
      <c r="BQ1221" s="117"/>
      <c r="BR1221" s="117"/>
      <c r="BS1221" s="117"/>
      <c r="BT1221" s="117"/>
      <c r="BU1221" s="117"/>
      <c r="BV1221" s="117"/>
      <c r="BW1221" s="117"/>
      <c r="BX1221" s="117"/>
      <c r="BY1221" s="117"/>
      <c r="BZ1221" s="117"/>
      <c r="CA1221" s="117"/>
      <c r="CB1221" s="117"/>
      <c r="CC1221" s="117"/>
      <c r="CD1221" s="117"/>
      <c r="CE1221" s="117"/>
      <c r="CF1221" s="117"/>
      <c r="CG1221" s="117"/>
      <c r="CH1221" s="117"/>
      <c r="CI1221" s="117"/>
      <c r="CJ1221" s="117"/>
      <c r="CK1221" s="117"/>
      <c r="CL1221" s="117"/>
      <c r="CM1221" s="117"/>
      <c r="CO1221" s="107"/>
      <c r="DH1221" s="124"/>
      <c r="DI1221" s="124"/>
      <c r="DJ1221" s="124"/>
      <c r="DK1221" s="124"/>
      <c r="DL1221" s="124"/>
      <c r="DN1221" s="124"/>
      <c r="DO1221" s="124"/>
      <c r="DP1221" s="124"/>
      <c r="DQ1221" s="124"/>
      <c r="DR1221" s="124"/>
    </row>
    <row r="1222" spans="3:125" ht="14.25" customHeight="1" x14ac:dyDescent="0.35">
      <c r="C1222" s="117"/>
      <c r="D1222" s="117"/>
      <c r="E1222" s="117"/>
      <c r="F1222" s="117"/>
      <c r="G1222" s="117"/>
      <c r="H1222" s="117"/>
      <c r="I1222" s="117"/>
      <c r="J1222" s="117"/>
      <c r="K1222" s="117"/>
      <c r="L1222" s="117"/>
      <c r="M1222" s="117"/>
      <c r="N1222" s="117"/>
      <c r="O1222" s="117"/>
      <c r="P1222" s="117"/>
      <c r="Q1222" s="117"/>
      <c r="R1222" s="117"/>
      <c r="S1222" s="117"/>
      <c r="T1222" s="117"/>
      <c r="U1222" s="117"/>
      <c r="V1222" s="117"/>
      <c r="W1222" s="117"/>
      <c r="X1222" s="117"/>
      <c r="Y1222" s="117"/>
      <c r="Z1222" s="117"/>
      <c r="AA1222" s="117"/>
      <c r="AB1222" s="117"/>
      <c r="AC1222" s="117"/>
      <c r="AD1222" s="117"/>
      <c r="AE1222" s="117"/>
      <c r="AF1222" s="117"/>
      <c r="AG1222" s="117"/>
      <c r="AH1222" s="117"/>
      <c r="AI1222" s="117"/>
      <c r="AJ1222" s="117"/>
      <c r="AK1222" s="117"/>
      <c r="AL1222" s="117"/>
      <c r="AM1222" s="117"/>
      <c r="AN1222" s="117"/>
      <c r="AO1222" s="117"/>
      <c r="AP1222" s="117"/>
      <c r="AQ1222" s="117"/>
      <c r="AR1222" s="117"/>
      <c r="AS1222" s="117"/>
      <c r="AT1222" s="117"/>
      <c r="AU1222" s="117"/>
      <c r="AV1222" s="117"/>
      <c r="AW1222" s="117"/>
      <c r="AX1222" s="117"/>
      <c r="AY1222" s="117"/>
      <c r="AZ1222" s="117"/>
      <c r="BA1222" s="117"/>
      <c r="BB1222" s="117"/>
      <c r="BC1222" s="117"/>
      <c r="BD1222" s="117"/>
      <c r="BE1222" s="117"/>
      <c r="BF1222" s="117"/>
      <c r="BG1222" s="117"/>
      <c r="BH1222" s="117"/>
      <c r="BI1222" s="117"/>
      <c r="BJ1222" s="117"/>
      <c r="BK1222" s="117"/>
      <c r="BL1222" s="117"/>
      <c r="BM1222" s="117"/>
      <c r="BN1222" s="117"/>
      <c r="BO1222" s="117"/>
      <c r="BP1222" s="117"/>
      <c r="BQ1222" s="117"/>
      <c r="BR1222" s="117"/>
      <c r="BS1222" s="117"/>
      <c r="BT1222" s="117"/>
      <c r="BU1222" s="117"/>
      <c r="BV1222" s="117"/>
      <c r="BW1222" s="117"/>
      <c r="BX1222" s="117"/>
      <c r="BY1222" s="117"/>
      <c r="BZ1222" s="117"/>
      <c r="CA1222" s="117"/>
      <c r="CB1222" s="117"/>
      <c r="CC1222" s="117"/>
      <c r="CD1222" s="117"/>
      <c r="CE1222" s="117"/>
      <c r="CF1222" s="117"/>
      <c r="CG1222" s="117"/>
      <c r="CH1222" s="117"/>
      <c r="CI1222" s="117"/>
      <c r="CJ1222" s="117"/>
      <c r="CK1222" s="117"/>
      <c r="CL1222" s="117"/>
      <c r="CM1222" s="117"/>
      <c r="CO1222" s="107"/>
      <c r="DH1222" s="124"/>
      <c r="DI1222" s="124"/>
      <c r="DJ1222" s="124"/>
      <c r="DK1222" s="124"/>
      <c r="DL1222" s="124"/>
      <c r="DN1222" s="124"/>
      <c r="DO1222" s="124"/>
      <c r="DP1222" s="124"/>
      <c r="DQ1222" s="124"/>
      <c r="DR1222" s="124"/>
    </row>
    <row r="1223" spans="3:125" ht="14.25" customHeight="1" x14ac:dyDescent="0.35">
      <c r="C1223" s="117"/>
      <c r="D1223" s="117"/>
      <c r="E1223" s="117"/>
      <c r="F1223" s="117"/>
      <c r="G1223" s="117"/>
      <c r="H1223" s="117"/>
      <c r="I1223" s="117"/>
      <c r="J1223" s="117"/>
      <c r="K1223" s="117"/>
      <c r="L1223" s="117"/>
      <c r="M1223" s="117"/>
      <c r="N1223" s="117"/>
      <c r="O1223" s="117"/>
      <c r="P1223" s="117"/>
      <c r="Q1223" s="117"/>
      <c r="R1223" s="117"/>
      <c r="S1223" s="117"/>
      <c r="T1223" s="117"/>
      <c r="U1223" s="117"/>
      <c r="V1223" s="117"/>
      <c r="W1223" s="117"/>
      <c r="X1223" s="117"/>
      <c r="Y1223" s="117"/>
      <c r="Z1223" s="117"/>
      <c r="AA1223" s="117"/>
      <c r="AB1223" s="117"/>
      <c r="AC1223" s="117"/>
      <c r="AD1223" s="117"/>
      <c r="AE1223" s="117"/>
      <c r="AF1223" s="117"/>
      <c r="AG1223" s="117"/>
      <c r="AH1223" s="117"/>
      <c r="AI1223" s="117"/>
      <c r="AJ1223" s="117"/>
      <c r="AK1223" s="117"/>
      <c r="AL1223" s="117"/>
      <c r="AM1223" s="117"/>
      <c r="AN1223" s="117"/>
      <c r="AO1223" s="117"/>
      <c r="AP1223" s="117"/>
      <c r="AQ1223" s="117"/>
      <c r="AR1223" s="117"/>
      <c r="AS1223" s="117"/>
      <c r="AT1223" s="117"/>
      <c r="AU1223" s="117"/>
      <c r="AV1223" s="117"/>
      <c r="AW1223" s="117"/>
      <c r="AX1223" s="117"/>
      <c r="AY1223" s="117"/>
      <c r="AZ1223" s="117"/>
      <c r="BA1223" s="117"/>
      <c r="BB1223" s="117"/>
      <c r="BC1223" s="117"/>
      <c r="BD1223" s="117"/>
      <c r="BE1223" s="117"/>
      <c r="BF1223" s="117"/>
      <c r="BG1223" s="117"/>
      <c r="BH1223" s="117"/>
      <c r="BI1223" s="117"/>
      <c r="BJ1223" s="117"/>
      <c r="BK1223" s="117"/>
      <c r="BL1223" s="117"/>
      <c r="BM1223" s="117"/>
      <c r="BN1223" s="117"/>
      <c r="BO1223" s="117"/>
      <c r="BP1223" s="117"/>
      <c r="BQ1223" s="117"/>
      <c r="BR1223" s="117"/>
      <c r="BS1223" s="117"/>
      <c r="BT1223" s="117"/>
      <c r="BU1223" s="117"/>
      <c r="BV1223" s="117"/>
      <c r="BW1223" s="117"/>
      <c r="BX1223" s="117"/>
      <c r="BY1223" s="117"/>
      <c r="BZ1223" s="117"/>
      <c r="CA1223" s="117"/>
      <c r="CB1223" s="117"/>
      <c r="CC1223" s="117"/>
      <c r="CD1223" s="117"/>
      <c r="CE1223" s="117"/>
      <c r="CF1223" s="117"/>
      <c r="CG1223" s="117"/>
      <c r="CH1223" s="117"/>
      <c r="CI1223" s="117"/>
      <c r="CJ1223" s="117"/>
      <c r="CK1223" s="117"/>
      <c r="CL1223" s="117"/>
      <c r="CM1223" s="117"/>
      <c r="CO1223" s="107"/>
      <c r="DH1223" s="124"/>
      <c r="DI1223" s="124"/>
      <c r="DJ1223" s="124"/>
      <c r="DK1223" s="124"/>
      <c r="DL1223" s="124"/>
      <c r="DN1223" s="124"/>
      <c r="DO1223" s="124"/>
      <c r="DP1223" s="124"/>
      <c r="DQ1223" s="124"/>
      <c r="DR1223" s="124"/>
    </row>
    <row r="1224" spans="3:125" ht="14.25" customHeight="1" x14ac:dyDescent="0.35">
      <c r="C1224" s="117"/>
      <c r="D1224" s="117"/>
      <c r="E1224" s="117"/>
      <c r="F1224" s="117"/>
      <c r="G1224" s="117"/>
      <c r="H1224" s="117"/>
      <c r="I1224" s="117"/>
      <c r="J1224" s="117"/>
      <c r="K1224" s="117"/>
      <c r="L1224" s="117"/>
      <c r="M1224" s="117"/>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c r="AH1224" s="117"/>
      <c r="AI1224" s="117"/>
      <c r="AJ1224" s="117"/>
      <c r="AK1224" s="117"/>
      <c r="AL1224" s="117"/>
      <c r="AM1224" s="117"/>
      <c r="AN1224" s="117"/>
      <c r="AO1224" s="117"/>
      <c r="AP1224" s="117"/>
      <c r="AQ1224" s="117"/>
      <c r="AR1224" s="117"/>
      <c r="AS1224" s="117"/>
      <c r="AT1224" s="117"/>
      <c r="AU1224" s="117"/>
      <c r="AV1224" s="117"/>
      <c r="AW1224" s="117"/>
      <c r="AX1224" s="117"/>
      <c r="AY1224" s="117"/>
      <c r="AZ1224" s="117"/>
      <c r="BA1224" s="117"/>
      <c r="BB1224" s="117"/>
      <c r="BC1224" s="117"/>
      <c r="BD1224" s="117"/>
      <c r="BE1224" s="117"/>
      <c r="BF1224" s="117"/>
      <c r="BG1224" s="117"/>
      <c r="BH1224" s="117"/>
      <c r="BI1224" s="117"/>
      <c r="BJ1224" s="117"/>
      <c r="BK1224" s="117"/>
      <c r="BL1224" s="117"/>
      <c r="BM1224" s="117"/>
      <c r="BN1224" s="117"/>
      <c r="BO1224" s="117"/>
      <c r="BP1224" s="117"/>
      <c r="BQ1224" s="117"/>
      <c r="BR1224" s="117"/>
      <c r="BS1224" s="117"/>
      <c r="BT1224" s="117"/>
      <c r="BU1224" s="117"/>
      <c r="BV1224" s="117"/>
      <c r="BW1224" s="117"/>
      <c r="BX1224" s="117"/>
      <c r="BY1224" s="117"/>
      <c r="BZ1224" s="117"/>
      <c r="CA1224" s="117"/>
      <c r="CB1224" s="117"/>
      <c r="CC1224" s="117"/>
      <c r="CD1224" s="117"/>
      <c r="CE1224" s="117"/>
      <c r="CF1224" s="117"/>
      <c r="CG1224" s="117"/>
      <c r="CH1224" s="117"/>
      <c r="CI1224" s="117"/>
      <c r="CJ1224" s="117"/>
      <c r="CK1224" s="117"/>
      <c r="CL1224" s="117"/>
      <c r="CM1224" s="117"/>
      <c r="CO1224" s="107"/>
    </row>
    <row r="1225" spans="3:125" ht="14.25" customHeight="1" x14ac:dyDescent="0.35">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7"/>
      <c r="AL1225" s="117"/>
      <c r="AM1225" s="117"/>
      <c r="AN1225" s="117"/>
      <c r="AO1225" s="117"/>
      <c r="AP1225" s="117"/>
      <c r="AQ1225" s="117"/>
      <c r="AR1225" s="117"/>
      <c r="AS1225" s="117"/>
      <c r="AT1225" s="117"/>
      <c r="AU1225" s="117"/>
      <c r="AV1225" s="117"/>
      <c r="AW1225" s="117"/>
      <c r="AX1225" s="117"/>
      <c r="AY1225" s="117"/>
      <c r="AZ1225" s="117"/>
      <c r="BA1225" s="117"/>
      <c r="BB1225" s="117"/>
      <c r="BC1225" s="117"/>
      <c r="BD1225" s="117"/>
      <c r="BE1225" s="117"/>
      <c r="BF1225" s="117"/>
      <c r="BG1225" s="117"/>
      <c r="BH1225" s="117"/>
      <c r="BI1225" s="117"/>
      <c r="BJ1225" s="117"/>
      <c r="BK1225" s="117"/>
      <c r="BL1225" s="117"/>
      <c r="BM1225" s="117"/>
      <c r="BN1225" s="117"/>
      <c r="BO1225" s="117"/>
      <c r="BP1225" s="117"/>
      <c r="BQ1225" s="117"/>
      <c r="BR1225" s="117"/>
      <c r="BS1225" s="117"/>
      <c r="BT1225" s="117"/>
      <c r="BU1225" s="117"/>
      <c r="BV1225" s="117"/>
      <c r="BW1225" s="117"/>
      <c r="BX1225" s="117"/>
      <c r="BY1225" s="117"/>
      <c r="BZ1225" s="117"/>
      <c r="CA1225" s="117"/>
      <c r="CB1225" s="117"/>
      <c r="CC1225" s="117"/>
      <c r="CD1225" s="117"/>
      <c r="CE1225" s="117"/>
      <c r="CF1225" s="117"/>
      <c r="CG1225" s="117"/>
      <c r="CH1225" s="117"/>
      <c r="CI1225" s="117"/>
      <c r="CJ1225" s="117"/>
      <c r="CK1225" s="117"/>
      <c r="CL1225" s="117"/>
      <c r="CM1225" s="117"/>
      <c r="CO1225" s="107"/>
      <c r="DH1225" s="316" t="s">
        <v>722</v>
      </c>
      <c r="DI1225" s="316"/>
      <c r="DJ1225" s="316"/>
      <c r="DK1225" s="316"/>
      <c r="DL1225" s="316"/>
      <c r="DN1225" s="316" t="s">
        <v>718</v>
      </c>
      <c r="DO1225" s="316"/>
      <c r="DP1225" s="316"/>
      <c r="DQ1225" s="316"/>
      <c r="DR1225" s="316"/>
      <c r="DS1225" s="316"/>
    </row>
    <row r="1226" spans="3:125" ht="14.25" customHeight="1" x14ac:dyDescent="0.35">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7"/>
      <c r="AL1226" s="117"/>
      <c r="AM1226" s="117"/>
      <c r="AN1226" s="117"/>
      <c r="AO1226" s="117"/>
      <c r="AP1226" s="117"/>
      <c r="AQ1226" s="117"/>
      <c r="AR1226" s="117"/>
      <c r="AS1226" s="117"/>
      <c r="AT1226" s="117"/>
      <c r="AU1226" s="117"/>
      <c r="AV1226" s="117"/>
      <c r="AW1226" s="117"/>
      <c r="AX1226" s="117"/>
      <c r="AY1226" s="117"/>
      <c r="AZ1226" s="117"/>
      <c r="BA1226" s="117"/>
      <c r="BB1226" s="117"/>
      <c r="BC1226" s="117"/>
      <c r="BD1226" s="117"/>
      <c r="BE1226" s="117"/>
      <c r="BF1226" s="117"/>
      <c r="BG1226" s="117"/>
      <c r="BH1226" s="117"/>
      <c r="BI1226" s="117"/>
      <c r="BJ1226" s="117"/>
      <c r="BK1226" s="117"/>
      <c r="BL1226" s="117"/>
      <c r="BM1226" s="117"/>
      <c r="BN1226" s="117"/>
      <c r="BO1226" s="117"/>
      <c r="BP1226" s="117"/>
      <c r="BQ1226" s="117"/>
      <c r="BR1226" s="117"/>
      <c r="BS1226" s="117"/>
      <c r="BT1226" s="117"/>
      <c r="BU1226" s="117"/>
      <c r="BV1226" s="117"/>
      <c r="BW1226" s="117"/>
      <c r="BX1226" s="117"/>
      <c r="BY1226" s="117"/>
      <c r="BZ1226" s="117"/>
      <c r="CA1226" s="117"/>
      <c r="CB1226" s="117"/>
      <c r="CC1226" s="117"/>
      <c r="CD1226" s="117"/>
      <c r="CE1226" s="117"/>
      <c r="CF1226" s="117"/>
      <c r="CG1226" s="117"/>
      <c r="CH1226" s="117"/>
      <c r="CI1226" s="117"/>
      <c r="CJ1226" s="117"/>
      <c r="CK1226" s="117"/>
      <c r="CL1226" s="117"/>
      <c r="CM1226" s="117"/>
      <c r="CO1226" s="107"/>
      <c r="DH1226" s="125" t="s">
        <v>724</v>
      </c>
      <c r="DI1226" s="125" t="s">
        <v>725</v>
      </c>
      <c r="DJ1226" s="125" t="s">
        <v>205</v>
      </c>
      <c r="DK1226" s="125" t="s">
        <v>1059</v>
      </c>
      <c r="DL1226" s="125" t="s">
        <v>713</v>
      </c>
      <c r="DN1226" s="182" t="s">
        <v>1056</v>
      </c>
      <c r="DO1226" s="224" t="s">
        <v>910</v>
      </c>
      <c r="DP1226" s="182" t="s">
        <v>1057</v>
      </c>
      <c r="DQ1226" s="182" t="s">
        <v>1058</v>
      </c>
      <c r="DR1226" s="224" t="s">
        <v>911</v>
      </c>
      <c r="DS1226" s="184"/>
      <c r="DT1226"/>
    </row>
    <row r="1227" spans="3:125" ht="14.25" customHeight="1" x14ac:dyDescent="0.35">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7"/>
      <c r="AL1227" s="117"/>
      <c r="AM1227" s="117"/>
      <c r="AN1227" s="117"/>
      <c r="AO1227" s="117"/>
      <c r="AP1227" s="117"/>
      <c r="AQ1227" s="117"/>
      <c r="AR1227" s="117"/>
      <c r="AS1227" s="117"/>
      <c r="AT1227" s="117"/>
      <c r="AU1227" s="117"/>
      <c r="AV1227" s="117"/>
      <c r="AW1227" s="117"/>
      <c r="AX1227" s="117"/>
      <c r="AY1227" s="117"/>
      <c r="AZ1227" s="117"/>
      <c r="BA1227" s="117"/>
      <c r="BB1227" s="117"/>
      <c r="BC1227" s="117"/>
      <c r="BD1227" s="117"/>
      <c r="BE1227" s="117"/>
      <c r="BF1227" s="117"/>
      <c r="BG1227" s="117"/>
      <c r="BH1227" s="117"/>
      <c r="BI1227" s="117"/>
      <c r="BJ1227" s="117"/>
      <c r="BK1227" s="117"/>
      <c r="BL1227" s="117"/>
      <c r="BM1227" s="117"/>
      <c r="BN1227" s="117"/>
      <c r="BO1227" s="117"/>
      <c r="BP1227" s="117"/>
      <c r="BQ1227" s="117"/>
      <c r="BR1227" s="117"/>
      <c r="BS1227" s="117"/>
      <c r="BT1227" s="117"/>
      <c r="BU1227" s="117"/>
      <c r="BV1227" s="117"/>
      <c r="BW1227" s="117"/>
      <c r="BX1227" s="117"/>
      <c r="BY1227" s="117"/>
      <c r="BZ1227" s="117"/>
      <c r="CA1227" s="117"/>
      <c r="CB1227" s="117"/>
      <c r="CC1227" s="117"/>
      <c r="CD1227" s="117"/>
      <c r="CE1227" s="117"/>
      <c r="CF1227" s="117"/>
      <c r="CG1227" s="117"/>
      <c r="CH1227" s="117"/>
      <c r="CI1227" s="117"/>
      <c r="CJ1227" s="117"/>
      <c r="CK1227" s="117"/>
      <c r="CL1227" s="117"/>
      <c r="CM1227" s="117"/>
      <c r="CO1227" s="107"/>
      <c r="DH1227" s="122">
        <v>60.65</v>
      </c>
      <c r="DI1227" s="122">
        <v>89.09</v>
      </c>
      <c r="DJ1227" s="122">
        <v>61.7</v>
      </c>
      <c r="DK1227" s="122">
        <v>91.57</v>
      </c>
      <c r="DL1227" s="122">
        <v>75.75</v>
      </c>
      <c r="DN1227" s="183">
        <v>17.902209558742701</v>
      </c>
      <c r="DO1227" s="225">
        <v>58.808256935921897</v>
      </c>
      <c r="DP1227" s="183">
        <v>20.680885191356701</v>
      </c>
      <c r="DQ1227" s="183">
        <v>27.070308468739601</v>
      </c>
      <c r="DR1227" s="225">
        <v>56.4309665402372</v>
      </c>
      <c r="DS1227" s="183"/>
    </row>
    <row r="1228" spans="3:125" ht="14.25" customHeight="1" x14ac:dyDescent="0.35">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7"/>
      <c r="AL1228" s="117"/>
      <c r="AM1228" s="117"/>
      <c r="AN1228" s="117"/>
      <c r="AO1228" s="117"/>
      <c r="AP1228" s="117"/>
      <c r="AQ1228" s="117"/>
      <c r="AR1228" s="117"/>
      <c r="AS1228" s="117"/>
      <c r="AT1228" s="117"/>
      <c r="AU1228" s="117"/>
      <c r="AV1228" s="117"/>
      <c r="AW1228" s="117"/>
      <c r="AX1228" s="117"/>
      <c r="AY1228" s="117"/>
      <c r="AZ1228" s="117"/>
      <c r="BA1228" s="117"/>
      <c r="BB1228" s="117"/>
      <c r="BC1228" s="117"/>
      <c r="BD1228" s="117"/>
      <c r="BE1228" s="117"/>
      <c r="BF1228" s="117"/>
      <c r="BG1228" s="117"/>
      <c r="BH1228" s="117"/>
      <c r="BI1228" s="117"/>
      <c r="BJ1228" s="117"/>
      <c r="BK1228" s="117"/>
      <c r="BL1228" s="117"/>
      <c r="BM1228" s="117"/>
      <c r="BN1228" s="117"/>
      <c r="BO1228" s="117"/>
      <c r="BP1228" s="117"/>
      <c r="BQ1228" s="117"/>
      <c r="BR1228" s="117"/>
      <c r="BS1228" s="117"/>
      <c r="BT1228" s="117"/>
      <c r="BU1228" s="117"/>
      <c r="BV1228" s="117"/>
      <c r="BW1228" s="117"/>
      <c r="BX1228" s="117"/>
      <c r="BY1228" s="117"/>
      <c r="BZ1228" s="117"/>
      <c r="CA1228" s="117"/>
      <c r="CB1228" s="117"/>
      <c r="CC1228" s="117"/>
      <c r="CD1228" s="117"/>
      <c r="CE1228" s="117"/>
      <c r="CF1228" s="117"/>
      <c r="CG1228" s="117"/>
      <c r="CH1228" s="117"/>
      <c r="CI1228" s="117"/>
      <c r="CJ1228" s="117"/>
      <c r="CK1228" s="117"/>
      <c r="CL1228" s="117"/>
      <c r="CM1228" s="117"/>
      <c r="CO1228" s="107"/>
    </row>
    <row r="1229" spans="3:125" ht="14.25" customHeight="1" x14ac:dyDescent="0.35">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7"/>
      <c r="AL1229" s="117"/>
      <c r="AM1229" s="117"/>
      <c r="AN1229" s="117"/>
      <c r="AO1229" s="117"/>
      <c r="AP1229" s="117"/>
      <c r="AQ1229" s="117"/>
      <c r="AR1229" s="117"/>
      <c r="AS1229" s="117"/>
      <c r="AT1229" s="117"/>
      <c r="AU1229" s="117"/>
      <c r="AV1229" s="117"/>
      <c r="AW1229" s="117"/>
      <c r="AX1229" s="117"/>
      <c r="AY1229" s="117"/>
      <c r="AZ1229" s="117"/>
      <c r="BA1229" s="117"/>
      <c r="BB1229" s="117"/>
      <c r="BC1229" s="117"/>
      <c r="BD1229" s="117"/>
      <c r="BE1229" s="117"/>
      <c r="BF1229" s="117"/>
      <c r="BG1229" s="117"/>
      <c r="BH1229" s="117"/>
      <c r="BI1229" s="117"/>
      <c r="BJ1229" s="117"/>
      <c r="BK1229" s="117"/>
      <c r="BL1229" s="117"/>
      <c r="BM1229" s="117"/>
      <c r="BN1229" s="117"/>
      <c r="BO1229" s="117"/>
      <c r="BP1229" s="117"/>
      <c r="BQ1229" s="117"/>
      <c r="BR1229" s="117"/>
      <c r="BS1229" s="117"/>
      <c r="BT1229" s="117"/>
      <c r="BU1229" s="117"/>
      <c r="BV1229" s="117"/>
      <c r="BW1229" s="117"/>
      <c r="BX1229" s="117"/>
      <c r="BY1229" s="117"/>
      <c r="BZ1229" s="117"/>
      <c r="CA1229" s="117"/>
      <c r="CB1229" s="117"/>
      <c r="CC1229" s="117"/>
      <c r="CD1229" s="117"/>
      <c r="CE1229" s="117"/>
      <c r="CF1229" s="117"/>
      <c r="CG1229" s="117"/>
      <c r="CH1229" s="117"/>
      <c r="CI1229" s="117"/>
      <c r="CJ1229" s="117"/>
      <c r="CK1229" s="117"/>
      <c r="CL1229" s="117"/>
      <c r="CM1229" s="117"/>
      <c r="CO1229" s="107"/>
      <c r="DH1229" s="316" t="s">
        <v>723</v>
      </c>
      <c r="DI1229" s="316"/>
    </row>
    <row r="1230" spans="3:125" ht="14.25" customHeight="1" x14ac:dyDescent="0.35">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7"/>
      <c r="AL1230" s="117"/>
      <c r="AM1230" s="117"/>
      <c r="AN1230" s="117"/>
      <c r="AO1230" s="117"/>
      <c r="AP1230" s="117"/>
      <c r="AQ1230" s="117"/>
      <c r="AR1230" s="117"/>
      <c r="AS1230" s="117"/>
      <c r="AT1230" s="117"/>
      <c r="AU1230" s="117"/>
      <c r="AV1230" s="117"/>
      <c r="AW1230" s="117"/>
      <c r="AX1230" s="117"/>
      <c r="AY1230" s="117"/>
      <c r="AZ1230" s="117"/>
      <c r="BA1230" s="117"/>
      <c r="BB1230" s="117"/>
      <c r="BC1230" s="117"/>
      <c r="BD1230" s="117"/>
      <c r="BE1230" s="117"/>
      <c r="BF1230" s="117"/>
      <c r="BG1230" s="117"/>
      <c r="BH1230" s="117"/>
      <c r="BI1230" s="117"/>
      <c r="BJ1230" s="117"/>
      <c r="BK1230" s="117"/>
      <c r="BL1230" s="117"/>
      <c r="BM1230" s="117"/>
      <c r="BN1230" s="117"/>
      <c r="BO1230" s="117"/>
      <c r="BP1230" s="117"/>
      <c r="BQ1230" s="117"/>
      <c r="BR1230" s="117"/>
      <c r="BS1230" s="117"/>
      <c r="BT1230" s="117"/>
      <c r="BU1230" s="117"/>
      <c r="BV1230" s="117"/>
      <c r="BW1230" s="117"/>
      <c r="BX1230" s="117"/>
      <c r="BY1230" s="117"/>
      <c r="BZ1230" s="117"/>
      <c r="CA1230" s="117"/>
      <c r="CB1230" s="117"/>
      <c r="CC1230" s="117"/>
      <c r="CD1230" s="117"/>
      <c r="CE1230" s="117"/>
      <c r="CF1230" s="117"/>
      <c r="CG1230" s="117"/>
      <c r="CH1230" s="117"/>
      <c r="CI1230" s="117"/>
      <c r="CJ1230" s="117"/>
      <c r="CK1230" s="117"/>
      <c r="CL1230" s="117"/>
      <c r="CM1230" s="117"/>
      <c r="CO1230" s="107"/>
      <c r="DH1230" s="120" t="s">
        <v>726</v>
      </c>
      <c r="DI1230" s="120" t="s">
        <v>727</v>
      </c>
    </row>
    <row r="1231" spans="3:125" ht="14.25" customHeight="1" x14ac:dyDescent="0.35">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7"/>
      <c r="AL1231" s="117"/>
      <c r="AM1231" s="117"/>
      <c r="AN1231" s="117"/>
      <c r="AO1231" s="117"/>
      <c r="AP1231" s="117"/>
      <c r="AQ1231" s="117"/>
      <c r="AR1231" s="117"/>
      <c r="AS1231" s="117"/>
      <c r="AT1231" s="117"/>
      <c r="AU1231" s="117"/>
      <c r="AV1231" s="117"/>
      <c r="AW1231" s="117"/>
      <c r="AX1231" s="117"/>
      <c r="AY1231" s="117"/>
      <c r="AZ1231" s="117"/>
      <c r="BA1231" s="117"/>
      <c r="BB1231" s="117"/>
      <c r="BC1231" s="117"/>
      <c r="BD1231" s="117"/>
      <c r="BE1231" s="117"/>
      <c r="BF1231" s="117"/>
      <c r="BG1231" s="117"/>
      <c r="BH1231" s="117"/>
      <c r="BI1231" s="117"/>
      <c r="BJ1231" s="117"/>
      <c r="BK1231" s="117"/>
      <c r="BL1231" s="117"/>
      <c r="BM1231" s="117"/>
      <c r="BN1231" s="117"/>
      <c r="BO1231" s="117"/>
      <c r="BP1231" s="117"/>
      <c r="BQ1231" s="117"/>
      <c r="BR1231" s="117"/>
      <c r="BS1231" s="117"/>
      <c r="BT1231" s="117"/>
      <c r="BU1231" s="117"/>
      <c r="BV1231" s="117"/>
      <c r="BW1231" s="117"/>
      <c r="BX1231" s="117"/>
      <c r="BY1231" s="117"/>
      <c r="BZ1231" s="117"/>
      <c r="CA1231" s="117"/>
      <c r="CB1231" s="117"/>
      <c r="CC1231" s="117"/>
      <c r="CD1231" s="117"/>
      <c r="CE1231" s="117"/>
      <c r="CF1231" s="117"/>
      <c r="CG1231" s="117"/>
      <c r="CH1231" s="117"/>
      <c r="CI1231" s="117"/>
      <c r="CJ1231" s="117"/>
      <c r="CK1231" s="117"/>
      <c r="CL1231" s="117"/>
      <c r="CM1231" s="117"/>
      <c r="CO1231" s="107"/>
      <c r="DH1231" s="122">
        <v>64.08</v>
      </c>
      <c r="DI1231" s="126">
        <v>25</v>
      </c>
      <c r="DN1231" s="316" t="s">
        <v>731</v>
      </c>
      <c r="DO1231" s="316"/>
      <c r="DP1231" s="316"/>
      <c r="DQ1231" s="316"/>
      <c r="DR1231" s="316"/>
      <c r="DS1231" s="316"/>
      <c r="DT1231" s="316"/>
    </row>
    <row r="1232" spans="3:125" ht="14.25" customHeight="1" x14ac:dyDescent="0.35">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7"/>
      <c r="AL1232" s="117"/>
      <c r="AM1232" s="117"/>
      <c r="AN1232" s="117"/>
      <c r="AO1232" s="117"/>
      <c r="AP1232" s="117"/>
      <c r="AQ1232" s="117"/>
      <c r="AR1232" s="117"/>
      <c r="AS1232" s="117"/>
      <c r="AT1232" s="117"/>
      <c r="AU1232" s="117"/>
      <c r="AV1232" s="117"/>
      <c r="AW1232" s="117"/>
      <c r="AX1232" s="117"/>
      <c r="AY1232" s="117"/>
      <c r="AZ1232" s="117"/>
      <c r="BA1232" s="117"/>
      <c r="BB1232" s="117"/>
      <c r="BC1232" s="117"/>
      <c r="BD1232" s="117"/>
      <c r="BE1232" s="117"/>
      <c r="BF1232" s="117"/>
      <c r="BG1232" s="117"/>
      <c r="BH1232" s="117"/>
      <c r="BI1232" s="117"/>
      <c r="BJ1232" s="117"/>
      <c r="BK1232" s="117"/>
      <c r="BL1232" s="117"/>
      <c r="BM1232" s="117"/>
      <c r="BN1232" s="117"/>
      <c r="BO1232" s="117"/>
      <c r="BP1232" s="117"/>
      <c r="BQ1232" s="117"/>
      <c r="BR1232" s="117"/>
      <c r="BS1232" s="117"/>
      <c r="BT1232" s="117"/>
      <c r="BU1232" s="117"/>
      <c r="BV1232" s="117"/>
      <c r="BW1232" s="117"/>
      <c r="BX1232" s="117"/>
      <c r="BY1232" s="117"/>
      <c r="BZ1232" s="117"/>
      <c r="CA1232" s="117"/>
      <c r="CB1232" s="117"/>
      <c r="CC1232" s="117"/>
      <c r="CD1232" s="117"/>
      <c r="CE1232" s="117"/>
      <c r="CF1232" s="117"/>
      <c r="CG1232" s="117"/>
      <c r="CH1232" s="117"/>
      <c r="CI1232" s="117"/>
      <c r="CJ1232" s="117"/>
      <c r="CK1232" s="117"/>
      <c r="CL1232" s="117"/>
      <c r="CM1232" s="117"/>
      <c r="CO1232" s="107"/>
      <c r="DN1232" s="120">
        <v>2012</v>
      </c>
      <c r="DO1232" s="120">
        <v>2013</v>
      </c>
      <c r="DP1232" s="120">
        <v>2014</v>
      </c>
      <c r="DQ1232" s="120">
        <v>2015</v>
      </c>
      <c r="DR1232" s="120">
        <v>2016</v>
      </c>
      <c r="DS1232" s="120">
        <v>2017</v>
      </c>
      <c r="DT1232" s="121">
        <v>2018</v>
      </c>
      <c r="DU1232" s="164">
        <v>2019</v>
      </c>
    </row>
    <row r="1233" spans="3:126" ht="14.25" customHeight="1" x14ac:dyDescent="0.35">
      <c r="C1233" s="783" t="s">
        <v>980</v>
      </c>
      <c r="D1233" s="783"/>
      <c r="E1233" s="783"/>
      <c r="F1233" s="783"/>
      <c r="G1233" s="783"/>
      <c r="H1233" s="783"/>
      <c r="I1233" s="783"/>
      <c r="J1233" s="783"/>
      <c r="K1233" s="783"/>
      <c r="L1233" s="783"/>
      <c r="M1233" s="783"/>
      <c r="N1233" s="783"/>
      <c r="O1233" s="783"/>
      <c r="P1233" s="783"/>
      <c r="Q1233" s="783"/>
      <c r="R1233" s="783"/>
      <c r="S1233" s="783"/>
      <c r="T1233" s="117"/>
      <c r="U1233" s="117"/>
      <c r="V1233" s="117"/>
      <c r="W1233" s="117"/>
      <c r="X1233" s="117"/>
      <c r="Y1233" s="117"/>
      <c r="Z1233" s="117"/>
      <c r="AA1233" s="117"/>
      <c r="AB1233" s="117"/>
      <c r="AC1233" s="117"/>
      <c r="AD1233" s="117"/>
      <c r="AE1233" s="117"/>
      <c r="AF1233" s="117"/>
      <c r="AG1233" s="117"/>
      <c r="AH1233" s="117"/>
      <c r="AI1233" s="117"/>
      <c r="AJ1233" s="117"/>
      <c r="AK1233" s="117"/>
      <c r="AL1233" s="117"/>
      <c r="AM1233" s="117"/>
      <c r="AN1233" s="117"/>
      <c r="AO1233" s="117"/>
      <c r="AP1233" s="117"/>
      <c r="AQ1233" s="117"/>
      <c r="AR1233" s="117"/>
      <c r="AS1233" s="117"/>
      <c r="AT1233" s="117"/>
      <c r="AU1233" s="117"/>
      <c r="AV1233" s="117"/>
      <c r="AW1233" s="783" t="s">
        <v>980</v>
      </c>
      <c r="AX1233" s="783"/>
      <c r="AY1233" s="783"/>
      <c r="AZ1233" s="783"/>
      <c r="BA1233" s="783"/>
      <c r="BB1233" s="783"/>
      <c r="BC1233" s="783"/>
      <c r="BD1233" s="783"/>
      <c r="BE1233" s="783"/>
      <c r="BF1233" s="783"/>
      <c r="BG1233" s="783"/>
      <c r="BH1233" s="783"/>
      <c r="BI1233" s="783"/>
      <c r="BJ1233" s="783"/>
      <c r="BK1233" s="783"/>
      <c r="BL1233" s="783"/>
      <c r="BM1233" s="783"/>
      <c r="BN1233" s="117"/>
      <c r="BO1233" s="117"/>
      <c r="BP1233" s="117"/>
      <c r="BQ1233" s="117"/>
      <c r="BR1233" s="117"/>
      <c r="BS1233" s="117"/>
      <c r="BT1233" s="117"/>
      <c r="BU1233" s="117"/>
      <c r="BV1233" s="117"/>
      <c r="BW1233" s="117"/>
      <c r="BX1233" s="117"/>
      <c r="BY1233" s="117"/>
      <c r="BZ1233" s="117"/>
      <c r="CA1233" s="117"/>
      <c r="CB1233" s="117"/>
      <c r="CC1233" s="117"/>
      <c r="CD1233" s="117"/>
      <c r="CE1233" s="117"/>
      <c r="CF1233" s="117"/>
      <c r="CG1233" s="117"/>
      <c r="CH1233" s="117"/>
      <c r="CI1233" s="117"/>
      <c r="CJ1233" s="117"/>
      <c r="CK1233" s="117"/>
      <c r="CL1233" s="117"/>
      <c r="CM1233" s="117"/>
      <c r="CO1233" s="107"/>
      <c r="DN1233" s="122">
        <v>74.900000000000006</v>
      </c>
      <c r="DO1233" s="122">
        <v>70.3</v>
      </c>
      <c r="DP1233" s="122">
        <v>81.41</v>
      </c>
      <c r="DQ1233" s="122">
        <v>81.19</v>
      </c>
      <c r="DR1233" s="122">
        <v>78.540000000000006</v>
      </c>
      <c r="DS1233" s="122">
        <v>80.12</v>
      </c>
      <c r="DT1233" s="122"/>
      <c r="DU1233" s="165"/>
    </row>
    <row r="1234" spans="3:126" ht="14.25" customHeight="1" x14ac:dyDescent="0.35">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7"/>
      <c r="AL1234" s="117"/>
      <c r="AM1234" s="117"/>
      <c r="AN1234" s="117"/>
      <c r="AO1234" s="117"/>
      <c r="AP1234" s="117"/>
      <c r="AQ1234" s="117"/>
      <c r="AR1234" s="117"/>
      <c r="AS1234" s="117"/>
      <c r="AT1234" s="117"/>
      <c r="AU1234" s="117"/>
      <c r="AV1234" s="117"/>
      <c r="AW1234" s="117"/>
      <c r="AX1234" s="117"/>
      <c r="AY1234" s="117"/>
      <c r="AZ1234" s="117"/>
      <c r="BA1234" s="117"/>
      <c r="BB1234" s="117"/>
      <c r="BC1234" s="117"/>
      <c r="BD1234" s="117"/>
      <c r="BE1234" s="117"/>
      <c r="BF1234" s="117"/>
      <c r="BG1234" s="117"/>
      <c r="BH1234" s="117"/>
      <c r="BI1234" s="117"/>
      <c r="BJ1234" s="117"/>
      <c r="BK1234" s="117"/>
      <c r="BL1234" s="117"/>
      <c r="BM1234" s="117"/>
      <c r="BN1234" s="117"/>
      <c r="BO1234" s="117"/>
      <c r="BP1234" s="117"/>
      <c r="BQ1234" s="117"/>
      <c r="BR1234" s="117"/>
      <c r="BS1234" s="117"/>
      <c r="BT1234" s="117"/>
      <c r="BU1234" s="117"/>
      <c r="BV1234" s="117"/>
      <c r="BW1234" s="117"/>
      <c r="BX1234" s="117"/>
      <c r="BY1234" s="117"/>
      <c r="BZ1234" s="117"/>
      <c r="CA1234" s="117"/>
      <c r="CB1234" s="117"/>
      <c r="CC1234" s="117"/>
      <c r="CD1234" s="117"/>
      <c r="CE1234" s="117"/>
      <c r="CF1234" s="117"/>
      <c r="CG1234" s="117"/>
      <c r="CH1234" s="117"/>
      <c r="CI1234" s="117"/>
      <c r="CJ1234" s="117"/>
      <c r="CK1234" s="117"/>
      <c r="CL1234" s="117"/>
      <c r="CM1234" s="117"/>
      <c r="CO1234" s="107"/>
    </row>
    <row r="1235" spans="3:126" ht="14.25" customHeight="1" x14ac:dyDescent="0.35">
      <c r="C1235" s="794" t="s">
        <v>728</v>
      </c>
      <c r="D1235" s="794"/>
      <c r="E1235" s="794"/>
      <c r="F1235" s="794"/>
      <c r="G1235" s="794"/>
      <c r="H1235" s="794"/>
      <c r="I1235" s="794"/>
      <c r="J1235" s="794"/>
      <c r="K1235" s="794"/>
      <c r="L1235" s="794"/>
      <c r="M1235" s="794"/>
      <c r="N1235" s="794"/>
      <c r="O1235" s="794"/>
      <c r="P1235" s="794"/>
      <c r="Q1235" s="794"/>
      <c r="R1235" s="794"/>
      <c r="S1235" s="794"/>
      <c r="T1235" s="794"/>
      <c r="U1235" s="794"/>
      <c r="V1235" s="794"/>
      <c r="W1235" s="794"/>
      <c r="X1235" s="794"/>
      <c r="Y1235" s="794"/>
      <c r="Z1235" s="794"/>
      <c r="AA1235" s="794"/>
      <c r="AB1235" s="794"/>
      <c r="AC1235" s="794"/>
      <c r="AD1235" s="794"/>
      <c r="AE1235" s="794"/>
      <c r="AF1235" s="794"/>
      <c r="AG1235" s="794"/>
      <c r="AH1235" s="794"/>
      <c r="AI1235" s="794"/>
      <c r="AJ1235" s="794"/>
      <c r="AK1235" s="794"/>
      <c r="AL1235" s="794"/>
      <c r="AM1235" s="794"/>
      <c r="AN1235" s="794"/>
      <c r="AO1235" s="794"/>
      <c r="AP1235" s="794"/>
      <c r="AQ1235" s="118"/>
      <c r="AR1235" s="118"/>
      <c r="AS1235" s="117"/>
      <c r="AT1235" s="117"/>
      <c r="AU1235" s="117"/>
      <c r="AV1235" s="117"/>
      <c r="AW1235" s="284" t="s">
        <v>729</v>
      </c>
      <c r="AX1235" s="284"/>
      <c r="AY1235" s="284"/>
      <c r="AZ1235" s="284"/>
      <c r="BA1235" s="284"/>
      <c r="BB1235" s="284"/>
      <c r="BC1235" s="284"/>
      <c r="BD1235" s="284"/>
      <c r="BE1235" s="284"/>
      <c r="BF1235" s="284"/>
      <c r="BG1235" s="284"/>
      <c r="BH1235" s="284"/>
      <c r="BI1235" s="284"/>
      <c r="BJ1235" s="284"/>
      <c r="BK1235" s="284"/>
      <c r="BL1235" s="284"/>
      <c r="BM1235" s="284"/>
      <c r="BN1235" s="284"/>
      <c r="BO1235" s="284"/>
      <c r="BP1235" s="284"/>
      <c r="BQ1235" s="284"/>
      <c r="BR1235" s="284"/>
      <c r="BS1235" s="284"/>
      <c r="BT1235" s="284"/>
      <c r="BU1235" s="284"/>
      <c r="BV1235" s="284"/>
      <c r="BW1235" s="284"/>
      <c r="BX1235" s="284"/>
      <c r="BY1235" s="284"/>
      <c r="BZ1235" s="284"/>
      <c r="CA1235" s="284"/>
      <c r="CB1235" s="284"/>
      <c r="CC1235" s="284"/>
      <c r="CD1235" s="284"/>
      <c r="CE1235" s="284"/>
      <c r="CF1235" s="284"/>
      <c r="CG1235" s="284"/>
      <c r="CH1235" s="284"/>
      <c r="CI1235" s="284"/>
      <c r="CJ1235" s="284"/>
      <c r="CK1235" s="284"/>
      <c r="CL1235" s="284"/>
      <c r="CM1235" s="117"/>
      <c r="CO1235" s="107"/>
      <c r="DO1235" s="226">
        <v>2012</v>
      </c>
      <c r="DP1235" s="212">
        <v>2013</v>
      </c>
      <c r="DQ1235" s="212">
        <v>2014</v>
      </c>
      <c r="DR1235" s="226">
        <v>2015</v>
      </c>
      <c r="DS1235" s="226">
        <v>2016</v>
      </c>
      <c r="DT1235" s="226">
        <v>2017</v>
      </c>
      <c r="DU1235"/>
      <c r="DV1235"/>
    </row>
    <row r="1236" spans="3:126" ht="14.25" customHeight="1" x14ac:dyDescent="0.35">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7"/>
      <c r="AL1236" s="117"/>
      <c r="AM1236" s="117"/>
      <c r="AN1236" s="117"/>
      <c r="AO1236" s="117"/>
      <c r="AP1236" s="117"/>
      <c r="AQ1236" s="117"/>
      <c r="AR1236" s="117"/>
      <c r="AS1236" s="117"/>
      <c r="AT1236" s="117"/>
      <c r="AU1236" s="117"/>
      <c r="AV1236" s="117"/>
      <c r="AW1236" s="117"/>
      <c r="AX1236" s="117"/>
      <c r="AY1236" s="117"/>
      <c r="AZ1236" s="117"/>
      <c r="BA1236" s="117"/>
      <c r="BB1236" s="117"/>
      <c r="BC1236" s="117"/>
      <c r="BD1236" s="117"/>
      <c r="BE1236" s="117"/>
      <c r="BF1236" s="117"/>
      <c r="BG1236" s="117"/>
      <c r="BH1236" s="117"/>
      <c r="BI1236" s="117"/>
      <c r="BJ1236" s="117"/>
      <c r="BK1236" s="117"/>
      <c r="BL1236" s="117"/>
      <c r="BM1236" s="117"/>
      <c r="BN1236" s="117"/>
      <c r="BO1236" s="117"/>
      <c r="BP1236" s="117"/>
      <c r="BQ1236" s="117"/>
      <c r="BR1236" s="117"/>
      <c r="BS1236" s="117"/>
      <c r="BT1236" s="117"/>
      <c r="BU1236" s="117"/>
      <c r="BV1236" s="117"/>
      <c r="BW1236" s="117"/>
      <c r="BX1236" s="117"/>
      <c r="BY1236" s="117"/>
      <c r="BZ1236" s="117"/>
      <c r="CA1236" s="117"/>
      <c r="CB1236" s="117"/>
      <c r="CC1236" s="117"/>
      <c r="CD1236" s="117"/>
      <c r="CE1236" s="117"/>
      <c r="CF1236" s="117"/>
      <c r="CG1236" s="117"/>
      <c r="CH1236" s="117"/>
      <c r="CI1236" s="117"/>
      <c r="CJ1236" s="117"/>
      <c r="CK1236" s="117"/>
      <c r="CL1236" s="117"/>
      <c r="CM1236" s="117"/>
      <c r="CO1236" s="107"/>
      <c r="DO1236" s="227">
        <v>0.749</v>
      </c>
      <c r="DP1236" s="228">
        <v>0.70299999999999996</v>
      </c>
      <c r="DQ1236" s="228">
        <v>0.81410000000000005</v>
      </c>
      <c r="DR1236" s="229">
        <v>0.81189999999999996</v>
      </c>
      <c r="DS1236" s="228">
        <v>0.78539999999999999</v>
      </c>
      <c r="DT1236" s="229">
        <v>0.89119999999999999</v>
      </c>
      <c r="DU1236"/>
      <c r="DV1236"/>
    </row>
    <row r="1237" spans="3:126" ht="14.25" customHeight="1" x14ac:dyDescent="0.35">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7"/>
      <c r="AL1237" s="117"/>
      <c r="AM1237" s="117"/>
      <c r="AN1237" s="117"/>
      <c r="AO1237" s="117"/>
      <c r="AP1237" s="117"/>
      <c r="AQ1237" s="117"/>
      <c r="AR1237" s="117"/>
      <c r="AS1237" s="117"/>
      <c r="AT1237" s="117"/>
      <c r="AU1237" s="117"/>
      <c r="AV1237" s="117"/>
      <c r="AW1237" s="117"/>
      <c r="AX1237" s="117"/>
      <c r="AY1237" s="117"/>
      <c r="AZ1237" s="117"/>
      <c r="BA1237" s="117"/>
      <c r="BB1237" s="117"/>
      <c r="BC1237" s="117"/>
      <c r="BD1237" s="117"/>
      <c r="BE1237" s="117"/>
      <c r="BF1237" s="117"/>
      <c r="BG1237" s="117"/>
      <c r="BH1237" s="117"/>
      <c r="BI1237" s="117"/>
      <c r="BJ1237" s="117"/>
      <c r="BK1237" s="117"/>
      <c r="BL1237" s="117"/>
      <c r="BM1237" s="117"/>
      <c r="BN1237" s="117"/>
      <c r="BO1237" s="117"/>
      <c r="BP1237" s="117"/>
      <c r="BQ1237" s="117"/>
      <c r="BR1237" s="117"/>
      <c r="BS1237" s="117"/>
      <c r="BT1237" s="117"/>
      <c r="BU1237" s="117"/>
      <c r="BV1237" s="117"/>
      <c r="BW1237" s="117"/>
      <c r="BX1237" s="117"/>
      <c r="BY1237" s="117"/>
      <c r="BZ1237" s="117"/>
      <c r="CA1237" s="117"/>
      <c r="CB1237" s="117"/>
      <c r="CC1237" s="117"/>
      <c r="CD1237" s="117"/>
      <c r="CE1237" s="117"/>
      <c r="CF1237" s="117"/>
      <c r="CG1237" s="117"/>
      <c r="CH1237" s="117"/>
      <c r="CI1237" s="117"/>
      <c r="CJ1237" s="117"/>
      <c r="CK1237" s="117"/>
      <c r="CL1237" s="117"/>
      <c r="CM1237" s="117"/>
      <c r="CO1237" s="107"/>
    </row>
    <row r="1238" spans="3:126" ht="14.25" customHeight="1" x14ac:dyDescent="0.35">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7"/>
      <c r="AL1238" s="117"/>
      <c r="AM1238" s="117"/>
      <c r="AN1238" s="117"/>
      <c r="AO1238" s="117"/>
      <c r="AP1238" s="117"/>
      <c r="AQ1238" s="117"/>
      <c r="AR1238" s="117"/>
      <c r="AS1238" s="117"/>
      <c r="AT1238" s="117"/>
      <c r="AU1238" s="117"/>
      <c r="AV1238" s="117"/>
      <c r="AW1238" s="117"/>
      <c r="AX1238" s="117"/>
      <c r="AY1238" s="117"/>
      <c r="AZ1238" s="117"/>
      <c r="BA1238" s="117"/>
      <c r="BB1238" s="117"/>
      <c r="BC1238" s="117"/>
      <c r="BD1238" s="117"/>
      <c r="BE1238" s="117"/>
      <c r="BF1238" s="117"/>
      <c r="BG1238" s="117"/>
      <c r="BH1238" s="117"/>
      <c r="BI1238" s="117"/>
      <c r="BJ1238" s="117"/>
      <c r="BK1238" s="117"/>
      <c r="BL1238" s="117"/>
      <c r="BM1238" s="117"/>
      <c r="BN1238" s="117"/>
      <c r="BO1238" s="117"/>
      <c r="BP1238" s="117"/>
      <c r="BQ1238" s="117"/>
      <c r="BR1238" s="117"/>
      <c r="BS1238" s="117"/>
      <c r="BT1238" s="117"/>
      <c r="BU1238" s="117"/>
      <c r="BV1238" s="117"/>
      <c r="BW1238" s="117"/>
      <c r="BX1238" s="117"/>
      <c r="BY1238" s="117"/>
      <c r="BZ1238" s="117"/>
      <c r="CA1238" s="117"/>
      <c r="CB1238" s="117"/>
      <c r="CC1238" s="117"/>
      <c r="CD1238" s="117"/>
      <c r="CE1238" s="117"/>
      <c r="CF1238" s="117"/>
      <c r="CG1238" s="117"/>
      <c r="CH1238" s="117"/>
      <c r="CI1238" s="117"/>
      <c r="CJ1238" s="117"/>
      <c r="CK1238" s="117"/>
      <c r="CL1238" s="117"/>
      <c r="CM1238" s="117"/>
      <c r="CO1238" s="107"/>
    </row>
    <row r="1239" spans="3:126" ht="14.25" customHeight="1" x14ac:dyDescent="0.35">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7"/>
      <c r="AL1239" s="117"/>
      <c r="AM1239" s="117"/>
      <c r="AN1239" s="117"/>
      <c r="AO1239" s="117"/>
      <c r="AP1239" s="117"/>
      <c r="AQ1239" s="117"/>
      <c r="AR1239" s="117"/>
      <c r="AS1239" s="117"/>
      <c r="AT1239" s="117"/>
      <c r="AU1239" s="117"/>
      <c r="AV1239" s="117"/>
      <c r="AW1239" s="117"/>
      <c r="AX1239" s="117"/>
      <c r="AY1239" s="117"/>
      <c r="AZ1239" s="117"/>
      <c r="BA1239" s="117"/>
      <c r="BB1239" s="117"/>
      <c r="BC1239" s="117"/>
      <c r="BD1239" s="117"/>
      <c r="BE1239" s="117"/>
      <c r="BF1239" s="117"/>
      <c r="BG1239" s="117"/>
      <c r="BH1239" s="117"/>
      <c r="BI1239" s="117"/>
      <c r="BJ1239" s="117"/>
      <c r="BK1239" s="117"/>
      <c r="BL1239" s="117"/>
      <c r="BM1239" s="117"/>
      <c r="BN1239" s="117"/>
      <c r="BO1239" s="117"/>
      <c r="BP1239" s="117"/>
      <c r="BQ1239" s="117"/>
      <c r="BR1239" s="117"/>
      <c r="BS1239" s="117"/>
      <c r="BT1239" s="117"/>
      <c r="BU1239" s="117"/>
      <c r="BV1239" s="117"/>
      <c r="BW1239" s="117"/>
      <c r="BX1239" s="117"/>
      <c r="BY1239" s="117"/>
      <c r="BZ1239" s="117"/>
      <c r="CA1239" s="117"/>
      <c r="CB1239" s="117"/>
      <c r="CC1239" s="117"/>
      <c r="CD1239" s="117"/>
      <c r="CE1239" s="117"/>
      <c r="CF1239" s="117"/>
      <c r="CG1239" s="117"/>
      <c r="CH1239" s="117"/>
      <c r="CI1239" s="117"/>
      <c r="CJ1239" s="117"/>
      <c r="CK1239" s="117"/>
      <c r="CL1239" s="117"/>
      <c r="CM1239" s="117"/>
      <c r="CO1239" s="107"/>
      <c r="DN1239" s="316" t="s">
        <v>730</v>
      </c>
      <c r="DO1239" s="316"/>
      <c r="DP1239" s="316"/>
      <c r="DQ1239" s="316"/>
      <c r="DR1239" s="316"/>
      <c r="DS1239" s="316"/>
      <c r="DT1239" s="316"/>
      <c r="DU1239" s="316"/>
    </row>
    <row r="1240" spans="3:126" ht="14.25" customHeight="1" x14ac:dyDescent="0.35">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7"/>
      <c r="AL1240" s="117"/>
      <c r="AM1240" s="117"/>
      <c r="AN1240" s="117"/>
      <c r="AO1240" s="117"/>
      <c r="AP1240" s="117"/>
      <c r="AQ1240" s="117"/>
      <c r="AR1240" s="117"/>
      <c r="AS1240" s="117"/>
      <c r="AT1240" s="117"/>
      <c r="AU1240" s="117"/>
      <c r="AV1240" s="117"/>
      <c r="AW1240" s="117"/>
      <c r="AX1240" s="117"/>
      <c r="AY1240" s="117"/>
      <c r="AZ1240" s="117"/>
      <c r="BA1240" s="117"/>
      <c r="BB1240" s="117"/>
      <c r="BC1240" s="117"/>
      <c r="BD1240" s="117"/>
      <c r="BE1240" s="117"/>
      <c r="BF1240" s="117"/>
      <c r="BG1240" s="117"/>
      <c r="BH1240" s="117"/>
      <c r="BI1240" s="117"/>
      <c r="BJ1240" s="117"/>
      <c r="BK1240" s="117"/>
      <c r="BL1240" s="117"/>
      <c r="BM1240" s="117"/>
      <c r="BN1240" s="117"/>
      <c r="BO1240" s="117"/>
      <c r="BP1240" s="117"/>
      <c r="BQ1240" s="117"/>
      <c r="BR1240" s="117"/>
      <c r="BS1240" s="117"/>
      <c r="BT1240" s="117"/>
      <c r="BU1240" s="117"/>
      <c r="BV1240" s="117"/>
      <c r="BW1240" s="117"/>
      <c r="BX1240" s="117"/>
      <c r="BY1240" s="117"/>
      <c r="BZ1240" s="117"/>
      <c r="CA1240" s="117"/>
      <c r="CB1240" s="117"/>
      <c r="CC1240" s="117"/>
      <c r="CD1240" s="117"/>
      <c r="CE1240" s="117"/>
      <c r="CF1240" s="117"/>
      <c r="CG1240" s="117"/>
      <c r="CH1240" s="117"/>
      <c r="CI1240" s="117"/>
      <c r="CJ1240" s="117"/>
      <c r="CK1240" s="117"/>
      <c r="CL1240" s="117"/>
      <c r="CM1240" s="117"/>
      <c r="CO1240" s="107"/>
      <c r="DN1240" s="120">
        <v>2013</v>
      </c>
      <c r="DO1240" s="120">
        <v>2014</v>
      </c>
      <c r="DP1240" s="120">
        <v>2015</v>
      </c>
      <c r="DQ1240" s="120">
        <v>2016</v>
      </c>
      <c r="DR1240" s="120">
        <v>2017</v>
      </c>
      <c r="DS1240" s="121">
        <v>2018</v>
      </c>
      <c r="DT1240" s="120">
        <v>2019</v>
      </c>
      <c r="DU1240" s="120">
        <v>2020</v>
      </c>
      <c r="DV1240" s="120">
        <v>2021</v>
      </c>
    </row>
    <row r="1241" spans="3:126" ht="14.25" customHeight="1" x14ac:dyDescent="0.35">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7"/>
      <c r="AL1241" s="117"/>
      <c r="AM1241" s="117"/>
      <c r="AN1241" s="117"/>
      <c r="AO1241" s="117"/>
      <c r="AP1241" s="117"/>
      <c r="AQ1241" s="117"/>
      <c r="AR1241" s="117"/>
      <c r="AS1241" s="117"/>
      <c r="AT1241" s="117"/>
      <c r="AU1241" s="117"/>
      <c r="AV1241" s="117"/>
      <c r="AW1241" s="117"/>
      <c r="AX1241" s="117"/>
      <c r="AY1241" s="117"/>
      <c r="AZ1241" s="117"/>
      <c r="BA1241" s="117"/>
      <c r="BB1241" s="117"/>
      <c r="BC1241" s="117"/>
      <c r="BD1241" s="117"/>
      <c r="BE1241" s="117"/>
      <c r="BF1241" s="117"/>
      <c r="BG1241" s="117"/>
      <c r="BH1241" s="117"/>
      <c r="BI1241" s="117"/>
      <c r="BJ1241" s="117"/>
      <c r="BK1241" s="117"/>
      <c r="BL1241" s="117"/>
      <c r="BM1241" s="117"/>
      <c r="BN1241" s="117"/>
      <c r="BO1241" s="117"/>
      <c r="BP1241" s="117"/>
      <c r="BQ1241" s="117"/>
      <c r="BR1241" s="117"/>
      <c r="BS1241" s="117"/>
      <c r="BT1241" s="117"/>
      <c r="BU1241" s="117"/>
      <c r="BV1241" s="117"/>
      <c r="BW1241" s="117"/>
      <c r="BX1241" s="117"/>
      <c r="BY1241" s="117"/>
      <c r="BZ1241" s="117"/>
      <c r="CA1241" s="117"/>
      <c r="CB1241" s="117"/>
      <c r="CC1241" s="117"/>
      <c r="CD1241" s="117"/>
      <c r="CE1241" s="117"/>
      <c r="CF1241" s="117"/>
      <c r="CG1241" s="117"/>
      <c r="CH1241" s="117"/>
      <c r="CI1241" s="117"/>
      <c r="CJ1241" s="117"/>
      <c r="CK1241" s="117"/>
      <c r="CL1241" s="117"/>
      <c r="CM1241" s="117"/>
      <c r="CO1241" s="107"/>
      <c r="DN1241" s="209">
        <v>0.72430000000000005</v>
      </c>
      <c r="DO1241" s="209">
        <v>0.73309999999999997</v>
      </c>
      <c r="DP1241" s="209">
        <v>0.73529999999999995</v>
      </c>
      <c r="DQ1241" s="209">
        <v>0.71650000000000003</v>
      </c>
      <c r="DR1241" s="209">
        <v>0.74429999999999996</v>
      </c>
      <c r="DS1241" s="209">
        <v>0.72729999999999995</v>
      </c>
      <c r="DT1241" s="209">
        <v>0.73160000000000003</v>
      </c>
      <c r="DU1241" s="209">
        <f>54.07%</f>
        <v>0.54069999999999996</v>
      </c>
      <c r="DV1241" s="162">
        <v>0.52349999999999997</v>
      </c>
    </row>
    <row r="1242" spans="3:126" ht="14.25" customHeight="1" x14ac:dyDescent="0.35">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7"/>
      <c r="AL1242" s="117"/>
      <c r="AM1242" s="117"/>
      <c r="AN1242" s="117"/>
      <c r="AO1242" s="117"/>
      <c r="AP1242" s="117"/>
      <c r="AQ1242" s="117"/>
      <c r="AR1242" s="117"/>
      <c r="AS1242" s="117"/>
      <c r="AT1242" s="117"/>
      <c r="AU1242" s="117"/>
      <c r="AV1242" s="117"/>
      <c r="AW1242" s="117"/>
      <c r="AX1242" s="117"/>
      <c r="AY1242" s="117"/>
      <c r="AZ1242" s="117"/>
      <c r="BA1242" s="117"/>
      <c r="BB1242" s="117"/>
      <c r="BC1242" s="117"/>
      <c r="BD1242" s="117"/>
      <c r="BE1242" s="117"/>
      <c r="BF1242" s="117"/>
      <c r="BG1242" s="117"/>
      <c r="BH1242" s="117"/>
      <c r="BI1242" s="117"/>
      <c r="BJ1242" s="117"/>
      <c r="BK1242" s="117"/>
      <c r="BL1242" s="117"/>
      <c r="BM1242" s="117"/>
      <c r="BN1242" s="117"/>
      <c r="BO1242" s="117"/>
      <c r="BP1242" s="117"/>
      <c r="BQ1242" s="117"/>
      <c r="BR1242" s="117"/>
      <c r="BS1242" s="117"/>
      <c r="BT1242" s="117"/>
      <c r="BU1242" s="117"/>
      <c r="BV1242" s="117"/>
      <c r="BW1242" s="117"/>
      <c r="BX1242" s="117"/>
      <c r="BY1242" s="117"/>
      <c r="BZ1242" s="117"/>
      <c r="CA1242" s="117"/>
      <c r="CB1242" s="117"/>
      <c r="CC1242" s="117"/>
      <c r="CD1242" s="117"/>
      <c r="CE1242" s="117"/>
      <c r="CF1242" s="117"/>
      <c r="CG1242" s="117"/>
      <c r="CH1242" s="117"/>
      <c r="CI1242" s="117"/>
      <c r="CJ1242" s="117"/>
      <c r="CK1242" s="117"/>
      <c r="CL1242" s="117"/>
      <c r="CM1242" s="117"/>
      <c r="CO1242" s="107"/>
    </row>
    <row r="1243" spans="3:126" ht="14.25" customHeight="1" x14ac:dyDescent="0.35">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7"/>
      <c r="AL1243" s="117"/>
      <c r="AM1243" s="117"/>
      <c r="AN1243" s="117"/>
      <c r="AO1243" s="117"/>
      <c r="AP1243" s="117"/>
      <c r="AQ1243" s="117"/>
      <c r="AR1243" s="117"/>
      <c r="AS1243" s="117"/>
      <c r="AT1243" s="117"/>
      <c r="AU1243" s="117"/>
      <c r="AV1243" s="117"/>
      <c r="AW1243" s="117"/>
      <c r="AX1243" s="117"/>
      <c r="AY1243" s="117"/>
      <c r="AZ1243" s="117"/>
      <c r="BA1243" s="117"/>
      <c r="BB1243" s="117"/>
      <c r="BC1243" s="117"/>
      <c r="BD1243" s="117"/>
      <c r="BE1243" s="117"/>
      <c r="BF1243" s="117"/>
      <c r="BG1243" s="117"/>
      <c r="BH1243" s="117"/>
      <c r="BI1243" s="117"/>
      <c r="BJ1243" s="117"/>
      <c r="BK1243" s="117"/>
      <c r="BL1243" s="117"/>
      <c r="BM1243" s="117"/>
      <c r="BN1243" s="117"/>
      <c r="BO1243" s="117"/>
      <c r="BP1243" s="117"/>
      <c r="BQ1243" s="117"/>
      <c r="BR1243" s="117"/>
      <c r="BS1243" s="117"/>
      <c r="BT1243" s="117"/>
      <c r="BU1243" s="117"/>
      <c r="BV1243" s="117"/>
      <c r="BW1243" s="117"/>
      <c r="BX1243" s="117"/>
      <c r="BY1243" s="117"/>
      <c r="BZ1243" s="117"/>
      <c r="CA1243" s="117"/>
      <c r="CB1243" s="117"/>
      <c r="CC1243" s="117"/>
      <c r="CD1243" s="117"/>
      <c r="CE1243" s="117"/>
      <c r="CF1243" s="117"/>
      <c r="CG1243" s="117"/>
      <c r="CH1243" s="117"/>
      <c r="CI1243" s="117"/>
      <c r="CJ1243" s="117"/>
      <c r="CK1243" s="117"/>
      <c r="CL1243" s="117"/>
      <c r="CM1243" s="117"/>
      <c r="CO1243" s="107"/>
    </row>
    <row r="1244" spans="3:126" ht="14.25" customHeight="1" x14ac:dyDescent="0.35">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7"/>
      <c r="AL1244" s="117"/>
      <c r="AM1244" s="117"/>
      <c r="AN1244" s="117"/>
      <c r="AO1244" s="117"/>
      <c r="AP1244" s="117"/>
      <c r="AQ1244" s="117"/>
      <c r="AR1244" s="117"/>
      <c r="AS1244" s="117"/>
      <c r="AT1244" s="117"/>
      <c r="AU1244" s="117"/>
      <c r="AV1244" s="117"/>
      <c r="AW1244" s="117"/>
      <c r="AX1244" s="117"/>
      <c r="AY1244" s="117"/>
      <c r="AZ1244" s="117"/>
      <c r="BA1244" s="117"/>
      <c r="BB1244" s="117"/>
      <c r="BC1244" s="117"/>
      <c r="BD1244" s="117"/>
      <c r="BE1244" s="117"/>
      <c r="BF1244" s="117"/>
      <c r="BG1244" s="117"/>
      <c r="BH1244" s="117"/>
      <c r="BI1244" s="117"/>
      <c r="BJ1244" s="117"/>
      <c r="BK1244" s="117"/>
      <c r="BL1244" s="117"/>
      <c r="BM1244" s="117"/>
      <c r="BN1244" s="117"/>
      <c r="BO1244" s="117"/>
      <c r="BP1244" s="117"/>
      <c r="BQ1244" s="117"/>
      <c r="BR1244" s="117"/>
      <c r="BS1244" s="117"/>
      <c r="BT1244" s="117"/>
      <c r="BU1244" s="117"/>
      <c r="BV1244" s="117"/>
      <c r="BW1244" s="117"/>
      <c r="BX1244" s="117"/>
      <c r="BY1244" s="117"/>
      <c r="BZ1244" s="117"/>
      <c r="CA1244" s="117"/>
      <c r="CB1244" s="117"/>
      <c r="CC1244" s="117"/>
      <c r="CD1244" s="117"/>
      <c r="CE1244" s="117"/>
      <c r="CF1244" s="117"/>
      <c r="CG1244" s="117"/>
      <c r="CH1244" s="117"/>
      <c r="CI1244" s="117"/>
      <c r="CJ1244" s="117"/>
      <c r="CK1244" s="117"/>
      <c r="CL1244" s="117"/>
      <c r="CM1244" s="117"/>
      <c r="CO1244" s="107"/>
      <c r="DO1244" s="210">
        <v>2014</v>
      </c>
      <c r="DP1244" s="210">
        <v>2015</v>
      </c>
      <c r="DQ1244" s="210">
        <v>2016</v>
      </c>
      <c r="DR1244" s="210">
        <v>2017</v>
      </c>
      <c r="DS1244" s="210">
        <v>2018</v>
      </c>
      <c r="DT1244" s="210">
        <v>2019</v>
      </c>
      <c r="DU1244" s="210">
        <v>2020</v>
      </c>
      <c r="DV1244" s="142">
        <v>2021</v>
      </c>
    </row>
    <row r="1245" spans="3:126" ht="14.25" customHeight="1" x14ac:dyDescent="0.35">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7"/>
      <c r="AL1245" s="117"/>
      <c r="AM1245" s="117"/>
      <c r="AN1245" s="117"/>
      <c r="AO1245" s="117"/>
      <c r="AP1245" s="117"/>
      <c r="AQ1245" s="117"/>
      <c r="AR1245" s="117"/>
      <c r="AS1245" s="117"/>
      <c r="AT1245" s="117"/>
      <c r="AU1245" s="117"/>
      <c r="AV1245" s="117"/>
      <c r="AW1245" s="117"/>
      <c r="AX1245" s="117"/>
      <c r="AY1245" s="117"/>
      <c r="AZ1245" s="117"/>
      <c r="BA1245" s="117"/>
      <c r="BB1245" s="117"/>
      <c r="BC1245" s="117"/>
      <c r="BD1245" s="117"/>
      <c r="BE1245" s="117"/>
      <c r="BF1245" s="117"/>
      <c r="BG1245" s="117"/>
      <c r="BH1245" s="117"/>
      <c r="BI1245" s="117"/>
      <c r="BJ1245" s="117"/>
      <c r="BK1245" s="117"/>
      <c r="BL1245" s="117"/>
      <c r="BM1245" s="117"/>
      <c r="BN1245" s="117"/>
      <c r="BO1245" s="117"/>
      <c r="BP1245" s="117"/>
      <c r="BQ1245" s="117"/>
      <c r="BR1245" s="117"/>
      <c r="BS1245" s="117"/>
      <c r="BT1245" s="117"/>
      <c r="BU1245" s="117"/>
      <c r="BV1245" s="117"/>
      <c r="BW1245" s="117"/>
      <c r="BX1245" s="117"/>
      <c r="BY1245" s="117"/>
      <c r="BZ1245" s="117"/>
      <c r="CA1245" s="117"/>
      <c r="CB1245" s="117"/>
      <c r="CC1245" s="117"/>
      <c r="CD1245" s="117"/>
      <c r="CE1245" s="117"/>
      <c r="CF1245" s="117"/>
      <c r="CG1245" s="117"/>
      <c r="CH1245" s="117"/>
      <c r="CI1245" s="117"/>
      <c r="CJ1245" s="117"/>
      <c r="CK1245" s="117"/>
      <c r="CL1245" s="117"/>
      <c r="CM1245" s="117"/>
      <c r="CO1245" s="107"/>
      <c r="DO1245" s="211">
        <v>0.73309999999999997</v>
      </c>
      <c r="DP1245" s="211">
        <v>0.73529999999999995</v>
      </c>
      <c r="DQ1245" s="211">
        <v>0.71650000000000003</v>
      </c>
      <c r="DR1245" s="211">
        <v>0.74429999999999996</v>
      </c>
      <c r="DS1245" s="211">
        <v>0.72729999999999995</v>
      </c>
      <c r="DT1245" s="211">
        <v>0.63070000000000004</v>
      </c>
      <c r="DU1245" s="211">
        <v>0.54069999999999996</v>
      </c>
      <c r="DV1245" s="223">
        <v>0.52349999999999997</v>
      </c>
    </row>
    <row r="1246" spans="3:126" ht="14.25" customHeight="1" x14ac:dyDescent="0.35">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7"/>
      <c r="AL1246" s="117"/>
      <c r="AM1246" s="117"/>
      <c r="AN1246" s="117"/>
      <c r="AO1246" s="117"/>
      <c r="AP1246" s="117"/>
      <c r="AQ1246" s="117"/>
      <c r="AR1246" s="117"/>
      <c r="AS1246" s="117"/>
      <c r="AT1246" s="117"/>
      <c r="AU1246" s="117"/>
      <c r="AV1246" s="117"/>
      <c r="AW1246" s="117"/>
      <c r="AX1246" s="117"/>
      <c r="AY1246" s="117"/>
      <c r="AZ1246" s="117"/>
      <c r="BA1246" s="117"/>
      <c r="BB1246" s="117"/>
      <c r="BC1246" s="117"/>
      <c r="BD1246" s="117"/>
      <c r="BE1246" s="117"/>
      <c r="BF1246" s="117"/>
      <c r="BG1246" s="117"/>
      <c r="BH1246" s="117"/>
      <c r="BI1246" s="117"/>
      <c r="BJ1246" s="117"/>
      <c r="BK1246" s="117"/>
      <c r="BL1246" s="117"/>
      <c r="BM1246" s="117"/>
      <c r="BN1246" s="117"/>
      <c r="BO1246" s="117"/>
      <c r="BP1246" s="117"/>
      <c r="BQ1246" s="117"/>
      <c r="BR1246" s="117"/>
      <c r="BS1246" s="117"/>
      <c r="BT1246" s="117"/>
      <c r="BU1246" s="117"/>
      <c r="BV1246" s="117"/>
      <c r="BW1246" s="117"/>
      <c r="BX1246" s="117"/>
      <c r="BY1246" s="117"/>
      <c r="BZ1246" s="117"/>
      <c r="CA1246" s="117"/>
      <c r="CB1246" s="117"/>
      <c r="CC1246" s="117"/>
      <c r="CD1246" s="117"/>
      <c r="CE1246" s="117"/>
      <c r="CF1246" s="117"/>
      <c r="CG1246" s="117"/>
      <c r="CH1246" s="117"/>
      <c r="CI1246" s="117"/>
      <c r="CJ1246" s="117"/>
      <c r="CK1246" s="117"/>
      <c r="CL1246" s="117"/>
      <c r="CM1246" s="117"/>
      <c r="CO1246" s="107"/>
    </row>
    <row r="1247" spans="3:126" ht="14.25" customHeight="1" x14ac:dyDescent="0.35">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7"/>
      <c r="AL1247" s="117"/>
      <c r="AM1247" s="117"/>
      <c r="AN1247" s="117"/>
      <c r="AO1247" s="117"/>
      <c r="AP1247" s="117"/>
      <c r="AQ1247" s="117"/>
      <c r="AR1247" s="117"/>
      <c r="AS1247" s="117"/>
      <c r="AT1247" s="117"/>
      <c r="AU1247" s="117"/>
      <c r="AV1247" s="117"/>
      <c r="AW1247" s="117"/>
      <c r="AX1247" s="117"/>
      <c r="AY1247" s="117"/>
      <c r="AZ1247" s="117"/>
      <c r="BA1247" s="117"/>
      <c r="BB1247" s="117"/>
      <c r="BC1247" s="117"/>
      <c r="BD1247" s="117"/>
      <c r="BE1247" s="117"/>
      <c r="BF1247" s="117"/>
      <c r="BG1247" s="117"/>
      <c r="BH1247" s="117"/>
      <c r="BI1247" s="117"/>
      <c r="BJ1247" s="117"/>
      <c r="BK1247" s="117"/>
      <c r="BL1247" s="117"/>
      <c r="BM1247" s="117"/>
      <c r="BN1247" s="117"/>
      <c r="BO1247" s="117"/>
      <c r="BP1247" s="117"/>
      <c r="BQ1247" s="117"/>
      <c r="BR1247" s="117"/>
      <c r="BS1247" s="117"/>
      <c r="BT1247" s="117"/>
      <c r="BU1247" s="117"/>
      <c r="BV1247" s="117"/>
      <c r="BW1247" s="117"/>
      <c r="BX1247" s="117"/>
      <c r="BY1247" s="117"/>
      <c r="BZ1247" s="117"/>
      <c r="CA1247" s="117"/>
      <c r="CB1247" s="117"/>
      <c r="CC1247" s="117"/>
      <c r="CD1247" s="117"/>
      <c r="CE1247" s="117"/>
      <c r="CF1247" s="117"/>
      <c r="CG1247" s="117"/>
      <c r="CH1247" s="117"/>
      <c r="CI1247" s="117"/>
      <c r="CJ1247" s="117"/>
      <c r="CK1247" s="117"/>
      <c r="CL1247" s="117"/>
      <c r="CM1247" s="117"/>
      <c r="CO1247" s="107"/>
    </row>
    <row r="1248" spans="3:126" ht="14.25" customHeight="1" x14ac:dyDescent="0.35">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7"/>
      <c r="AL1248" s="117"/>
      <c r="AM1248" s="117"/>
      <c r="AN1248" s="117"/>
      <c r="AO1248" s="117"/>
      <c r="AP1248" s="117"/>
      <c r="AQ1248" s="117"/>
      <c r="AR1248" s="117"/>
      <c r="AS1248" s="117"/>
      <c r="AT1248" s="117"/>
      <c r="AU1248" s="117"/>
      <c r="AV1248" s="117"/>
      <c r="AW1248" s="117"/>
      <c r="AX1248" s="117"/>
      <c r="AY1248" s="117"/>
      <c r="AZ1248" s="117"/>
      <c r="BA1248" s="117"/>
      <c r="BB1248" s="117"/>
      <c r="BC1248" s="117"/>
      <c r="BD1248" s="117"/>
      <c r="BE1248" s="117"/>
      <c r="BF1248" s="117"/>
      <c r="BG1248" s="117"/>
      <c r="BH1248" s="117"/>
      <c r="BI1248" s="117"/>
      <c r="BJ1248" s="117"/>
      <c r="BK1248" s="117"/>
      <c r="BL1248" s="117"/>
      <c r="BM1248" s="117"/>
      <c r="BN1248" s="117"/>
      <c r="BO1248" s="117"/>
      <c r="BP1248" s="117"/>
      <c r="BQ1248" s="117"/>
      <c r="BR1248" s="117"/>
      <c r="BS1248" s="117"/>
      <c r="BT1248" s="117"/>
      <c r="BU1248" s="117"/>
      <c r="BV1248" s="117"/>
      <c r="BW1248" s="117"/>
      <c r="BX1248" s="117"/>
      <c r="BY1248" s="117"/>
      <c r="BZ1248" s="117"/>
      <c r="CA1248" s="117"/>
      <c r="CB1248" s="117"/>
      <c r="CC1248" s="117"/>
      <c r="CD1248" s="117"/>
      <c r="CE1248" s="117"/>
      <c r="CF1248" s="117"/>
      <c r="CG1248" s="117"/>
      <c r="CH1248" s="117"/>
      <c r="CI1248" s="117"/>
      <c r="CJ1248" s="117"/>
      <c r="CK1248" s="117"/>
      <c r="CL1248" s="117"/>
      <c r="CM1248" s="117"/>
      <c r="CO1248" s="107"/>
    </row>
    <row r="1249" spans="1:92" s="107" customFormat="1" ht="14.25" customHeight="1" x14ac:dyDescent="0.35">
      <c r="A1249" s="1"/>
      <c r="B1249" s="1"/>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7"/>
      <c r="AL1249" s="117"/>
      <c r="AM1249" s="117"/>
      <c r="AN1249" s="117"/>
      <c r="AO1249" s="117"/>
      <c r="AP1249" s="117"/>
      <c r="AQ1249" s="117"/>
      <c r="AR1249" s="117"/>
      <c r="AS1249" s="117"/>
      <c r="AT1249" s="117"/>
      <c r="AU1249" s="117"/>
      <c r="AV1249" s="117"/>
      <c r="AW1249" s="117"/>
      <c r="AX1249" s="117"/>
      <c r="AY1249" s="117"/>
      <c r="AZ1249" s="117"/>
      <c r="BA1249" s="117"/>
      <c r="BB1249" s="117"/>
      <c r="BC1249" s="117"/>
      <c r="BD1249" s="117"/>
      <c r="BE1249" s="117"/>
      <c r="BF1249" s="117"/>
      <c r="BG1249" s="117"/>
      <c r="BH1249" s="117"/>
      <c r="BI1249" s="117"/>
      <c r="BJ1249" s="117"/>
      <c r="BK1249" s="117"/>
      <c r="BL1249" s="117"/>
      <c r="BM1249" s="117"/>
      <c r="BN1249" s="117"/>
      <c r="BO1249" s="117"/>
      <c r="BP1249" s="117"/>
      <c r="BQ1249" s="117"/>
      <c r="BR1249" s="117"/>
      <c r="BS1249" s="117"/>
      <c r="BT1249" s="117"/>
      <c r="BU1249" s="117"/>
      <c r="BV1249" s="117"/>
      <c r="BW1249" s="117"/>
      <c r="BX1249" s="117"/>
      <c r="BY1249" s="117"/>
      <c r="BZ1249" s="117"/>
      <c r="CA1249" s="117"/>
      <c r="CB1249" s="117"/>
      <c r="CC1249" s="117"/>
      <c r="CD1249" s="117"/>
      <c r="CE1249" s="117"/>
      <c r="CF1249" s="117"/>
      <c r="CG1249" s="117"/>
      <c r="CH1249" s="117"/>
      <c r="CI1249" s="117"/>
      <c r="CJ1249" s="117"/>
      <c r="CK1249" s="117"/>
      <c r="CL1249" s="117"/>
      <c r="CM1249" s="117"/>
      <c r="CN1249" s="1"/>
    </row>
    <row r="1250" spans="1:92" s="107" customFormat="1" ht="14.25" customHeight="1" x14ac:dyDescent="0.35">
      <c r="A1250" s="1"/>
      <c r="B1250" s="1"/>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7"/>
      <c r="AL1250" s="117"/>
      <c r="AM1250" s="117"/>
      <c r="AN1250" s="117"/>
      <c r="AO1250" s="117"/>
      <c r="AP1250" s="117"/>
      <c r="AQ1250" s="117"/>
      <c r="AR1250" s="117"/>
      <c r="AS1250" s="117"/>
      <c r="AT1250" s="117"/>
      <c r="AU1250" s="117"/>
      <c r="AV1250" s="117"/>
      <c r="AW1250" s="117"/>
      <c r="AX1250" s="117"/>
      <c r="AY1250" s="117"/>
      <c r="AZ1250" s="117"/>
      <c r="BA1250" s="117"/>
      <c r="BB1250" s="117"/>
      <c r="BC1250" s="117"/>
      <c r="BD1250" s="117"/>
      <c r="BE1250" s="117"/>
      <c r="BF1250" s="117"/>
      <c r="BG1250" s="117"/>
      <c r="BH1250" s="117"/>
      <c r="BI1250" s="117"/>
      <c r="BJ1250" s="117"/>
      <c r="BK1250" s="117"/>
      <c r="BL1250" s="117"/>
      <c r="BM1250" s="117"/>
      <c r="BN1250" s="117"/>
      <c r="BO1250" s="117"/>
      <c r="BP1250" s="117"/>
      <c r="BQ1250" s="117"/>
      <c r="BR1250" s="117"/>
      <c r="BS1250" s="117"/>
      <c r="BT1250" s="117"/>
      <c r="BU1250" s="117"/>
      <c r="BV1250" s="117"/>
      <c r="BW1250" s="117"/>
      <c r="BX1250" s="117"/>
      <c r="BY1250" s="117"/>
      <c r="BZ1250" s="117"/>
      <c r="CA1250" s="117"/>
      <c r="CB1250" s="117"/>
      <c r="CC1250" s="117"/>
      <c r="CD1250" s="117"/>
      <c r="CE1250" s="117"/>
      <c r="CF1250" s="117"/>
      <c r="CG1250" s="117"/>
      <c r="CH1250" s="117"/>
      <c r="CI1250" s="117"/>
      <c r="CJ1250" s="117"/>
      <c r="CK1250" s="117"/>
      <c r="CL1250" s="117"/>
      <c r="CM1250" s="117"/>
      <c r="CN1250" s="1"/>
    </row>
    <row r="1251" spans="1:92" s="107" customFormat="1" ht="14.25" customHeight="1" x14ac:dyDescent="0.35">
      <c r="A1251" s="1"/>
      <c r="B1251" s="1"/>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7"/>
      <c r="AL1251" s="117"/>
      <c r="AM1251" s="117"/>
      <c r="AN1251" s="117"/>
      <c r="AO1251" s="117"/>
      <c r="AP1251" s="117"/>
      <c r="AQ1251" s="117"/>
      <c r="AR1251" s="117"/>
      <c r="AS1251" s="117"/>
      <c r="AT1251" s="117"/>
      <c r="AU1251" s="117"/>
      <c r="AV1251" s="117"/>
      <c r="AW1251" s="117"/>
      <c r="AX1251" s="117"/>
      <c r="AY1251" s="117"/>
      <c r="AZ1251" s="117"/>
      <c r="BA1251" s="117"/>
      <c r="BB1251" s="117"/>
      <c r="BC1251" s="117"/>
      <c r="BD1251" s="117"/>
      <c r="BE1251" s="117"/>
      <c r="BF1251" s="117"/>
      <c r="BG1251" s="117"/>
      <c r="BH1251" s="117"/>
      <c r="BI1251" s="117"/>
      <c r="BJ1251" s="117"/>
      <c r="BK1251" s="117"/>
      <c r="BL1251" s="117"/>
      <c r="BM1251" s="117"/>
      <c r="BN1251" s="117"/>
      <c r="BO1251" s="117"/>
      <c r="BP1251" s="117"/>
      <c r="BQ1251" s="117"/>
      <c r="BR1251" s="117"/>
      <c r="BS1251" s="117"/>
      <c r="BT1251" s="117"/>
      <c r="BU1251" s="117"/>
      <c r="BV1251" s="117"/>
      <c r="BW1251" s="117"/>
      <c r="BX1251" s="117"/>
      <c r="BY1251" s="117"/>
      <c r="BZ1251" s="117"/>
      <c r="CA1251" s="117"/>
      <c r="CB1251" s="117"/>
      <c r="CC1251" s="117"/>
      <c r="CD1251" s="117"/>
      <c r="CE1251" s="117"/>
      <c r="CF1251" s="117"/>
      <c r="CG1251" s="117"/>
      <c r="CH1251" s="117"/>
      <c r="CI1251" s="117"/>
      <c r="CJ1251" s="117"/>
      <c r="CK1251" s="117"/>
      <c r="CL1251" s="117"/>
      <c r="CM1251" s="117"/>
      <c r="CN1251" s="1"/>
    </row>
    <row r="1252" spans="1:92" s="107" customFormat="1" ht="14.25" customHeight="1" x14ac:dyDescent="0.35">
      <c r="A1252" s="1"/>
      <c r="B1252" s="1"/>
      <c r="C1252" s="517" t="s">
        <v>1148</v>
      </c>
      <c r="D1252" s="517"/>
      <c r="E1252" s="517"/>
      <c r="F1252" s="517"/>
      <c r="G1252" s="517"/>
      <c r="H1252" s="517"/>
      <c r="I1252" s="517"/>
      <c r="J1252" s="517"/>
      <c r="K1252" s="517"/>
      <c r="L1252" s="517"/>
      <c r="M1252" s="517"/>
      <c r="N1252" s="517"/>
      <c r="O1252" s="517"/>
      <c r="P1252" s="517"/>
      <c r="Q1252" s="517"/>
      <c r="R1252" s="517"/>
      <c r="S1252" s="517"/>
      <c r="T1252" s="117"/>
      <c r="U1252" s="117"/>
      <c r="V1252" s="117"/>
      <c r="W1252" s="117"/>
      <c r="X1252" s="117"/>
      <c r="Y1252" s="117"/>
      <c r="Z1252" s="117"/>
      <c r="AA1252" s="117"/>
      <c r="AB1252" s="117"/>
      <c r="AC1252" s="117"/>
      <c r="AD1252" s="117"/>
      <c r="AE1252" s="117"/>
      <c r="AF1252" s="117"/>
      <c r="AG1252" s="117"/>
      <c r="AH1252" s="117"/>
      <c r="AI1252" s="117"/>
      <c r="AJ1252" s="117"/>
      <c r="AK1252" s="117"/>
      <c r="AL1252" s="117"/>
      <c r="AM1252" s="117"/>
      <c r="AN1252" s="117"/>
      <c r="AO1252" s="117"/>
      <c r="AP1252" s="117"/>
      <c r="AQ1252" s="117"/>
      <c r="AR1252" s="117"/>
      <c r="AS1252" s="117"/>
      <c r="AT1252" s="117"/>
      <c r="AU1252" s="117"/>
      <c r="AV1252" s="117"/>
      <c r="AW1252" s="7" t="s">
        <v>1149</v>
      </c>
      <c r="AX1252" s="266"/>
      <c r="AY1252" s="266"/>
      <c r="AZ1252" s="266"/>
      <c r="BA1252" s="266"/>
      <c r="BB1252" s="266"/>
      <c r="BC1252" s="266"/>
      <c r="BD1252" s="266"/>
      <c r="BE1252" s="266"/>
      <c r="BF1252" s="266"/>
      <c r="BG1252" s="266"/>
      <c r="BH1252" s="266"/>
      <c r="BI1252" s="266"/>
      <c r="BJ1252" s="266"/>
      <c r="BK1252" s="266"/>
      <c r="BL1252" s="266"/>
      <c r="BM1252" s="266"/>
      <c r="BN1252" s="266"/>
      <c r="BO1252" s="266"/>
      <c r="BP1252" s="266"/>
      <c r="BQ1252" s="266"/>
      <c r="BR1252" s="266"/>
      <c r="BS1252" s="266"/>
      <c r="BT1252" s="117"/>
      <c r="BU1252" s="117"/>
      <c r="BV1252" s="117"/>
      <c r="BW1252" s="117"/>
      <c r="BX1252" s="117"/>
      <c r="BY1252" s="117"/>
      <c r="BZ1252" s="117"/>
      <c r="CA1252" s="117"/>
      <c r="CB1252" s="117"/>
      <c r="CC1252" s="117"/>
      <c r="CD1252" s="117"/>
      <c r="CE1252" s="117"/>
      <c r="CF1252" s="117"/>
      <c r="CG1252" s="117"/>
      <c r="CH1252" s="117"/>
      <c r="CI1252" s="117"/>
      <c r="CJ1252" s="117"/>
      <c r="CK1252" s="117"/>
      <c r="CL1252" s="117"/>
      <c r="CM1252" s="117"/>
      <c r="CN1252" s="1"/>
    </row>
    <row r="1253" spans="1:92" s="107" customFormat="1" ht="14.25" customHeight="1" x14ac:dyDescent="0.35">
      <c r="A1253" s="1"/>
      <c r="B1253" s="1"/>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7"/>
      <c r="AL1253" s="117"/>
      <c r="AM1253" s="117"/>
      <c r="AN1253" s="117"/>
      <c r="AO1253" s="117"/>
      <c r="AP1253" s="117"/>
      <c r="AQ1253" s="117"/>
      <c r="AR1253" s="117"/>
      <c r="AS1253" s="117"/>
      <c r="AT1253" s="117"/>
      <c r="AU1253" s="117"/>
      <c r="AV1253" s="117"/>
      <c r="AW1253" s="117"/>
      <c r="AX1253" s="117"/>
      <c r="AY1253" s="117"/>
      <c r="AZ1253" s="117"/>
      <c r="BA1253" s="117"/>
      <c r="BB1253" s="117"/>
      <c r="BC1253" s="117"/>
      <c r="BD1253" s="117"/>
      <c r="BE1253" s="117"/>
      <c r="BF1253" s="117"/>
      <c r="BG1253" s="117"/>
      <c r="BH1253" s="117"/>
      <c r="BI1253" s="117"/>
      <c r="BJ1253" s="117"/>
      <c r="BK1253" s="117"/>
      <c r="BL1253" s="117"/>
      <c r="BM1253" s="117"/>
      <c r="BN1253" s="117"/>
      <c r="BO1253" s="117"/>
      <c r="BP1253" s="117"/>
      <c r="BQ1253" s="117"/>
      <c r="BR1253" s="117"/>
      <c r="BS1253" s="117"/>
      <c r="BT1253" s="117"/>
      <c r="BU1253" s="117"/>
      <c r="BV1253" s="117"/>
      <c r="BW1253" s="117"/>
      <c r="BX1253" s="117"/>
      <c r="BY1253" s="117"/>
      <c r="BZ1253" s="117"/>
      <c r="CA1253" s="117"/>
      <c r="CB1253" s="117"/>
      <c r="CC1253" s="117"/>
      <c r="CD1253" s="117"/>
      <c r="CE1253" s="117"/>
      <c r="CF1253" s="117"/>
      <c r="CG1253" s="117"/>
      <c r="CH1253" s="117"/>
      <c r="CI1253" s="117"/>
      <c r="CJ1253" s="117"/>
      <c r="CK1253" s="117"/>
      <c r="CL1253" s="117"/>
      <c r="CM1253" s="117"/>
      <c r="CN1253" s="1"/>
    </row>
    <row r="1254" spans="1:92" s="107" customFormat="1" ht="14.25" customHeight="1" x14ac:dyDescent="0.35">
      <c r="A1254" s="1"/>
      <c r="B1254" s="1"/>
      <c r="C1254" s="117"/>
      <c r="D1254" s="417" t="s">
        <v>531</v>
      </c>
      <c r="E1254" s="417"/>
      <c r="F1254" s="417"/>
      <c r="G1254" s="417"/>
      <c r="H1254" s="417"/>
      <c r="I1254" s="417"/>
      <c r="J1254" s="417"/>
      <c r="K1254" s="417"/>
      <c r="L1254" s="417"/>
      <c r="M1254" s="417"/>
      <c r="N1254" s="417"/>
      <c r="O1254" s="417"/>
      <c r="P1254" s="417"/>
      <c r="Q1254" s="417"/>
      <c r="R1254" s="417"/>
      <c r="S1254" s="417"/>
      <c r="T1254" s="417"/>
      <c r="U1254" s="417"/>
      <c r="V1254" s="417"/>
      <c r="W1254" s="417"/>
      <c r="X1254" s="417"/>
      <c r="Y1254" s="417"/>
      <c r="Z1254" s="417"/>
      <c r="AA1254" s="417"/>
      <c r="AB1254" s="417"/>
      <c r="AC1254" s="417"/>
      <c r="AD1254" s="417"/>
      <c r="AE1254" s="417"/>
      <c r="AF1254" s="417"/>
      <c r="AG1254" s="417"/>
      <c r="AH1254" s="417"/>
      <c r="AI1254" s="417"/>
      <c r="AJ1254" s="417"/>
      <c r="AK1254" s="417"/>
      <c r="AL1254" s="417"/>
      <c r="AM1254" s="417"/>
      <c r="AN1254" s="417"/>
      <c r="AO1254" s="417"/>
      <c r="AP1254" s="417"/>
      <c r="AQ1254" s="417"/>
      <c r="AR1254" s="417"/>
      <c r="AS1254" s="417"/>
      <c r="AT1254" s="417"/>
      <c r="AU1254" s="417"/>
      <c r="AV1254" s="417"/>
      <c r="AW1254" s="417"/>
      <c r="AX1254" s="417"/>
      <c r="AY1254" s="417"/>
      <c r="AZ1254" s="417"/>
      <c r="BA1254" s="417"/>
      <c r="BB1254" s="417"/>
      <c r="BC1254" s="417"/>
      <c r="BD1254" s="417"/>
      <c r="BE1254" s="417"/>
      <c r="BF1254" s="417"/>
      <c r="BG1254" s="417"/>
      <c r="BH1254" s="417"/>
      <c r="BI1254" s="417"/>
      <c r="BJ1254" s="417"/>
      <c r="BK1254" s="417"/>
      <c r="BL1254" s="417"/>
      <c r="BM1254" s="417"/>
      <c r="BN1254" s="417"/>
      <c r="BO1254" s="417"/>
      <c r="BP1254" s="417"/>
      <c r="BQ1254" s="417"/>
      <c r="BR1254" s="417"/>
      <c r="BS1254" s="417"/>
      <c r="BT1254" s="417"/>
      <c r="BU1254" s="417"/>
      <c r="BV1254" s="417"/>
      <c r="BW1254" s="417"/>
      <c r="BX1254" s="417"/>
      <c r="BY1254" s="417"/>
      <c r="BZ1254" s="417"/>
      <c r="CA1254" s="417"/>
      <c r="CB1254" s="417"/>
      <c r="CC1254" s="417"/>
      <c r="CD1254" s="417"/>
      <c r="CE1254" s="417"/>
      <c r="CF1254" s="417"/>
      <c r="CG1254" s="417"/>
      <c r="CH1254" s="417"/>
      <c r="CI1254" s="417"/>
      <c r="CJ1254" s="417"/>
      <c r="CK1254" s="417"/>
      <c r="CL1254" s="417"/>
      <c r="CM1254" s="417"/>
      <c r="CN1254" s="417"/>
    </row>
    <row r="1255" spans="1:92" ht="14.25" customHeight="1" x14ac:dyDescent="0.35">
      <c r="D1255" s="417"/>
      <c r="E1255" s="417"/>
      <c r="F1255" s="417"/>
      <c r="G1255" s="417"/>
      <c r="H1255" s="417"/>
      <c r="I1255" s="417"/>
      <c r="J1255" s="417"/>
      <c r="K1255" s="417"/>
      <c r="L1255" s="417"/>
      <c r="M1255" s="417"/>
      <c r="N1255" s="417"/>
      <c r="O1255" s="417"/>
      <c r="P1255" s="417"/>
      <c r="Q1255" s="417"/>
      <c r="R1255" s="417"/>
      <c r="S1255" s="417"/>
      <c r="T1255" s="417"/>
      <c r="U1255" s="417"/>
      <c r="V1255" s="417"/>
      <c r="W1255" s="417"/>
      <c r="X1255" s="417"/>
      <c r="Y1255" s="417"/>
      <c r="Z1255" s="417"/>
      <c r="AA1255" s="417"/>
      <c r="AB1255" s="417"/>
      <c r="AC1255" s="417"/>
      <c r="AD1255" s="417"/>
      <c r="AE1255" s="417"/>
      <c r="AF1255" s="417"/>
      <c r="AG1255" s="417"/>
      <c r="AH1255" s="417"/>
      <c r="AI1255" s="417"/>
      <c r="AJ1255" s="417"/>
      <c r="AK1255" s="417"/>
      <c r="AL1255" s="417"/>
      <c r="AM1255" s="417"/>
      <c r="AN1255" s="417"/>
      <c r="AO1255" s="417"/>
      <c r="AP1255" s="417"/>
      <c r="AQ1255" s="417"/>
      <c r="AR1255" s="417"/>
      <c r="AS1255" s="417"/>
      <c r="AT1255" s="417"/>
      <c r="AU1255" s="417"/>
      <c r="AV1255" s="417"/>
      <c r="AW1255" s="417"/>
      <c r="AX1255" s="417"/>
      <c r="AY1255" s="417"/>
      <c r="AZ1255" s="417"/>
      <c r="BA1255" s="417"/>
      <c r="BB1255" s="417"/>
      <c r="BC1255" s="417"/>
      <c r="BD1255" s="417"/>
      <c r="BE1255" s="417"/>
      <c r="BF1255" s="417"/>
      <c r="BG1255" s="417"/>
      <c r="BH1255" s="417"/>
      <c r="BI1255" s="417"/>
      <c r="BJ1255" s="417"/>
      <c r="BK1255" s="417"/>
      <c r="BL1255" s="417"/>
      <c r="BM1255" s="417"/>
      <c r="BN1255" s="417"/>
      <c r="BO1255" s="417"/>
      <c r="BP1255" s="417"/>
      <c r="BQ1255" s="417"/>
      <c r="BR1255" s="417"/>
      <c r="BS1255" s="417"/>
      <c r="BT1255" s="417"/>
      <c r="BU1255" s="417"/>
      <c r="BV1255" s="417"/>
      <c r="BW1255" s="417"/>
      <c r="BX1255" s="417"/>
      <c r="BY1255" s="417"/>
      <c r="BZ1255" s="417"/>
      <c r="CA1255" s="417"/>
      <c r="CB1255" s="417"/>
      <c r="CC1255" s="417"/>
      <c r="CD1255" s="417"/>
      <c r="CE1255" s="417"/>
      <c r="CF1255" s="417"/>
      <c r="CG1255" s="417"/>
      <c r="CH1255" s="417"/>
      <c r="CI1255" s="417"/>
      <c r="CJ1255" s="417"/>
      <c r="CK1255" s="417"/>
      <c r="CL1255" s="417"/>
      <c r="CM1255" s="417"/>
      <c r="CN1255" s="417"/>
    </row>
    <row r="1256" spans="1:92" ht="14.25" customHeight="1" x14ac:dyDescent="0.35"/>
    <row r="1257" spans="1:92" ht="14.25" customHeight="1" x14ac:dyDescent="0.35">
      <c r="E1257" s="267"/>
      <c r="F1257" s="267"/>
      <c r="G1257" s="267"/>
      <c r="H1257" s="267"/>
      <c r="I1257" s="267"/>
      <c r="J1257" s="267"/>
      <c r="K1257" s="267"/>
      <c r="L1257" s="267"/>
      <c r="M1257" s="267"/>
      <c r="N1257" s="267"/>
      <c r="O1257" s="267"/>
      <c r="P1257" s="267"/>
      <c r="Q1257" s="267"/>
      <c r="R1257" s="267"/>
      <c r="S1257" s="267"/>
      <c r="T1257" s="267"/>
      <c r="U1257" s="267"/>
      <c r="V1257" s="267"/>
      <c r="W1257" s="267"/>
      <c r="X1257" s="267"/>
      <c r="Y1257" s="267"/>
      <c r="Z1257" s="267"/>
      <c r="AA1257" s="267"/>
      <c r="AB1257" s="267"/>
      <c r="AC1257" s="267"/>
      <c r="AD1257" s="267"/>
      <c r="AE1257" s="267"/>
      <c r="AF1257" s="267"/>
      <c r="AG1257" s="267"/>
      <c r="AH1257" s="267"/>
      <c r="AI1257" s="267"/>
      <c r="AJ1257" s="267"/>
      <c r="AK1257" s="267"/>
      <c r="AL1257" s="267"/>
      <c r="AM1257" s="267"/>
      <c r="AN1257" s="267"/>
      <c r="AO1257" s="267"/>
      <c r="AP1257" s="267"/>
      <c r="AQ1257" s="267"/>
      <c r="AR1257" s="267"/>
      <c r="AS1257" s="267"/>
      <c r="AT1257" s="267"/>
      <c r="AW1257" s="267"/>
      <c r="AX1257" s="267"/>
      <c r="AY1257" s="267"/>
      <c r="AZ1257" s="267"/>
      <c r="BA1257" s="267"/>
      <c r="BB1257" s="267"/>
      <c r="BC1257" s="267"/>
      <c r="BD1257" s="267"/>
      <c r="BE1257" s="267"/>
      <c r="BF1257" s="267"/>
      <c r="BG1257" s="267"/>
      <c r="BH1257" s="267"/>
      <c r="BI1257" s="267"/>
      <c r="BJ1257" s="267"/>
      <c r="BK1257" s="267"/>
      <c r="BL1257" s="267"/>
      <c r="BM1257" s="267"/>
      <c r="BN1257" s="267"/>
      <c r="BO1257" s="267"/>
      <c r="BP1257" s="267"/>
      <c r="BQ1257" s="267"/>
      <c r="BR1257" s="267"/>
      <c r="BS1257" s="267"/>
      <c r="BT1257" s="267"/>
      <c r="BU1257" s="267"/>
      <c r="BV1257" s="267"/>
      <c r="BW1257" s="267"/>
      <c r="BX1257" s="267"/>
      <c r="BY1257" s="267"/>
      <c r="BZ1257" s="267"/>
      <c r="CA1257" s="267"/>
      <c r="CB1257" s="267"/>
      <c r="CC1257" s="267"/>
      <c r="CD1257" s="267"/>
      <c r="CE1257" s="267"/>
      <c r="CF1257" s="267"/>
      <c r="CG1257" s="267"/>
      <c r="CH1257" s="267"/>
      <c r="CI1257" s="267"/>
      <c r="CJ1257" s="267"/>
      <c r="CK1257" s="267"/>
      <c r="CL1257" s="267"/>
      <c r="CM1257" s="267"/>
      <c r="CN1257" s="267"/>
    </row>
    <row r="1258" spans="1:92" ht="14.25" customHeight="1" x14ac:dyDescent="0.35">
      <c r="D1258" s="391" t="s">
        <v>1068</v>
      </c>
      <c r="E1258" s="391"/>
      <c r="F1258" s="391"/>
      <c r="G1258" s="391"/>
      <c r="H1258" s="391"/>
      <c r="I1258" s="391"/>
      <c r="J1258" s="391"/>
      <c r="K1258" s="391"/>
      <c r="L1258" s="391"/>
      <c r="M1258" s="391"/>
      <c r="N1258" s="391"/>
      <c r="O1258" s="391"/>
      <c r="P1258" s="391"/>
      <c r="Q1258" s="391"/>
      <c r="R1258" s="391"/>
      <c r="S1258" s="391"/>
      <c r="T1258" s="391"/>
      <c r="U1258" s="391"/>
      <c r="V1258" s="391"/>
      <c r="W1258" s="391"/>
      <c r="X1258" s="391"/>
      <c r="Y1258" s="391"/>
      <c r="Z1258" s="391"/>
      <c r="AA1258" s="391"/>
      <c r="AB1258" s="391"/>
      <c r="AC1258" s="391"/>
      <c r="AD1258" s="391"/>
      <c r="AE1258" s="391"/>
      <c r="AF1258" s="391"/>
      <c r="AG1258" s="391"/>
      <c r="AH1258" s="391"/>
      <c r="AI1258" s="391"/>
      <c r="AJ1258" s="391"/>
      <c r="AK1258" s="391"/>
      <c r="AL1258" s="391"/>
      <c r="AM1258" s="391"/>
      <c r="AN1258" s="391"/>
      <c r="AO1258" s="391"/>
      <c r="AP1258" s="391"/>
      <c r="AQ1258" s="391"/>
      <c r="AR1258" s="391"/>
      <c r="AS1258" s="391"/>
      <c r="AT1258" s="391"/>
      <c r="AV1258" s="391" t="s">
        <v>1046</v>
      </c>
      <c r="AW1258" s="391"/>
      <c r="AX1258" s="391"/>
      <c r="AY1258" s="391"/>
      <c r="AZ1258" s="391"/>
      <c r="BA1258" s="391"/>
      <c r="BB1258" s="391"/>
      <c r="BC1258" s="391"/>
      <c r="BD1258" s="391"/>
      <c r="BE1258" s="391"/>
      <c r="BF1258" s="391"/>
      <c r="BG1258" s="391"/>
      <c r="BH1258" s="391"/>
      <c r="BI1258" s="391"/>
      <c r="BJ1258" s="391"/>
      <c r="BK1258" s="391"/>
      <c r="BL1258" s="391"/>
      <c r="BM1258" s="391"/>
      <c r="BN1258" s="391"/>
      <c r="BO1258" s="391"/>
      <c r="BP1258" s="391"/>
      <c r="BQ1258" s="391"/>
      <c r="BR1258" s="391"/>
      <c r="BS1258" s="391"/>
      <c r="BT1258" s="391"/>
      <c r="BU1258" s="391"/>
      <c r="BV1258" s="391"/>
      <c r="BW1258" s="391"/>
      <c r="BX1258" s="391"/>
      <c r="BY1258" s="391"/>
      <c r="BZ1258" s="391"/>
      <c r="CA1258" s="391"/>
      <c r="CB1258" s="391"/>
      <c r="CC1258" s="391"/>
      <c r="CD1258" s="391"/>
      <c r="CE1258" s="391"/>
      <c r="CF1258" s="391"/>
      <c r="CG1258" s="391"/>
      <c r="CH1258" s="391"/>
      <c r="CI1258" s="391"/>
      <c r="CJ1258" s="391"/>
      <c r="CK1258" s="391"/>
      <c r="CL1258" s="391"/>
      <c r="CM1258" s="391"/>
      <c r="CN1258" s="391"/>
    </row>
    <row r="1259" spans="1:92" ht="14.25" customHeight="1" x14ac:dyDescent="0.35">
      <c r="D1259" s="392"/>
      <c r="E1259" s="392"/>
      <c r="F1259" s="392"/>
      <c r="G1259" s="392"/>
      <c r="H1259" s="392"/>
      <c r="I1259" s="392"/>
      <c r="J1259" s="392"/>
      <c r="K1259" s="392"/>
      <c r="L1259" s="392"/>
      <c r="M1259" s="392"/>
      <c r="N1259" s="392"/>
      <c r="O1259" s="392"/>
      <c r="P1259" s="392"/>
      <c r="Q1259" s="392"/>
      <c r="R1259" s="392"/>
      <c r="S1259" s="392"/>
      <c r="T1259" s="392"/>
      <c r="U1259" s="392"/>
      <c r="V1259" s="392"/>
      <c r="W1259" s="392"/>
      <c r="X1259" s="392"/>
      <c r="Y1259" s="392"/>
      <c r="Z1259" s="392"/>
      <c r="AA1259" s="392"/>
      <c r="AB1259" s="392"/>
      <c r="AC1259" s="392"/>
      <c r="AD1259" s="392"/>
      <c r="AE1259" s="392"/>
      <c r="AF1259" s="392"/>
      <c r="AG1259" s="392"/>
      <c r="AH1259" s="392"/>
      <c r="AI1259" s="392"/>
      <c r="AJ1259" s="392"/>
      <c r="AK1259" s="392"/>
      <c r="AL1259" s="392"/>
      <c r="AM1259" s="392"/>
      <c r="AN1259" s="392"/>
      <c r="AO1259" s="392"/>
      <c r="AP1259" s="392"/>
      <c r="AQ1259" s="392"/>
      <c r="AR1259" s="392"/>
      <c r="AS1259" s="392"/>
      <c r="AT1259" s="392"/>
      <c r="AV1259" s="392"/>
      <c r="AW1259" s="392"/>
      <c r="AX1259" s="392"/>
      <c r="AY1259" s="392"/>
      <c r="AZ1259" s="392"/>
      <c r="BA1259" s="392"/>
      <c r="BB1259" s="392"/>
      <c r="BC1259" s="392"/>
      <c r="BD1259" s="392"/>
      <c r="BE1259" s="392"/>
      <c r="BF1259" s="392"/>
      <c r="BG1259" s="392"/>
      <c r="BH1259" s="392"/>
      <c r="BI1259" s="392"/>
      <c r="BJ1259" s="392"/>
      <c r="BK1259" s="392"/>
      <c r="BL1259" s="392"/>
      <c r="BM1259" s="392"/>
      <c r="BN1259" s="392"/>
      <c r="BO1259" s="392"/>
      <c r="BP1259" s="392"/>
      <c r="BQ1259" s="392"/>
      <c r="BR1259" s="392"/>
      <c r="BS1259" s="392"/>
      <c r="BT1259" s="392"/>
      <c r="BU1259" s="392"/>
      <c r="BV1259" s="392"/>
      <c r="BW1259" s="392"/>
      <c r="BX1259" s="392"/>
      <c r="BY1259" s="392"/>
      <c r="BZ1259" s="392"/>
      <c r="CA1259" s="392"/>
      <c r="CB1259" s="392"/>
      <c r="CC1259" s="392"/>
      <c r="CD1259" s="392"/>
      <c r="CE1259" s="392"/>
      <c r="CF1259" s="392"/>
      <c r="CG1259" s="392"/>
      <c r="CH1259" s="392"/>
      <c r="CI1259" s="392"/>
      <c r="CJ1259" s="392"/>
      <c r="CK1259" s="392"/>
      <c r="CL1259" s="392"/>
      <c r="CM1259" s="392"/>
      <c r="CN1259" s="392"/>
    </row>
    <row r="1260" spans="1:92" ht="14.25" customHeight="1" x14ac:dyDescent="0.35">
      <c r="D1260" s="286" t="s">
        <v>522</v>
      </c>
      <c r="E1260" s="287"/>
      <c r="F1260" s="287"/>
      <c r="G1260" s="287"/>
      <c r="H1260" s="287"/>
      <c r="I1260" s="287"/>
      <c r="J1260" s="287"/>
      <c r="K1260" s="287"/>
      <c r="L1260" s="287"/>
      <c r="M1260" s="287"/>
      <c r="N1260" s="287"/>
      <c r="O1260" s="287"/>
      <c r="P1260" s="287"/>
      <c r="Q1260" s="288"/>
      <c r="R1260" s="286" t="s">
        <v>523</v>
      </c>
      <c r="S1260" s="287"/>
      <c r="T1260" s="287"/>
      <c r="U1260" s="287"/>
      <c r="V1260" s="287"/>
      <c r="W1260" s="287"/>
      <c r="X1260" s="287"/>
      <c r="Y1260" s="287"/>
      <c r="Z1260" s="287"/>
      <c r="AA1260" s="287"/>
      <c r="AB1260" s="287"/>
      <c r="AC1260" s="287"/>
      <c r="AD1260" s="287"/>
      <c r="AE1260" s="288"/>
      <c r="AF1260" s="286" t="s">
        <v>524</v>
      </c>
      <c r="AG1260" s="287"/>
      <c r="AH1260" s="287"/>
      <c r="AI1260" s="287"/>
      <c r="AJ1260" s="287"/>
      <c r="AK1260" s="287"/>
      <c r="AL1260" s="287"/>
      <c r="AM1260" s="287"/>
      <c r="AN1260" s="287"/>
      <c r="AO1260" s="287"/>
      <c r="AP1260" s="287"/>
      <c r="AQ1260" s="287"/>
      <c r="AR1260" s="287"/>
      <c r="AS1260" s="287"/>
      <c r="AT1260" s="288"/>
      <c r="AV1260" s="286" t="s">
        <v>522</v>
      </c>
      <c r="AW1260" s="287"/>
      <c r="AX1260" s="287"/>
      <c r="AY1260" s="287"/>
      <c r="AZ1260" s="287"/>
      <c r="BA1260" s="287"/>
      <c r="BB1260" s="287"/>
      <c r="BC1260" s="287"/>
      <c r="BD1260" s="287"/>
      <c r="BE1260" s="287"/>
      <c r="BF1260" s="287"/>
      <c r="BG1260" s="287"/>
      <c r="BH1260" s="287"/>
      <c r="BI1260" s="287"/>
      <c r="BJ1260" s="286" t="s">
        <v>523</v>
      </c>
      <c r="BK1260" s="287"/>
      <c r="BL1260" s="287"/>
      <c r="BM1260" s="287"/>
      <c r="BN1260" s="287"/>
      <c r="BO1260" s="287"/>
      <c r="BP1260" s="287"/>
      <c r="BQ1260" s="287"/>
      <c r="BR1260" s="287"/>
      <c r="BS1260" s="287"/>
      <c r="BT1260" s="287"/>
      <c r="BU1260" s="287"/>
      <c r="BV1260" s="287"/>
      <c r="BW1260" s="287"/>
      <c r="BX1260" s="360" t="s">
        <v>524</v>
      </c>
      <c r="BY1260" s="360"/>
      <c r="BZ1260" s="360"/>
      <c r="CA1260" s="360"/>
      <c r="CB1260" s="360"/>
      <c r="CC1260" s="360"/>
      <c r="CD1260" s="360"/>
      <c r="CE1260" s="360"/>
      <c r="CF1260" s="360"/>
      <c r="CG1260" s="360"/>
      <c r="CH1260" s="360"/>
      <c r="CI1260" s="360"/>
      <c r="CJ1260" s="360"/>
      <c r="CK1260" s="360"/>
      <c r="CL1260" s="360"/>
      <c r="CM1260" s="360"/>
      <c r="CN1260" s="360"/>
    </row>
    <row r="1261" spans="1:92" ht="14.25" customHeight="1" x14ac:dyDescent="0.35">
      <c r="D1261" s="292"/>
      <c r="E1261" s="293"/>
      <c r="F1261" s="293"/>
      <c r="G1261" s="293"/>
      <c r="H1261" s="293"/>
      <c r="I1261" s="293"/>
      <c r="J1261" s="293"/>
      <c r="K1261" s="293"/>
      <c r="L1261" s="293"/>
      <c r="M1261" s="293"/>
      <c r="N1261" s="293"/>
      <c r="O1261" s="293"/>
      <c r="P1261" s="293"/>
      <c r="Q1261" s="294"/>
      <c r="R1261" s="292"/>
      <c r="S1261" s="293"/>
      <c r="T1261" s="293"/>
      <c r="U1261" s="293"/>
      <c r="V1261" s="293"/>
      <c r="W1261" s="293"/>
      <c r="X1261" s="293"/>
      <c r="Y1261" s="293"/>
      <c r="Z1261" s="293"/>
      <c r="AA1261" s="293"/>
      <c r="AB1261" s="293"/>
      <c r="AC1261" s="293"/>
      <c r="AD1261" s="293"/>
      <c r="AE1261" s="294"/>
      <c r="AF1261" s="292"/>
      <c r="AG1261" s="293"/>
      <c r="AH1261" s="293"/>
      <c r="AI1261" s="293"/>
      <c r="AJ1261" s="293"/>
      <c r="AK1261" s="293"/>
      <c r="AL1261" s="293"/>
      <c r="AM1261" s="293"/>
      <c r="AN1261" s="293"/>
      <c r="AO1261" s="293"/>
      <c r="AP1261" s="293"/>
      <c r="AQ1261" s="293"/>
      <c r="AR1261" s="293"/>
      <c r="AS1261" s="293"/>
      <c r="AT1261" s="294"/>
      <c r="AV1261" s="292"/>
      <c r="AW1261" s="293"/>
      <c r="AX1261" s="293"/>
      <c r="AY1261" s="293"/>
      <c r="AZ1261" s="293"/>
      <c r="BA1261" s="293"/>
      <c r="BB1261" s="293"/>
      <c r="BC1261" s="293"/>
      <c r="BD1261" s="293"/>
      <c r="BE1261" s="293"/>
      <c r="BF1261" s="293"/>
      <c r="BG1261" s="293"/>
      <c r="BH1261" s="293"/>
      <c r="BI1261" s="293"/>
      <c r="BJ1261" s="292"/>
      <c r="BK1261" s="293"/>
      <c r="BL1261" s="293"/>
      <c r="BM1261" s="293"/>
      <c r="BN1261" s="293"/>
      <c r="BO1261" s="293"/>
      <c r="BP1261" s="293"/>
      <c r="BQ1261" s="293"/>
      <c r="BR1261" s="293"/>
      <c r="BS1261" s="293"/>
      <c r="BT1261" s="293"/>
      <c r="BU1261" s="293"/>
      <c r="BV1261" s="293"/>
      <c r="BW1261" s="293"/>
      <c r="BX1261" s="360"/>
      <c r="BY1261" s="360"/>
      <c r="BZ1261" s="360"/>
      <c r="CA1261" s="360"/>
      <c r="CB1261" s="360"/>
      <c r="CC1261" s="360"/>
      <c r="CD1261" s="360"/>
      <c r="CE1261" s="360"/>
      <c r="CF1261" s="360"/>
      <c r="CG1261" s="360"/>
      <c r="CH1261" s="360"/>
      <c r="CI1261" s="360"/>
      <c r="CJ1261" s="360"/>
      <c r="CK1261" s="360"/>
      <c r="CL1261" s="360"/>
      <c r="CM1261" s="360"/>
      <c r="CN1261" s="360"/>
    </row>
    <row r="1262" spans="1:92" ht="14.25" customHeight="1" x14ac:dyDescent="0.35">
      <c r="D1262" s="347" t="s">
        <v>112</v>
      </c>
      <c r="E1262" s="348"/>
      <c r="F1262" s="348"/>
      <c r="G1262" s="348"/>
      <c r="H1262" s="348"/>
      <c r="I1262" s="348"/>
      <c r="J1262" s="348"/>
      <c r="K1262" s="348"/>
      <c r="L1262" s="348"/>
      <c r="M1262" s="348"/>
      <c r="N1262" s="348"/>
      <c r="O1262" s="348"/>
      <c r="P1262" s="348"/>
      <c r="Q1262" s="349"/>
      <c r="R1262" s="789">
        <v>4626</v>
      </c>
      <c r="S1262" s="790"/>
      <c r="T1262" s="790"/>
      <c r="U1262" s="790"/>
      <c r="V1262" s="790"/>
      <c r="W1262" s="790"/>
      <c r="X1262" s="790"/>
      <c r="Y1262" s="790"/>
      <c r="Z1262" s="790"/>
      <c r="AA1262" s="790"/>
      <c r="AB1262" s="790"/>
      <c r="AC1262" s="790"/>
      <c r="AD1262" s="790"/>
      <c r="AE1262" s="791"/>
      <c r="AF1262" s="786">
        <v>757633209</v>
      </c>
      <c r="AG1262" s="787"/>
      <c r="AH1262" s="787"/>
      <c r="AI1262" s="787"/>
      <c r="AJ1262" s="787"/>
      <c r="AK1262" s="787"/>
      <c r="AL1262" s="787"/>
      <c r="AM1262" s="787"/>
      <c r="AN1262" s="787"/>
      <c r="AO1262" s="787"/>
      <c r="AP1262" s="787"/>
      <c r="AQ1262" s="787"/>
      <c r="AR1262" s="787"/>
      <c r="AS1262" s="787"/>
      <c r="AT1262" s="788"/>
      <c r="AV1262" s="312" t="s">
        <v>112</v>
      </c>
      <c r="AW1262" s="312"/>
      <c r="AX1262" s="312"/>
      <c r="AY1262" s="312"/>
      <c r="AZ1262" s="312"/>
      <c r="BA1262" s="312"/>
      <c r="BB1262" s="312"/>
      <c r="BC1262" s="312"/>
      <c r="BD1262" s="312"/>
      <c r="BE1262" s="312"/>
      <c r="BF1262" s="312"/>
      <c r="BG1262" s="312"/>
      <c r="BH1262" s="312"/>
      <c r="BI1262" s="312"/>
      <c r="BJ1262" s="784">
        <v>5214</v>
      </c>
      <c r="BK1262" s="785"/>
      <c r="BL1262" s="785"/>
      <c r="BM1262" s="785"/>
      <c r="BN1262" s="785"/>
      <c r="BO1262" s="785"/>
      <c r="BP1262" s="785"/>
      <c r="BQ1262" s="785"/>
      <c r="BR1262" s="785"/>
      <c r="BS1262" s="785"/>
      <c r="BT1262" s="785"/>
      <c r="BU1262" s="785"/>
      <c r="BV1262" s="785"/>
      <c r="BW1262" s="785"/>
      <c r="BX1262" s="795">
        <v>780212881</v>
      </c>
      <c r="BY1262" s="795"/>
      <c r="BZ1262" s="795"/>
      <c r="CA1262" s="795"/>
      <c r="CB1262" s="795"/>
      <c r="CC1262" s="795"/>
      <c r="CD1262" s="795"/>
      <c r="CE1262" s="795"/>
      <c r="CF1262" s="795"/>
      <c r="CG1262" s="795"/>
      <c r="CH1262" s="795"/>
      <c r="CI1262" s="795"/>
      <c r="CJ1262" s="795"/>
      <c r="CK1262" s="795"/>
      <c r="CL1262" s="795"/>
      <c r="CM1262" s="795"/>
      <c r="CN1262" s="795"/>
    </row>
    <row r="1263" spans="1:92" ht="14.25" customHeight="1" x14ac:dyDescent="0.35">
      <c r="D1263" s="347" t="s">
        <v>525</v>
      </c>
      <c r="E1263" s="348"/>
      <c r="F1263" s="348"/>
      <c r="G1263" s="348"/>
      <c r="H1263" s="348"/>
      <c r="I1263" s="348"/>
      <c r="J1263" s="348"/>
      <c r="K1263" s="348"/>
      <c r="L1263" s="348"/>
      <c r="M1263" s="348"/>
      <c r="N1263" s="348"/>
      <c r="O1263" s="348"/>
      <c r="P1263" s="348"/>
      <c r="Q1263" s="349"/>
      <c r="R1263" s="272">
        <v>4473</v>
      </c>
      <c r="S1263" s="273"/>
      <c r="T1263" s="273"/>
      <c r="U1263" s="273"/>
      <c r="V1263" s="273"/>
      <c r="W1263" s="273"/>
      <c r="X1263" s="273"/>
      <c r="Y1263" s="273"/>
      <c r="Z1263" s="273"/>
      <c r="AA1263" s="273"/>
      <c r="AB1263" s="273"/>
      <c r="AC1263" s="273"/>
      <c r="AD1263" s="273"/>
      <c r="AE1263" s="274"/>
      <c r="AF1263" s="786">
        <v>743262714</v>
      </c>
      <c r="AG1263" s="787"/>
      <c r="AH1263" s="787"/>
      <c r="AI1263" s="787"/>
      <c r="AJ1263" s="787"/>
      <c r="AK1263" s="787"/>
      <c r="AL1263" s="787"/>
      <c r="AM1263" s="787"/>
      <c r="AN1263" s="787"/>
      <c r="AO1263" s="787"/>
      <c r="AP1263" s="787"/>
      <c r="AQ1263" s="787"/>
      <c r="AR1263" s="787"/>
      <c r="AS1263" s="787"/>
      <c r="AT1263" s="788"/>
      <c r="AV1263" s="312" t="s">
        <v>525</v>
      </c>
      <c r="AW1263" s="312"/>
      <c r="AX1263" s="312"/>
      <c r="AY1263" s="312"/>
      <c r="AZ1263" s="312"/>
      <c r="BA1263" s="312"/>
      <c r="BB1263" s="312"/>
      <c r="BC1263" s="312"/>
      <c r="BD1263" s="312"/>
      <c r="BE1263" s="312"/>
      <c r="BF1263" s="312"/>
      <c r="BG1263" s="312"/>
      <c r="BH1263" s="312"/>
      <c r="BI1263" s="312"/>
      <c r="BJ1263" s="369">
        <v>4821</v>
      </c>
      <c r="BK1263" s="369"/>
      <c r="BL1263" s="369"/>
      <c r="BM1263" s="369"/>
      <c r="BN1263" s="369"/>
      <c r="BO1263" s="369"/>
      <c r="BP1263" s="369"/>
      <c r="BQ1263" s="369"/>
      <c r="BR1263" s="369"/>
      <c r="BS1263" s="369"/>
      <c r="BT1263" s="369"/>
      <c r="BU1263" s="369"/>
      <c r="BV1263" s="369"/>
      <c r="BW1263" s="369"/>
      <c r="BX1263" s="795">
        <v>724862708</v>
      </c>
      <c r="BY1263" s="795"/>
      <c r="BZ1263" s="795"/>
      <c r="CA1263" s="795"/>
      <c r="CB1263" s="795"/>
      <c r="CC1263" s="795"/>
      <c r="CD1263" s="795"/>
      <c r="CE1263" s="795"/>
      <c r="CF1263" s="795"/>
      <c r="CG1263" s="795"/>
      <c r="CH1263" s="795"/>
      <c r="CI1263" s="795"/>
      <c r="CJ1263" s="795"/>
      <c r="CK1263" s="795"/>
      <c r="CL1263" s="795"/>
      <c r="CM1263" s="795"/>
      <c r="CN1263" s="795"/>
    </row>
    <row r="1264" spans="1:92" ht="14.25" customHeight="1" x14ac:dyDescent="0.35">
      <c r="D1264" s="347" t="s">
        <v>526</v>
      </c>
      <c r="E1264" s="348"/>
      <c r="F1264" s="348"/>
      <c r="G1264" s="348"/>
      <c r="H1264" s="348"/>
      <c r="I1264" s="348"/>
      <c r="J1264" s="348"/>
      <c r="K1264" s="348"/>
      <c r="L1264" s="348"/>
      <c r="M1264" s="348"/>
      <c r="N1264" s="348"/>
      <c r="O1264" s="348"/>
      <c r="P1264" s="348"/>
      <c r="Q1264" s="349"/>
      <c r="R1264" s="272">
        <v>4204</v>
      </c>
      <c r="S1264" s="273"/>
      <c r="T1264" s="273"/>
      <c r="U1264" s="273"/>
      <c r="V1264" s="273"/>
      <c r="W1264" s="273"/>
      <c r="X1264" s="273"/>
      <c r="Y1264" s="273"/>
      <c r="Z1264" s="273"/>
      <c r="AA1264" s="273"/>
      <c r="AB1264" s="273"/>
      <c r="AC1264" s="273"/>
      <c r="AD1264" s="273"/>
      <c r="AE1264" s="274"/>
      <c r="AF1264" s="786">
        <v>672846926</v>
      </c>
      <c r="AG1264" s="787"/>
      <c r="AH1264" s="787"/>
      <c r="AI1264" s="787"/>
      <c r="AJ1264" s="787"/>
      <c r="AK1264" s="787"/>
      <c r="AL1264" s="787"/>
      <c r="AM1264" s="787"/>
      <c r="AN1264" s="787"/>
      <c r="AO1264" s="787"/>
      <c r="AP1264" s="787"/>
      <c r="AQ1264" s="787"/>
      <c r="AR1264" s="787"/>
      <c r="AS1264" s="787"/>
      <c r="AT1264" s="788"/>
      <c r="AV1264" s="312" t="s">
        <v>526</v>
      </c>
      <c r="AW1264" s="312"/>
      <c r="AX1264" s="312"/>
      <c r="AY1264" s="312"/>
      <c r="AZ1264" s="312"/>
      <c r="BA1264" s="312"/>
      <c r="BB1264" s="312"/>
      <c r="BC1264" s="312"/>
      <c r="BD1264" s="312"/>
      <c r="BE1264" s="312"/>
      <c r="BF1264" s="312"/>
      <c r="BG1264" s="312"/>
      <c r="BH1264" s="312"/>
      <c r="BI1264" s="312"/>
      <c r="BJ1264" s="369">
        <v>4597</v>
      </c>
      <c r="BK1264" s="369"/>
      <c r="BL1264" s="369"/>
      <c r="BM1264" s="369"/>
      <c r="BN1264" s="369"/>
      <c r="BO1264" s="369"/>
      <c r="BP1264" s="369"/>
      <c r="BQ1264" s="369"/>
      <c r="BR1264" s="369"/>
      <c r="BS1264" s="369"/>
      <c r="BT1264" s="369"/>
      <c r="BU1264" s="369"/>
      <c r="BV1264" s="369"/>
      <c r="BW1264" s="369"/>
      <c r="BX1264" s="795">
        <v>683653406</v>
      </c>
      <c r="BY1264" s="795"/>
      <c r="BZ1264" s="795"/>
      <c r="CA1264" s="795"/>
      <c r="CB1264" s="795"/>
      <c r="CC1264" s="795"/>
      <c r="CD1264" s="795"/>
      <c r="CE1264" s="795"/>
      <c r="CF1264" s="795"/>
      <c r="CG1264" s="795"/>
      <c r="CH1264" s="795"/>
      <c r="CI1264" s="795"/>
      <c r="CJ1264" s="795"/>
      <c r="CK1264" s="795"/>
      <c r="CL1264" s="795"/>
      <c r="CM1264" s="795"/>
      <c r="CN1264" s="795"/>
    </row>
    <row r="1265" spans="4:121" ht="14.25" customHeight="1" x14ac:dyDescent="0.35">
      <c r="D1265" s="347" t="s">
        <v>527</v>
      </c>
      <c r="E1265" s="348"/>
      <c r="F1265" s="348"/>
      <c r="G1265" s="348"/>
      <c r="H1265" s="348"/>
      <c r="I1265" s="348"/>
      <c r="J1265" s="348"/>
      <c r="K1265" s="348"/>
      <c r="L1265" s="348"/>
      <c r="M1265" s="348"/>
      <c r="N1265" s="348"/>
      <c r="O1265" s="348"/>
      <c r="P1265" s="348"/>
      <c r="Q1265" s="349"/>
      <c r="R1265" s="272">
        <v>3970</v>
      </c>
      <c r="S1265" s="273"/>
      <c r="T1265" s="273"/>
      <c r="U1265" s="273"/>
      <c r="V1265" s="273"/>
      <c r="W1265" s="273"/>
      <c r="X1265" s="273"/>
      <c r="Y1265" s="273"/>
      <c r="Z1265" s="273"/>
      <c r="AA1265" s="273"/>
      <c r="AB1265" s="273"/>
      <c r="AC1265" s="273"/>
      <c r="AD1265" s="273"/>
      <c r="AE1265" s="274"/>
      <c r="AF1265" s="786">
        <v>693701759</v>
      </c>
      <c r="AG1265" s="787"/>
      <c r="AH1265" s="787"/>
      <c r="AI1265" s="787"/>
      <c r="AJ1265" s="787"/>
      <c r="AK1265" s="787"/>
      <c r="AL1265" s="787"/>
      <c r="AM1265" s="787"/>
      <c r="AN1265" s="787"/>
      <c r="AO1265" s="787"/>
      <c r="AP1265" s="787"/>
      <c r="AQ1265" s="787"/>
      <c r="AR1265" s="787"/>
      <c r="AS1265" s="787"/>
      <c r="AT1265" s="788"/>
      <c r="AV1265" s="312" t="s">
        <v>527</v>
      </c>
      <c r="AW1265" s="312"/>
      <c r="AX1265" s="312"/>
      <c r="AY1265" s="312"/>
      <c r="AZ1265" s="312"/>
      <c r="BA1265" s="312"/>
      <c r="BB1265" s="312"/>
      <c r="BC1265" s="312"/>
      <c r="BD1265" s="312"/>
      <c r="BE1265" s="312"/>
      <c r="BF1265" s="312"/>
      <c r="BG1265" s="312"/>
      <c r="BH1265" s="312"/>
      <c r="BI1265" s="312"/>
      <c r="BJ1265" s="369">
        <v>4310</v>
      </c>
      <c r="BK1265" s="369"/>
      <c r="BL1265" s="369"/>
      <c r="BM1265" s="369"/>
      <c r="BN1265" s="369"/>
      <c r="BO1265" s="369"/>
      <c r="BP1265" s="369"/>
      <c r="BQ1265" s="369"/>
      <c r="BR1265" s="369"/>
      <c r="BS1265" s="369"/>
      <c r="BT1265" s="369"/>
      <c r="BU1265" s="369"/>
      <c r="BV1265" s="369"/>
      <c r="BW1265" s="369"/>
      <c r="BX1265" s="795">
        <v>664123996</v>
      </c>
      <c r="BY1265" s="795"/>
      <c r="BZ1265" s="795"/>
      <c r="CA1265" s="795"/>
      <c r="CB1265" s="795"/>
      <c r="CC1265" s="795"/>
      <c r="CD1265" s="795"/>
      <c r="CE1265" s="795"/>
      <c r="CF1265" s="795"/>
      <c r="CG1265" s="795"/>
      <c r="CH1265" s="795"/>
      <c r="CI1265" s="795"/>
      <c r="CJ1265" s="795"/>
      <c r="CK1265" s="795"/>
      <c r="CL1265" s="795"/>
      <c r="CM1265" s="795"/>
      <c r="CN1265" s="795"/>
    </row>
    <row r="1266" spans="4:121" ht="14.25" customHeight="1" x14ac:dyDescent="0.35">
      <c r="D1266" s="572" t="s">
        <v>530</v>
      </c>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2"/>
      <c r="AL1266" s="572"/>
      <c r="AM1266" s="572"/>
      <c r="AN1266" s="572"/>
      <c r="AO1266" s="572"/>
      <c r="AP1266" s="572"/>
      <c r="AQ1266" s="572"/>
      <c r="AR1266" s="572"/>
      <c r="AS1266" s="572"/>
      <c r="AT1266" s="572"/>
      <c r="AV1266" s="572" t="s">
        <v>530</v>
      </c>
      <c r="AW1266" s="572"/>
      <c r="AX1266" s="572"/>
      <c r="AY1266" s="572"/>
      <c r="AZ1266" s="572"/>
      <c r="BA1266" s="572"/>
      <c r="BB1266" s="572"/>
      <c r="BC1266" s="572"/>
      <c r="BD1266" s="572"/>
      <c r="BE1266" s="572"/>
      <c r="BF1266" s="572"/>
      <c r="BG1266" s="572"/>
      <c r="BH1266" s="572"/>
      <c r="BI1266" s="572"/>
      <c r="BJ1266" s="572"/>
      <c r="BK1266" s="572"/>
      <c r="BL1266" s="572"/>
      <c r="BM1266" s="572"/>
      <c r="BN1266" s="572"/>
      <c r="BO1266" s="572"/>
      <c r="BP1266" s="572"/>
      <c r="BQ1266" s="572"/>
      <c r="BR1266" s="572"/>
      <c r="BS1266" s="572"/>
      <c r="BT1266" s="572"/>
      <c r="BU1266" s="572"/>
      <c r="BV1266" s="572"/>
      <c r="BW1266" s="572"/>
      <c r="BX1266" s="572"/>
      <c r="BY1266" s="572"/>
      <c r="BZ1266" s="572"/>
      <c r="CA1266" s="572"/>
      <c r="CB1266" s="572"/>
      <c r="CC1266" s="572"/>
      <c r="CD1266" s="572"/>
      <c r="CE1266" s="572"/>
      <c r="CF1266" s="572"/>
      <c r="CG1266" s="572"/>
      <c r="CH1266" s="572"/>
      <c r="CI1266" s="572"/>
      <c r="CJ1266" s="572"/>
      <c r="CK1266" s="572"/>
      <c r="CL1266" s="572"/>
      <c r="CM1266" s="572"/>
      <c r="CN1266" s="572"/>
      <c r="DI1266" s="92"/>
      <c r="DJ1266" s="92"/>
      <c r="DK1266" s="92"/>
      <c r="DL1266" s="92"/>
      <c r="DM1266" s="92"/>
      <c r="DN1266" s="92"/>
      <c r="DO1266" s="92"/>
      <c r="DP1266" s="92"/>
      <c r="DQ1266" s="92"/>
    </row>
    <row r="1267" spans="4:121" ht="14.25" customHeight="1" x14ac:dyDescent="0.35">
      <c r="DI1267" s="92"/>
      <c r="DJ1267" s="92"/>
      <c r="DK1267" s="220" t="s">
        <v>112</v>
      </c>
      <c r="DL1267" s="221">
        <f>AF1262</f>
        <v>757633209</v>
      </c>
      <c r="DM1267" s="221"/>
      <c r="DN1267" s="220" t="s">
        <v>112</v>
      </c>
      <c r="DO1267" s="221">
        <f>BX1262</f>
        <v>780212881</v>
      </c>
      <c r="DP1267" s="92"/>
      <c r="DQ1267" s="92"/>
    </row>
    <row r="1268" spans="4:121" ht="14.25" customHeight="1" x14ac:dyDescent="0.35">
      <c r="DI1268" s="92"/>
      <c r="DJ1268" s="92"/>
      <c r="DK1268" s="220" t="s">
        <v>525</v>
      </c>
      <c r="DL1268" s="221">
        <f>AF1263</f>
        <v>743262714</v>
      </c>
      <c r="DM1268" s="221"/>
      <c r="DN1268" s="220" t="s">
        <v>525</v>
      </c>
      <c r="DO1268" s="221">
        <f>BX1263</f>
        <v>724862708</v>
      </c>
      <c r="DP1268" s="92"/>
      <c r="DQ1268" s="92"/>
    </row>
    <row r="1269" spans="4:121" ht="14.25" customHeight="1" x14ac:dyDescent="0.35">
      <c r="DI1269" s="92"/>
      <c r="DJ1269" s="92"/>
      <c r="DK1269" s="220" t="s">
        <v>526</v>
      </c>
      <c r="DL1269" s="221">
        <f>AF1264</f>
        <v>672846926</v>
      </c>
      <c r="DM1269" s="221"/>
      <c r="DN1269" s="220" t="s">
        <v>526</v>
      </c>
      <c r="DO1269" s="221">
        <f>BX1264</f>
        <v>683653406</v>
      </c>
      <c r="DP1269" s="92"/>
      <c r="DQ1269" s="92"/>
    </row>
    <row r="1270" spans="4:121" ht="14.25" customHeight="1" x14ac:dyDescent="0.35">
      <c r="DI1270" s="92"/>
      <c r="DJ1270" s="92"/>
      <c r="DK1270" s="220" t="s">
        <v>527</v>
      </c>
      <c r="DL1270" s="221">
        <f>AF1265</f>
        <v>693701759</v>
      </c>
      <c r="DM1270" s="221"/>
      <c r="DN1270" s="220" t="s">
        <v>527</v>
      </c>
      <c r="DO1270" s="221">
        <f>BX1265</f>
        <v>664123996</v>
      </c>
      <c r="DP1270" s="92"/>
      <c r="DQ1270" s="92"/>
    </row>
    <row r="1271" spans="4:121" ht="14.25" customHeight="1" x14ac:dyDescent="0.35">
      <c r="DI1271" s="92"/>
      <c r="DJ1271" s="92"/>
      <c r="DK1271" s="92"/>
      <c r="DL1271" s="92"/>
      <c r="DM1271" s="92"/>
      <c r="DN1271" s="92"/>
      <c r="DO1271" s="92"/>
      <c r="DP1271" s="92"/>
      <c r="DQ1271" s="92"/>
    </row>
    <row r="1272" spans="4:121" ht="14.25" customHeight="1" x14ac:dyDescent="0.35">
      <c r="DI1272" s="92"/>
      <c r="DJ1272" s="92"/>
      <c r="DK1272" s="92"/>
      <c r="DL1272" s="92"/>
      <c r="DM1272" s="92"/>
      <c r="DN1272" s="92"/>
      <c r="DO1272" s="92"/>
      <c r="DP1272" s="92"/>
      <c r="DQ1272" s="92"/>
    </row>
    <row r="1273" spans="4:121" ht="14.25" customHeight="1" x14ac:dyDescent="0.35">
      <c r="DI1273" s="92"/>
      <c r="DJ1273" s="92"/>
      <c r="DK1273" s="92"/>
      <c r="DL1273" s="92"/>
      <c r="DM1273" s="92"/>
      <c r="DN1273" s="92"/>
      <c r="DO1273" s="92"/>
      <c r="DP1273" s="92"/>
      <c r="DQ1273" s="92"/>
    </row>
    <row r="1274" spans="4:121" ht="14.25" customHeight="1" x14ac:dyDescent="0.35">
      <c r="DI1274" s="92"/>
      <c r="DJ1274" s="92"/>
      <c r="DK1274" s="92"/>
      <c r="DL1274" s="92"/>
      <c r="DM1274" s="92"/>
      <c r="DN1274" s="92"/>
      <c r="DO1274" s="92"/>
      <c r="DP1274" s="92"/>
      <c r="DQ1274" s="92"/>
    </row>
    <row r="1275" spans="4:121" ht="14.25" customHeight="1" x14ac:dyDescent="0.35"/>
    <row r="1276" spans="4:121" ht="14.25" customHeight="1" x14ac:dyDescent="0.35"/>
    <row r="1277" spans="4:121" ht="14.25" customHeight="1" x14ac:dyDescent="0.35">
      <c r="D1277"/>
      <c r="E1277"/>
      <c r="F1277"/>
      <c r="G1277"/>
      <c r="H1277"/>
      <c r="I1277"/>
      <c r="J1277"/>
      <c r="K1277"/>
      <c r="L1277"/>
      <c r="M1277"/>
      <c r="N1277"/>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row>
    <row r="1278" spans="4:121" ht="14.25" customHeight="1" x14ac:dyDescent="0.35">
      <c r="D1278"/>
      <c r="E1278"/>
      <c r="F1278"/>
      <c r="G1278"/>
      <c r="H1278"/>
      <c r="I1278"/>
      <c r="J1278"/>
      <c r="K1278"/>
      <c r="L1278"/>
      <c r="M1278"/>
      <c r="N1278"/>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row>
    <row r="1279" spans="4:121" ht="14.25" customHeight="1" x14ac:dyDescent="0.35">
      <c r="D1279"/>
      <c r="E1279"/>
      <c r="F1279"/>
      <c r="G1279"/>
      <c r="H1279"/>
      <c r="I1279"/>
      <c r="J1279"/>
      <c r="K1279"/>
      <c r="L1279"/>
      <c r="M1279"/>
      <c r="N1279"/>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row>
    <row r="1280" spans="4:121" ht="14.25" customHeight="1" x14ac:dyDescent="0.35">
      <c r="D1280"/>
      <c r="E1280"/>
      <c r="F1280"/>
      <c r="G1280"/>
      <c r="H1280"/>
      <c r="I1280"/>
      <c r="J1280"/>
      <c r="K1280"/>
      <c r="L1280"/>
      <c r="M1280"/>
      <c r="N1280"/>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row>
    <row r="1281" spans="3:92" ht="14.25" customHeight="1" x14ac:dyDescent="0.35">
      <c r="D1281"/>
      <c r="E1281"/>
      <c r="F1281"/>
      <c r="G1281"/>
      <c r="H1281"/>
      <c r="I1281"/>
      <c r="J1281"/>
      <c r="K1281"/>
      <c r="L1281"/>
      <c r="M1281"/>
      <c r="N1281"/>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row>
    <row r="1282" spans="3:92" ht="14.25" customHeight="1" x14ac:dyDescent="0.35"/>
    <row r="1283" spans="3:92" ht="14.25" customHeight="1" x14ac:dyDescent="0.35"/>
    <row r="1284" spans="3:92" ht="14.25" customHeight="1" x14ac:dyDescent="0.35">
      <c r="D1284" s="517"/>
      <c r="E1284" s="517"/>
      <c r="F1284" s="517"/>
      <c r="G1284" s="517"/>
      <c r="H1284" s="517"/>
      <c r="I1284" s="517"/>
      <c r="J1284" s="517"/>
      <c r="K1284" s="517"/>
      <c r="L1284" s="517"/>
      <c r="M1284" s="517"/>
      <c r="N1284" s="517"/>
      <c r="O1284" s="517"/>
      <c r="P1284" s="517"/>
      <c r="Q1284" s="517"/>
      <c r="R1284" s="517"/>
      <c r="S1284" s="517"/>
      <c r="T1284" s="517"/>
      <c r="U1284" s="517"/>
      <c r="V1284" s="517"/>
      <c r="W1284" s="517"/>
      <c r="X1284" s="517"/>
      <c r="Y1284" s="517"/>
      <c r="Z1284" s="517"/>
      <c r="AA1284" s="517"/>
      <c r="AB1284" s="517"/>
      <c r="AC1284" s="517"/>
      <c r="AD1284" s="517"/>
      <c r="AE1284" s="517"/>
      <c r="AF1284" s="517"/>
      <c r="AG1284" s="517"/>
      <c r="AH1284" s="517"/>
      <c r="AI1284" s="517"/>
      <c r="AJ1284" s="517"/>
      <c r="AK1284" s="517"/>
      <c r="AL1284" s="517"/>
      <c r="AM1284" s="517"/>
      <c r="AN1284" s="517"/>
      <c r="AO1284" s="517"/>
      <c r="AP1284" s="517"/>
      <c r="AQ1284" s="517"/>
      <c r="AR1284" s="517"/>
      <c r="AS1284" s="517"/>
      <c r="AT1284" s="517"/>
      <c r="CN1284" s="7"/>
    </row>
    <row r="1285" spans="3:92" ht="14.25" customHeight="1" x14ac:dyDescent="0.35">
      <c r="C1285" s="68"/>
      <c r="D1285" s="68" t="s">
        <v>530</v>
      </c>
      <c r="E1285" s="68"/>
      <c r="F1285" s="68"/>
      <c r="G1285" s="68"/>
      <c r="H1285" s="68"/>
      <c r="I1285" s="68"/>
      <c r="J1285" s="68"/>
      <c r="K1285" s="68"/>
      <c r="L1285" s="68"/>
      <c r="M1285" s="68"/>
      <c r="N1285" s="68"/>
      <c r="O1285" s="68"/>
      <c r="P1285" s="68"/>
      <c r="Q1285" s="68"/>
      <c r="R1285" s="68"/>
      <c r="S1285" s="68"/>
      <c r="T1285" s="68"/>
      <c r="U1285" s="68"/>
      <c r="V1285" s="68"/>
      <c r="W1285" s="68"/>
      <c r="X1285" s="68"/>
      <c r="Y1285" s="68"/>
      <c r="Z1285" s="68"/>
      <c r="AA1285" s="68"/>
      <c r="AB1285" s="68"/>
      <c r="AC1285" s="68"/>
      <c r="AD1285" s="68"/>
      <c r="AE1285" s="68"/>
      <c r="AF1285" s="68"/>
      <c r="AG1285" s="68"/>
      <c r="AH1285" s="68"/>
      <c r="AI1285" s="68"/>
      <c r="AJ1285" s="68"/>
      <c r="AK1285" s="68"/>
      <c r="AL1285" s="68"/>
      <c r="AM1285" s="68"/>
      <c r="AN1285" s="68"/>
      <c r="AO1285" s="68"/>
      <c r="AP1285" s="68"/>
      <c r="AQ1285" s="68"/>
      <c r="AR1285" s="68"/>
      <c r="AS1285" s="68"/>
      <c r="AV1285" s="68" t="s">
        <v>530</v>
      </c>
      <c r="AW1285" s="68"/>
      <c r="AX1285" s="68"/>
      <c r="AY1285" s="68"/>
      <c r="AZ1285" s="68"/>
      <c r="BA1285" s="68"/>
      <c r="BB1285" s="68"/>
      <c r="BC1285" s="68"/>
      <c r="BD1285" s="68"/>
      <c r="BE1285" s="68"/>
      <c r="BF1285" s="68"/>
      <c r="BG1285" s="68"/>
      <c r="BH1285" s="68"/>
      <c r="BI1285" s="68"/>
      <c r="BJ1285" s="68"/>
      <c r="BK1285" s="68"/>
      <c r="BL1285" s="68"/>
      <c r="BM1285" s="68"/>
      <c r="BN1285" s="68"/>
      <c r="BO1285" s="68"/>
      <c r="BP1285" s="68"/>
      <c r="BQ1285" s="68"/>
      <c r="BR1285" s="68"/>
      <c r="BS1285" s="68"/>
      <c r="BT1285" s="68"/>
      <c r="BU1285" s="68"/>
      <c r="BV1285" s="68"/>
      <c r="BW1285" s="68"/>
      <c r="BX1285" s="68"/>
      <c r="BY1285" s="68"/>
      <c r="BZ1285" s="68"/>
      <c r="CA1285" s="68"/>
      <c r="CB1285" s="68"/>
      <c r="CC1285" s="68"/>
      <c r="CD1285" s="68"/>
      <c r="CE1285" s="68"/>
      <c r="CF1285" s="68"/>
      <c r="CG1285" s="68"/>
      <c r="CH1285" s="68"/>
      <c r="CI1285" s="68"/>
      <c r="CJ1285" s="68"/>
      <c r="CK1285" s="68"/>
      <c r="CL1285" s="68"/>
    </row>
    <row r="1286" spans="3:92" ht="14.25" customHeight="1" x14ac:dyDescent="0.35"/>
    <row r="1287" spans="3:92" ht="14.25" customHeight="1" x14ac:dyDescent="0.35"/>
    <row r="1288" spans="3:92" ht="14.25" customHeight="1" x14ac:dyDescent="0.35"/>
    <row r="1289" spans="3:92" ht="14.25" customHeight="1" x14ac:dyDescent="0.35"/>
    <row r="1290" spans="3:92" ht="14.25" customHeight="1" x14ac:dyDescent="0.35"/>
    <row r="1291" spans="3:92" ht="14.25" customHeight="1" x14ac:dyDescent="0.35"/>
    <row r="1292" spans="3:92" ht="14.25" customHeight="1" x14ac:dyDescent="0.35"/>
    <row r="1293" spans="3:92" ht="14.25" customHeight="1" x14ac:dyDescent="0.35"/>
    <row r="1294" spans="3:92" ht="14.25" customHeight="1" x14ac:dyDescent="0.35"/>
    <row r="1295" spans="3:92" ht="14.25" customHeight="1" x14ac:dyDescent="0.35"/>
    <row r="1296" spans="3:92"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sheetData>
  <sheetProtection selectLockedCells="1"/>
  <mergeCells count="5128">
    <mergeCell ref="D1258:AT1259"/>
    <mergeCell ref="AV1258:CN1259"/>
    <mergeCell ref="V576:Y576"/>
    <mergeCell ref="AG574:AI574"/>
    <mergeCell ref="CD502:CN502"/>
    <mergeCell ref="D503:AT504"/>
    <mergeCell ref="CG488:CN488"/>
    <mergeCell ref="AM576:AP576"/>
    <mergeCell ref="L459:Q459"/>
    <mergeCell ref="C458:K458"/>
    <mergeCell ref="C452:K452"/>
    <mergeCell ref="K478:S478"/>
    <mergeCell ref="D515:U515"/>
    <mergeCell ref="AM375:AR377"/>
    <mergeCell ref="AS375:AX377"/>
    <mergeCell ref="AY375:BD377"/>
    <mergeCell ref="BE375:BJ377"/>
    <mergeCell ref="BK375:BP377"/>
    <mergeCell ref="BQ375:BV377"/>
    <mergeCell ref="BW375:CB377"/>
    <mergeCell ref="CC375:CH377"/>
    <mergeCell ref="CI375:CN377"/>
    <mergeCell ref="BE382:BJ383"/>
    <mergeCell ref="BK382:BP383"/>
    <mergeCell ref="D437:AT437"/>
    <mergeCell ref="AD575:AF575"/>
    <mergeCell ref="U384:Z385"/>
    <mergeCell ref="W428:AA432"/>
    <mergeCell ref="AV427:BV427"/>
    <mergeCell ref="BV459:CN459"/>
    <mergeCell ref="AV492:BS492"/>
    <mergeCell ref="AV423:BV423"/>
    <mergeCell ref="AV457:BU457"/>
    <mergeCell ref="BT491:CF491"/>
    <mergeCell ref="AD571:AF571"/>
    <mergeCell ref="BQ380:BV381"/>
    <mergeCell ref="BW380:CB381"/>
    <mergeCell ref="CC380:CH381"/>
    <mergeCell ref="CI380:CN381"/>
    <mergeCell ref="AM993:AT993"/>
    <mergeCell ref="BQ382:BV383"/>
    <mergeCell ref="BW382:CB383"/>
    <mergeCell ref="CC382:CH383"/>
    <mergeCell ref="CI382:CN383"/>
    <mergeCell ref="AA384:AF385"/>
    <mergeCell ref="AG384:AL385"/>
    <mergeCell ref="AM384:AR385"/>
    <mergeCell ref="AS384:AX385"/>
    <mergeCell ref="AY384:BD385"/>
    <mergeCell ref="BE384:BJ385"/>
    <mergeCell ref="BK384:BP385"/>
    <mergeCell ref="BQ384:BV385"/>
    <mergeCell ref="BW384:CB385"/>
    <mergeCell ref="CC384:CH385"/>
    <mergeCell ref="CI384:CN385"/>
    <mergeCell ref="AD651:AG651"/>
    <mergeCell ref="AR497:AT497"/>
    <mergeCell ref="AK497:AN497"/>
    <mergeCell ref="Z458:AF458"/>
    <mergeCell ref="Y529:AH529"/>
    <mergeCell ref="AI530:AN530"/>
    <mergeCell ref="AR525:AT525"/>
    <mergeCell ref="Y526:AB526"/>
    <mergeCell ref="AC526:AF526"/>
    <mergeCell ref="BQ371:BV372"/>
    <mergeCell ref="BW371:CB372"/>
    <mergeCell ref="CC371:CH372"/>
    <mergeCell ref="CI371:CN372"/>
    <mergeCell ref="BE373:BJ374"/>
    <mergeCell ref="BK373:BP374"/>
    <mergeCell ref="BQ373:BV374"/>
    <mergeCell ref="BW373:CB374"/>
    <mergeCell ref="CC373:CH374"/>
    <mergeCell ref="CI373:CN374"/>
    <mergeCell ref="U378:Z379"/>
    <mergeCell ref="U380:Z381"/>
    <mergeCell ref="U382:Z383"/>
    <mergeCell ref="AA378:AF379"/>
    <mergeCell ref="AG378:AL379"/>
    <mergeCell ref="AM378:AR379"/>
    <mergeCell ref="AS378:AX379"/>
    <mergeCell ref="AY378:BD379"/>
    <mergeCell ref="BE378:BJ379"/>
    <mergeCell ref="BK378:BP379"/>
    <mergeCell ref="BQ378:BV379"/>
    <mergeCell ref="BW378:CB379"/>
    <mergeCell ref="CC378:CH379"/>
    <mergeCell ref="CI378:CN379"/>
    <mergeCell ref="AA380:AF381"/>
    <mergeCell ref="AG380:AL381"/>
    <mergeCell ref="AM380:AR381"/>
    <mergeCell ref="AS380:AX381"/>
    <mergeCell ref="BE380:BJ381"/>
    <mergeCell ref="BK380:BP381"/>
    <mergeCell ref="AG375:AL377"/>
    <mergeCell ref="AS371:AX372"/>
    <mergeCell ref="AY367:BD368"/>
    <mergeCell ref="U373:Z374"/>
    <mergeCell ref="AA373:AF374"/>
    <mergeCell ref="AG373:AL374"/>
    <mergeCell ref="AM373:AR374"/>
    <mergeCell ref="AS373:AX374"/>
    <mergeCell ref="AY373:BD374"/>
    <mergeCell ref="AA382:AF383"/>
    <mergeCell ref="AG382:AL383"/>
    <mergeCell ref="AM382:AR383"/>
    <mergeCell ref="AS382:AX383"/>
    <mergeCell ref="AY382:BD383"/>
    <mergeCell ref="CI367:CN368"/>
    <mergeCell ref="U369:Z370"/>
    <mergeCell ref="AA369:AF370"/>
    <mergeCell ref="AG369:AL370"/>
    <mergeCell ref="AM369:AR370"/>
    <mergeCell ref="AS369:AX370"/>
    <mergeCell ref="AY369:BD370"/>
    <mergeCell ref="BE369:BJ370"/>
    <mergeCell ref="BK369:BP370"/>
    <mergeCell ref="BQ369:BV370"/>
    <mergeCell ref="BW369:CB370"/>
    <mergeCell ref="CC369:CH370"/>
    <mergeCell ref="CI369:CN370"/>
    <mergeCell ref="U371:Z372"/>
    <mergeCell ref="AA371:AF372"/>
    <mergeCell ref="AG371:AL372"/>
    <mergeCell ref="AM371:AR372"/>
    <mergeCell ref="BK371:BP372"/>
    <mergeCell ref="AY371:BD372"/>
    <mergeCell ref="BE371:BJ372"/>
    <mergeCell ref="D412:R412"/>
    <mergeCell ref="AN410:AT410"/>
    <mergeCell ref="C451:K451"/>
    <mergeCell ref="L450:Q450"/>
    <mergeCell ref="D442:Q443"/>
    <mergeCell ref="AG455:AM455"/>
    <mergeCell ref="V452:Y452"/>
    <mergeCell ref="V453:Y453"/>
    <mergeCell ref="AN453:AS453"/>
    <mergeCell ref="D428:Q432"/>
    <mergeCell ref="AF442:AT443"/>
    <mergeCell ref="C457:K457"/>
    <mergeCell ref="S411:Y411"/>
    <mergeCell ref="D419:AT420"/>
    <mergeCell ref="R456:U456"/>
    <mergeCell ref="V456:Y456"/>
    <mergeCell ref="C455:K455"/>
    <mergeCell ref="L457:Q457"/>
    <mergeCell ref="AG457:AM457"/>
    <mergeCell ref="Z450:AF450"/>
    <mergeCell ref="AG452:AM452"/>
    <mergeCell ref="L452:Q452"/>
    <mergeCell ref="Z453:AF453"/>
    <mergeCell ref="R444:AE444"/>
    <mergeCell ref="D441:AT441"/>
    <mergeCell ref="W433:AA436"/>
    <mergeCell ref="AY380:BD381"/>
    <mergeCell ref="CF392:CK392"/>
    <mergeCell ref="T391:X393"/>
    <mergeCell ref="AG410:AM410"/>
    <mergeCell ref="AG411:AM411"/>
    <mergeCell ref="S412:Y412"/>
    <mergeCell ref="D497:AF497"/>
    <mergeCell ref="L490:U490"/>
    <mergeCell ref="AG496:AJ496"/>
    <mergeCell ref="S410:Y410"/>
    <mergeCell ref="R451:U451"/>
    <mergeCell ref="L449:AS449"/>
    <mergeCell ref="AK421:AT427"/>
    <mergeCell ref="D439:AT440"/>
    <mergeCell ref="AN466:AS466"/>
    <mergeCell ref="K477:S477"/>
    <mergeCell ref="BV392:CA392"/>
    <mergeCell ref="BS392:BU392"/>
    <mergeCell ref="BS393:BU393"/>
    <mergeCell ref="BV391:CA391"/>
    <mergeCell ref="BS391:BU391"/>
    <mergeCell ref="AP395:AT395"/>
    <mergeCell ref="BV393:CA393"/>
    <mergeCell ref="AB433:AJ436"/>
    <mergeCell ref="BS394:BU394"/>
    <mergeCell ref="BV396:CA396"/>
    <mergeCell ref="AV430:BV430"/>
    <mergeCell ref="AV437:CN437"/>
    <mergeCell ref="R454:U454"/>
    <mergeCell ref="D410:R410"/>
    <mergeCell ref="W421:AA427"/>
    <mergeCell ref="D413:AT413"/>
    <mergeCell ref="D367:T368"/>
    <mergeCell ref="D369:T370"/>
    <mergeCell ref="D371:T372"/>
    <mergeCell ref="D373:T374"/>
    <mergeCell ref="D375:T377"/>
    <mergeCell ref="D384:T385"/>
    <mergeCell ref="D378:T379"/>
    <mergeCell ref="D380:T381"/>
    <mergeCell ref="D382:T383"/>
    <mergeCell ref="U367:Z368"/>
    <mergeCell ref="AA367:AF368"/>
    <mergeCell ref="AG367:AL368"/>
    <mergeCell ref="AM367:AR368"/>
    <mergeCell ref="AS367:AX368"/>
    <mergeCell ref="U375:Z377"/>
    <mergeCell ref="AA375:AF377"/>
    <mergeCell ref="AK524:AN524"/>
    <mergeCell ref="D409:R409"/>
    <mergeCell ref="K521:P521"/>
    <mergeCell ref="AN406:AT406"/>
    <mergeCell ref="AK391:AO393"/>
    <mergeCell ref="AV392:BL392"/>
    <mergeCell ref="S406:Y406"/>
    <mergeCell ref="D397:AT397"/>
    <mergeCell ref="S403:Y404"/>
    <mergeCell ref="Z403:AF404"/>
    <mergeCell ref="AG402:AT402"/>
    <mergeCell ref="Z407:AF407"/>
    <mergeCell ref="D406:R406"/>
    <mergeCell ref="AC395:AF395"/>
    <mergeCell ref="AV425:BV425"/>
    <mergeCell ref="O396:S396"/>
    <mergeCell ref="D573:Q573"/>
    <mergeCell ref="Z580:AC580"/>
    <mergeCell ref="D523:J523"/>
    <mergeCell ref="D524:J524"/>
    <mergeCell ref="D525:J525"/>
    <mergeCell ref="AV389:CN390"/>
    <mergeCell ref="CB391:CE391"/>
    <mergeCell ref="AG391:AJ393"/>
    <mergeCell ref="CL393:CN393"/>
    <mergeCell ref="Z405:AF405"/>
    <mergeCell ref="CF391:CK391"/>
    <mergeCell ref="BM396:BR396"/>
    <mergeCell ref="AK396:AO396"/>
    <mergeCell ref="AG395:AJ395"/>
    <mergeCell ref="CL396:CN396"/>
    <mergeCell ref="D399:CN400"/>
    <mergeCell ref="AN464:AS464"/>
    <mergeCell ref="R464:U464"/>
    <mergeCell ref="BV460:CN460"/>
    <mergeCell ref="R457:U457"/>
    <mergeCell ref="AD573:AF573"/>
    <mergeCell ref="AV491:BS491"/>
    <mergeCell ref="AD577:AF577"/>
    <mergeCell ref="V579:Y579"/>
    <mergeCell ref="D576:Q576"/>
    <mergeCell ref="V577:Y577"/>
    <mergeCell ref="AN409:AT409"/>
    <mergeCell ref="AG412:AM412"/>
    <mergeCell ref="R458:U458"/>
    <mergeCell ref="AG456:AM456"/>
    <mergeCell ref="C459:K459"/>
    <mergeCell ref="V459:Y459"/>
    <mergeCell ref="Z582:AC582"/>
    <mergeCell ref="AH639:AK639"/>
    <mergeCell ref="AP628:AT628"/>
    <mergeCell ref="AL634:AO634"/>
    <mergeCell ref="AD634:AG634"/>
    <mergeCell ref="AP627:AT627"/>
    <mergeCell ref="AL633:AO633"/>
    <mergeCell ref="AP632:AT632"/>
    <mergeCell ref="AP636:AT636"/>
    <mergeCell ref="Z629:AC629"/>
    <mergeCell ref="S522:U522"/>
    <mergeCell ref="V522:X522"/>
    <mergeCell ref="AO523:AQ523"/>
    <mergeCell ref="AR523:AT523"/>
    <mergeCell ref="AG584:AI584"/>
    <mergeCell ref="D538:AT538"/>
    <mergeCell ref="AJ582:AL582"/>
    <mergeCell ref="AD581:AF581"/>
    <mergeCell ref="AK526:AN526"/>
    <mergeCell ref="AO526:AQ526"/>
    <mergeCell ref="AR526:AT526"/>
    <mergeCell ref="AL639:AO639"/>
    <mergeCell ref="K524:M524"/>
    <mergeCell ref="N524:P524"/>
    <mergeCell ref="S524:U524"/>
    <mergeCell ref="AG580:AI580"/>
    <mergeCell ref="AC525:AF525"/>
    <mergeCell ref="D584:Q584"/>
    <mergeCell ref="AG585:AI585"/>
    <mergeCell ref="AD585:AF585"/>
    <mergeCell ref="AD586:AF586"/>
    <mergeCell ref="Z585:AC585"/>
    <mergeCell ref="D601:Q601"/>
    <mergeCell ref="D623:U624"/>
    <mergeCell ref="D600:Q600"/>
    <mergeCell ref="V592:Y592"/>
    <mergeCell ref="Z591:AC591"/>
    <mergeCell ref="D591:Q591"/>
    <mergeCell ref="AG592:AI592"/>
    <mergeCell ref="AP629:AT629"/>
    <mergeCell ref="AH629:AK629"/>
    <mergeCell ref="AH630:AK630"/>
    <mergeCell ref="D636:U636"/>
    <mergeCell ref="D635:U635"/>
    <mergeCell ref="D638:U638"/>
    <mergeCell ref="V631:Y631"/>
    <mergeCell ref="AH632:AK632"/>
    <mergeCell ref="AP633:AT633"/>
    <mergeCell ref="D629:U629"/>
    <mergeCell ref="D626:U626"/>
    <mergeCell ref="AD630:AG630"/>
    <mergeCell ref="AD591:AF591"/>
    <mergeCell ref="AP625:AT625"/>
    <mergeCell ref="AL631:AO631"/>
    <mergeCell ref="AD624:AG624"/>
    <mergeCell ref="D592:Q592"/>
    <mergeCell ref="Z626:AC626"/>
    <mergeCell ref="Z594:AC594"/>
    <mergeCell ref="AL625:AO625"/>
    <mergeCell ref="AQ593:AT593"/>
    <mergeCell ref="V594:Y594"/>
    <mergeCell ref="V629:Y629"/>
    <mergeCell ref="AP630:AT630"/>
    <mergeCell ref="AP635:AT635"/>
    <mergeCell ref="CJ308:CN309"/>
    <mergeCell ref="CD571:CF571"/>
    <mergeCell ref="BX572:BZ572"/>
    <mergeCell ref="BK479:BO479"/>
    <mergeCell ref="AD570:AF570"/>
    <mergeCell ref="AD580:AF580"/>
    <mergeCell ref="AM578:AP578"/>
    <mergeCell ref="CA442:CN442"/>
    <mergeCell ref="BI444:BQ444"/>
    <mergeCell ref="BR443:BZ443"/>
    <mergeCell ref="CH443:CN443"/>
    <mergeCell ref="CA444:CG444"/>
    <mergeCell ref="AG394:AJ394"/>
    <mergeCell ref="AG450:AM450"/>
    <mergeCell ref="AJ571:AL571"/>
    <mergeCell ref="AM572:AP572"/>
    <mergeCell ref="AN457:AS457"/>
    <mergeCell ref="AG458:AM458"/>
    <mergeCell ref="AG459:AM459"/>
    <mergeCell ref="AQ561:AT561"/>
    <mergeCell ref="BF478:BJ478"/>
    <mergeCell ref="BF477:BJ477"/>
    <mergeCell ref="D484:AT484"/>
    <mergeCell ref="AK496:AN496"/>
    <mergeCell ref="CB392:CE392"/>
    <mergeCell ref="CB393:CE393"/>
    <mergeCell ref="AG403:AM404"/>
    <mergeCell ref="AP394:AT394"/>
    <mergeCell ref="AG407:AM407"/>
    <mergeCell ref="AV503:CC503"/>
    <mergeCell ref="AG526:AJ526"/>
    <mergeCell ref="D502:AT502"/>
    <mergeCell ref="DN1239:DU1239"/>
    <mergeCell ref="AV586:BK586"/>
    <mergeCell ref="AV573:BK573"/>
    <mergeCell ref="Z576:AC576"/>
    <mergeCell ref="AJ575:AL575"/>
    <mergeCell ref="V574:Y574"/>
    <mergeCell ref="AL629:AO629"/>
    <mergeCell ref="AL630:AO630"/>
    <mergeCell ref="Z581:AC581"/>
    <mergeCell ref="AG577:AI577"/>
    <mergeCell ref="AG587:AI587"/>
    <mergeCell ref="AJ590:AL590"/>
    <mergeCell ref="AD584:AF584"/>
    <mergeCell ref="AG583:AI583"/>
    <mergeCell ref="V624:Y624"/>
    <mergeCell ref="Z624:AC624"/>
    <mergeCell ref="D772:V773"/>
    <mergeCell ref="D780:V780"/>
    <mergeCell ref="AI752:AN752"/>
    <mergeCell ref="CJ649:CN649"/>
    <mergeCell ref="BP653:BS653"/>
    <mergeCell ref="D762:T762"/>
    <mergeCell ref="AD636:AG636"/>
    <mergeCell ref="AJ586:AL586"/>
    <mergeCell ref="Z579:AC579"/>
    <mergeCell ref="AP634:AT634"/>
    <mergeCell ref="V593:Y593"/>
    <mergeCell ref="AP642:AT642"/>
    <mergeCell ref="V630:Y630"/>
    <mergeCell ref="D647:U647"/>
    <mergeCell ref="AD582:AF582"/>
    <mergeCell ref="AP641:AT641"/>
    <mergeCell ref="AL627:AO627"/>
    <mergeCell ref="V628:Y628"/>
    <mergeCell ref="V627:Y627"/>
    <mergeCell ref="Z656:AC656"/>
    <mergeCell ref="D753:Z753"/>
    <mergeCell ref="U763:AA763"/>
    <mergeCell ref="AI760:AT761"/>
    <mergeCell ref="P738:R738"/>
    <mergeCell ref="P739:R739"/>
    <mergeCell ref="L737:R737"/>
    <mergeCell ref="S738:V738"/>
    <mergeCell ref="S739:V739"/>
    <mergeCell ref="W738:Z738"/>
    <mergeCell ref="W739:Z739"/>
    <mergeCell ref="D731:AT732"/>
    <mergeCell ref="AG738:AI738"/>
    <mergeCell ref="AJ738:AL738"/>
    <mergeCell ref="AQ739:AT739"/>
    <mergeCell ref="AP664:AT664"/>
    <mergeCell ref="AH655:AK655"/>
    <mergeCell ref="D655:U655"/>
    <mergeCell ref="AI746:AN746"/>
    <mergeCell ref="W746:AB746"/>
    <mergeCell ref="Z639:AC639"/>
    <mergeCell ref="AP640:AT640"/>
    <mergeCell ref="AL641:AO641"/>
    <mergeCell ref="AD588:AF588"/>
    <mergeCell ref="D580:Q580"/>
    <mergeCell ref="AG581:AI581"/>
    <mergeCell ref="V586:Y586"/>
    <mergeCell ref="V596:Y596"/>
    <mergeCell ref="V597:Y597"/>
    <mergeCell ref="D599:Q599"/>
    <mergeCell ref="AP626:AT626"/>
    <mergeCell ref="D579:Q579"/>
    <mergeCell ref="D586:Q586"/>
    <mergeCell ref="AQ590:AT590"/>
    <mergeCell ref="AJ581:AL581"/>
    <mergeCell ref="D652:U652"/>
    <mergeCell ref="L739:O739"/>
    <mergeCell ref="Z651:AC651"/>
    <mergeCell ref="D738:G738"/>
    <mergeCell ref="AH650:AK650"/>
    <mergeCell ref="AD650:AG650"/>
    <mergeCell ref="Z650:AC650"/>
    <mergeCell ref="D650:U650"/>
    <mergeCell ref="D667:AT668"/>
    <mergeCell ref="AP651:AT651"/>
    <mergeCell ref="D649:U649"/>
    <mergeCell ref="Z649:AC649"/>
    <mergeCell ref="AL649:AO649"/>
    <mergeCell ref="AH649:AK649"/>
    <mergeCell ref="AD629:AG629"/>
    <mergeCell ref="Z627:AC627"/>
    <mergeCell ref="D630:U630"/>
    <mergeCell ref="Z642:AC642"/>
    <mergeCell ref="AA737:AF737"/>
    <mergeCell ref="AB766:AH766"/>
    <mergeCell ref="AB764:AH764"/>
    <mergeCell ref="D765:T765"/>
    <mergeCell ref="D764:T764"/>
    <mergeCell ref="Z641:AC641"/>
    <mergeCell ref="Z653:AC653"/>
    <mergeCell ref="AP654:AT654"/>
    <mergeCell ref="AD652:AG652"/>
    <mergeCell ref="AP638:AT638"/>
    <mergeCell ref="AD638:AG638"/>
    <mergeCell ref="AH637:AK637"/>
    <mergeCell ref="AP644:AT644"/>
    <mergeCell ref="AD647:AG647"/>
    <mergeCell ref="AH654:AK654"/>
    <mergeCell ref="AP645:AT645"/>
    <mergeCell ref="AL653:AO653"/>
    <mergeCell ref="AH653:AK653"/>
    <mergeCell ref="AH645:AK645"/>
    <mergeCell ref="AH651:AK651"/>
    <mergeCell ref="AL643:AO643"/>
    <mergeCell ref="AH638:AK638"/>
    <mergeCell ref="AL644:AO644"/>
    <mergeCell ref="AL638:AO638"/>
    <mergeCell ref="AL654:AO654"/>
    <mergeCell ref="Z652:AC652"/>
    <mergeCell ref="AD646:AG646"/>
    <mergeCell ref="AD637:AG637"/>
    <mergeCell ref="AP647:AT647"/>
    <mergeCell ref="Z648:AC648"/>
    <mergeCell ref="AH640:AK640"/>
    <mergeCell ref="Z630:AC630"/>
    <mergeCell ref="AL656:AO656"/>
    <mergeCell ref="D664:U664"/>
    <mergeCell ref="V664:Y664"/>
    <mergeCell ref="D634:U634"/>
    <mergeCell ref="AH631:AK631"/>
    <mergeCell ref="AH635:AK635"/>
    <mergeCell ref="AD633:AG633"/>
    <mergeCell ref="U767:AA767"/>
    <mergeCell ref="AB767:AH767"/>
    <mergeCell ref="AO747:AT747"/>
    <mergeCell ref="D651:U651"/>
    <mergeCell ref="AP655:AT655"/>
    <mergeCell ref="D641:U641"/>
    <mergeCell ref="D644:U644"/>
    <mergeCell ref="AL664:AO664"/>
    <mergeCell ref="AC748:AH748"/>
    <mergeCell ref="D750:V750"/>
    <mergeCell ref="D747:V747"/>
    <mergeCell ref="D752:V752"/>
    <mergeCell ref="W749:AB749"/>
    <mergeCell ref="D734:AT735"/>
    <mergeCell ref="H738:K738"/>
    <mergeCell ref="AL655:AO655"/>
    <mergeCell ref="AC751:AH751"/>
    <mergeCell ref="D654:U654"/>
    <mergeCell ref="AB763:AH763"/>
    <mergeCell ref="D751:V751"/>
    <mergeCell ref="AO752:AT752"/>
    <mergeCell ref="D755:AT756"/>
    <mergeCell ref="AI762:AT762"/>
    <mergeCell ref="S737:Z737"/>
    <mergeCell ref="AV649:BO649"/>
    <mergeCell ref="AV708:CN709"/>
    <mergeCell ref="BW764:BZ765"/>
    <mergeCell ref="BW766:CE767"/>
    <mergeCell ref="CF649:CI649"/>
    <mergeCell ref="CF650:CI650"/>
    <mergeCell ref="CJ650:CN650"/>
    <mergeCell ref="AV646:BO646"/>
    <mergeCell ref="D581:Q581"/>
    <mergeCell ref="AB761:AH761"/>
    <mergeCell ref="W745:AB745"/>
    <mergeCell ref="W744:AH744"/>
    <mergeCell ref="Z592:AC592"/>
    <mergeCell ref="Z625:AC625"/>
    <mergeCell ref="AL626:AO626"/>
    <mergeCell ref="D627:U627"/>
    <mergeCell ref="AH627:AK627"/>
    <mergeCell ref="Z636:AC636"/>
    <mergeCell ref="AD635:AG635"/>
    <mergeCell ref="AH643:AK643"/>
    <mergeCell ref="AD639:AG639"/>
    <mergeCell ref="AD640:AG640"/>
    <mergeCell ref="AD644:AG644"/>
    <mergeCell ref="AH636:AK636"/>
    <mergeCell ref="Z635:AC635"/>
    <mergeCell ref="AA739:AC739"/>
    <mergeCell ref="AD738:AF738"/>
    <mergeCell ref="AC747:AH747"/>
    <mergeCell ref="AI747:AN747"/>
    <mergeCell ref="W747:AB747"/>
    <mergeCell ref="D632:U632"/>
    <mergeCell ref="AD642:AG642"/>
    <mergeCell ref="D645:U645"/>
    <mergeCell ref="AL646:AO646"/>
    <mergeCell ref="AH646:AK646"/>
    <mergeCell ref="Z646:AC646"/>
    <mergeCell ref="AL652:AO652"/>
    <mergeCell ref="Z655:AC655"/>
    <mergeCell ref="D746:V746"/>
    <mergeCell ref="W752:AB752"/>
    <mergeCell ref="AD649:AG649"/>
    <mergeCell ref="AP652:AT652"/>
    <mergeCell ref="AD664:AG664"/>
    <mergeCell ref="AP648:AT648"/>
    <mergeCell ref="AP649:AT649"/>
    <mergeCell ref="AL651:AO651"/>
    <mergeCell ref="AP653:AT653"/>
    <mergeCell ref="AP646:AT646"/>
    <mergeCell ref="AD656:AG656"/>
    <mergeCell ref="AH664:AK664"/>
    <mergeCell ref="AO749:AT749"/>
    <mergeCell ref="AH648:AK648"/>
    <mergeCell ref="AD653:AG653"/>
    <mergeCell ref="AL650:AO650"/>
    <mergeCell ref="AA738:AC738"/>
    <mergeCell ref="AL637:AO637"/>
    <mergeCell ref="Z638:AC638"/>
    <mergeCell ref="CC773:CH773"/>
    <mergeCell ref="AU853:BL853"/>
    <mergeCell ref="AK772:AT772"/>
    <mergeCell ref="D791:Z791"/>
    <mergeCell ref="D840:AD840"/>
    <mergeCell ref="D853:AB853"/>
    <mergeCell ref="BM850:BU850"/>
    <mergeCell ref="D763:T763"/>
    <mergeCell ref="BO776:CB776"/>
    <mergeCell ref="D793:Z793"/>
    <mergeCell ref="D784:AJ784"/>
    <mergeCell ref="AK780:AO780"/>
    <mergeCell ref="D794:Z794"/>
    <mergeCell ref="W780:AC780"/>
    <mergeCell ref="AI744:AT744"/>
    <mergeCell ref="D689:AT690"/>
    <mergeCell ref="AO746:AT746"/>
    <mergeCell ref="AD655:AG655"/>
    <mergeCell ref="D653:U653"/>
    <mergeCell ref="AP639:AT639"/>
    <mergeCell ref="AP656:AT656"/>
    <mergeCell ref="CB648:CE648"/>
    <mergeCell ref="AO750:AT750"/>
    <mergeCell ref="AD654:AG654"/>
    <mergeCell ref="AH652:AK652"/>
    <mergeCell ref="AH647:AK647"/>
    <mergeCell ref="AP650:AT650"/>
    <mergeCell ref="AV663:BO663"/>
    <mergeCell ref="AK773:AO773"/>
    <mergeCell ref="BN749:BV752"/>
    <mergeCell ref="DH1225:DL1225"/>
    <mergeCell ref="D1090:AN1090"/>
    <mergeCell ref="BD1074:BK1074"/>
    <mergeCell ref="AV1080:BC1080"/>
    <mergeCell ref="AK1077:AT1077"/>
    <mergeCell ref="D1092:AN1092"/>
    <mergeCell ref="CE1091:CN1091"/>
    <mergeCell ref="AV901:CM902"/>
    <mergeCell ref="D995:AT996"/>
    <mergeCell ref="BY999:CD1000"/>
    <mergeCell ref="BK999:BR1000"/>
    <mergeCell ref="BS999:BX1000"/>
    <mergeCell ref="BK1001:BR1001"/>
    <mergeCell ref="BS1001:BX1001"/>
    <mergeCell ref="BY1001:CD1001"/>
    <mergeCell ref="CE999:CN1000"/>
    <mergeCell ref="CE1001:CN1001"/>
    <mergeCell ref="D1055:P1055"/>
    <mergeCell ref="AE1047:AT1047"/>
    <mergeCell ref="AE1048:AT1048"/>
    <mergeCell ref="D1087:AN1087"/>
    <mergeCell ref="CB1080:CN1080"/>
    <mergeCell ref="AO1085:CN1085"/>
    <mergeCell ref="AO1088:BI1088"/>
    <mergeCell ref="BJ1091:CD1091"/>
    <mergeCell ref="AO1087:BI1087"/>
    <mergeCell ref="CI1123:CN1123"/>
    <mergeCell ref="BJ1088:CD1088"/>
    <mergeCell ref="CE1089:CN1089"/>
    <mergeCell ref="AO1086:BI1086"/>
    <mergeCell ref="D1091:AN1091"/>
    <mergeCell ref="D1089:AN1089"/>
    <mergeCell ref="DN1225:DS1225"/>
    <mergeCell ref="D768:Z768"/>
    <mergeCell ref="D964:Y964"/>
    <mergeCell ref="AV780:BN780"/>
    <mergeCell ref="BO780:CB780"/>
    <mergeCell ref="CC780:CN780"/>
    <mergeCell ref="CE858:CM858"/>
    <mergeCell ref="AP778:AT778"/>
    <mergeCell ref="D786:Z787"/>
    <mergeCell ref="BW791:CD791"/>
    <mergeCell ref="CE791:CN791"/>
    <mergeCell ref="AA790:AT790"/>
    <mergeCell ref="D850:AB850"/>
    <mergeCell ref="D776:V776"/>
    <mergeCell ref="AD775:AJ775"/>
    <mergeCell ref="AD776:AJ776"/>
    <mergeCell ref="D848:AB849"/>
    <mergeCell ref="AV1134:BK1134"/>
    <mergeCell ref="D821:AU822"/>
    <mergeCell ref="CC775:CN775"/>
    <mergeCell ref="W779:AC779"/>
    <mergeCell ref="BO790:BV790"/>
    <mergeCell ref="W775:AC775"/>
    <mergeCell ref="AU850:BL850"/>
    <mergeCell ref="BV850:CD850"/>
    <mergeCell ref="BR988:BX989"/>
    <mergeCell ref="BO775:CB775"/>
    <mergeCell ref="BO778:CB778"/>
    <mergeCell ref="D1146:AF1146"/>
    <mergeCell ref="D1142:AF1142"/>
    <mergeCell ref="AG1140:AM1140"/>
    <mergeCell ref="BU1146:CB1146"/>
    <mergeCell ref="DN1194:DT1194"/>
    <mergeCell ref="AV774:BN774"/>
    <mergeCell ref="CI1165:CN1165"/>
    <mergeCell ref="CI1166:CN1166"/>
    <mergeCell ref="AC859:AT859"/>
    <mergeCell ref="BM863:BU863"/>
    <mergeCell ref="AU862:BL862"/>
    <mergeCell ref="BV858:CD858"/>
    <mergeCell ref="AV791:BN791"/>
    <mergeCell ref="CJ977:CN977"/>
    <mergeCell ref="Z1079:AJ1079"/>
    <mergeCell ref="BU1119:CB1119"/>
    <mergeCell ref="BJ1105:CD1105"/>
    <mergeCell ref="CE1106:CN1106"/>
    <mergeCell ref="D1101:AN1101"/>
    <mergeCell ref="BJ1098:CD1098"/>
    <mergeCell ref="AO1100:BI1100"/>
    <mergeCell ref="CE1099:CN1099"/>
    <mergeCell ref="BV849:CD849"/>
    <mergeCell ref="BV854:CD854"/>
    <mergeCell ref="CE1101:CN1101"/>
    <mergeCell ref="D1081:U1081"/>
    <mergeCell ref="CE1092:CN1092"/>
    <mergeCell ref="CE1088:CN1088"/>
    <mergeCell ref="BJ1092:CD1092"/>
    <mergeCell ref="D1088:AN1088"/>
    <mergeCell ref="BR962:BW962"/>
    <mergeCell ref="BL1123:BT1123"/>
    <mergeCell ref="AO1099:BI1099"/>
    <mergeCell ref="BJ1104:CD1104"/>
    <mergeCell ref="CE1103:CN1103"/>
    <mergeCell ref="D1105:AN1105"/>
    <mergeCell ref="BL1121:BT1121"/>
    <mergeCell ref="D1120:AF1120"/>
    <mergeCell ref="AO1097:BI1097"/>
    <mergeCell ref="BJ1106:CD1106"/>
    <mergeCell ref="AV1121:BK1121"/>
    <mergeCell ref="CI1115:CN1115"/>
    <mergeCell ref="BU1121:CB1121"/>
    <mergeCell ref="CC1119:CH1119"/>
    <mergeCell ref="D1093:AN1093"/>
    <mergeCell ref="BJ1093:CD1093"/>
    <mergeCell ref="D1106:AN1106"/>
    <mergeCell ref="CI1120:CN1120"/>
    <mergeCell ref="BL1115:BT1115"/>
    <mergeCell ref="BU1115:CB1115"/>
    <mergeCell ref="AN1117:AT1117"/>
    <mergeCell ref="D1095:AN1095"/>
    <mergeCell ref="CE1097:CN1097"/>
    <mergeCell ref="BL1120:BT1120"/>
    <mergeCell ref="BJ1102:CD1102"/>
    <mergeCell ref="BJ1103:CD1103"/>
    <mergeCell ref="D1094:AN1094"/>
    <mergeCell ref="DH1229:DI1229"/>
    <mergeCell ref="C1196:V1196"/>
    <mergeCell ref="DH1194:DL1194"/>
    <mergeCell ref="D1114:AF1115"/>
    <mergeCell ref="BJ1099:CD1099"/>
    <mergeCell ref="CI1121:CN1121"/>
    <mergeCell ref="D1099:AN1099"/>
    <mergeCell ref="CI1122:CN1122"/>
    <mergeCell ref="CE1095:CN1095"/>
    <mergeCell ref="BU1118:CB1118"/>
    <mergeCell ref="D1103:AN1103"/>
    <mergeCell ref="CI1124:CN1124"/>
    <mergeCell ref="AN1124:AT1124"/>
    <mergeCell ref="CI1116:CN1116"/>
    <mergeCell ref="D1124:AF1124"/>
    <mergeCell ref="CC1123:CH1123"/>
    <mergeCell ref="BL1152:BT1152"/>
    <mergeCell ref="BL1153:BT1153"/>
    <mergeCell ref="BL1154:BT1154"/>
    <mergeCell ref="AG1152:AM1152"/>
    <mergeCell ref="AV1154:BK1154"/>
    <mergeCell ref="AG1153:AM1153"/>
    <mergeCell ref="AN1153:AT1153"/>
    <mergeCell ref="CI1152:CN1152"/>
    <mergeCell ref="AN1122:AT1122"/>
    <mergeCell ref="AN1132:AT1132"/>
    <mergeCell ref="AN1129:AT1129"/>
    <mergeCell ref="AG1133:AM1133"/>
    <mergeCell ref="D1130:AF1130"/>
    <mergeCell ref="D1131:AF1131"/>
    <mergeCell ref="AG1134:AM1134"/>
    <mergeCell ref="BU1132:CB1132"/>
    <mergeCell ref="BX1262:CN1262"/>
    <mergeCell ref="BX1263:CN1263"/>
    <mergeCell ref="BX1264:CN1264"/>
    <mergeCell ref="D1100:AN1100"/>
    <mergeCell ref="AO1098:BI1098"/>
    <mergeCell ref="CE1102:CN1102"/>
    <mergeCell ref="AN1119:AT1119"/>
    <mergeCell ref="D1098:AN1098"/>
    <mergeCell ref="D1187:O1188"/>
    <mergeCell ref="AV1155:BK1155"/>
    <mergeCell ref="AN1166:AT1166"/>
    <mergeCell ref="AN1180:AY1181"/>
    <mergeCell ref="BU1163:CB1163"/>
    <mergeCell ref="AN1187:AY1188"/>
    <mergeCell ref="D1157:AF1157"/>
    <mergeCell ref="AH1174:BK1175"/>
    <mergeCell ref="AG1163:AM1163"/>
    <mergeCell ref="AV1163:BK1163"/>
    <mergeCell ref="AV1162:BK1162"/>
    <mergeCell ref="CC1162:CH1162"/>
    <mergeCell ref="AV1166:BK1166"/>
    <mergeCell ref="D1166:AF1166"/>
    <mergeCell ref="D1183:CN1183"/>
    <mergeCell ref="D1182:O1182"/>
    <mergeCell ref="AZ1182:BO1182"/>
    <mergeCell ref="BL1165:BT1165"/>
    <mergeCell ref="D1174:AG1175"/>
    <mergeCell ref="BU1161:CB1161"/>
    <mergeCell ref="AV1165:BK1165"/>
    <mergeCell ref="AG1162:AM1162"/>
    <mergeCell ref="AZ1187:BO1188"/>
    <mergeCell ref="D1121:AF1121"/>
    <mergeCell ref="D1254:CN1255"/>
    <mergeCell ref="D1177:CN1177"/>
    <mergeCell ref="AG1138:AM1138"/>
    <mergeCell ref="D1161:AF1161"/>
    <mergeCell ref="BU1152:CB1152"/>
    <mergeCell ref="D1148:AF1148"/>
    <mergeCell ref="BL1161:BT1161"/>
    <mergeCell ref="AG1157:AM1157"/>
    <mergeCell ref="D1149:AF1149"/>
    <mergeCell ref="D1136:AF1136"/>
    <mergeCell ref="D1129:AF1129"/>
    <mergeCell ref="BU1129:CB1129"/>
    <mergeCell ref="D1163:AF1163"/>
    <mergeCell ref="AN1163:AT1163"/>
    <mergeCell ref="AN1159:AT1159"/>
    <mergeCell ref="AN1158:AT1158"/>
    <mergeCell ref="AN1154:AT1154"/>
    <mergeCell ref="AN1151:AT1151"/>
    <mergeCell ref="CI1164:CN1164"/>
    <mergeCell ref="CI1163:CN1163"/>
    <mergeCell ref="CC1163:CH1163"/>
    <mergeCell ref="CI1161:CN1161"/>
    <mergeCell ref="BL1133:BT1133"/>
    <mergeCell ref="AG1131:AM1131"/>
    <mergeCell ref="AN1131:AT1131"/>
    <mergeCell ref="CI1151:CN1151"/>
    <mergeCell ref="CI1150:CN1150"/>
    <mergeCell ref="CI1156:CN1156"/>
    <mergeCell ref="AZ1189:BO1189"/>
    <mergeCell ref="BP1189:CA1189"/>
    <mergeCell ref="P1189:AA1189"/>
    <mergeCell ref="CI1160:CN1160"/>
    <mergeCell ref="CI1147:CN1147"/>
    <mergeCell ref="CC1149:CH1149"/>
    <mergeCell ref="BU1116:CB1116"/>
    <mergeCell ref="CI1119:CN1119"/>
    <mergeCell ref="AV1116:BK1116"/>
    <mergeCell ref="BL1116:BT1116"/>
    <mergeCell ref="AO1101:BI1101"/>
    <mergeCell ref="BJ1096:CD1096"/>
    <mergeCell ref="D1126:AF1126"/>
    <mergeCell ref="CI1149:CN1149"/>
    <mergeCell ref="CI1148:CN1148"/>
    <mergeCell ref="BJ1097:CD1097"/>
    <mergeCell ref="BL1145:BT1145"/>
    <mergeCell ref="AN1147:AT1147"/>
    <mergeCell ref="AN1148:AT1148"/>
    <mergeCell ref="BL1148:BT1148"/>
    <mergeCell ref="BL1149:BT1149"/>
    <mergeCell ref="AV1148:BK1148"/>
    <mergeCell ref="AV1142:BK1142"/>
    <mergeCell ref="BU1145:CB1145"/>
    <mergeCell ref="BL1118:BT1118"/>
    <mergeCell ref="AN1118:AT1118"/>
    <mergeCell ref="CI1118:CN1118"/>
    <mergeCell ref="BU1120:CB1120"/>
    <mergeCell ref="AV1118:BK1118"/>
    <mergeCell ref="BU1149:CB1149"/>
    <mergeCell ref="AN1143:AT1143"/>
    <mergeCell ref="CC1146:CH1146"/>
    <mergeCell ref="CC1145:CH1145"/>
    <mergeCell ref="CC1147:CH1147"/>
    <mergeCell ref="D1141:AF1141"/>
    <mergeCell ref="AG1121:AM1121"/>
    <mergeCell ref="R1265:AE1265"/>
    <mergeCell ref="R1264:AE1264"/>
    <mergeCell ref="AV1260:BI1261"/>
    <mergeCell ref="AF1260:AT1261"/>
    <mergeCell ref="C1235:AP1235"/>
    <mergeCell ref="BX1265:CN1265"/>
    <mergeCell ref="C1197:K1197"/>
    <mergeCell ref="BP1197:BX1197"/>
    <mergeCell ref="BJ1260:BW1261"/>
    <mergeCell ref="BX1260:CN1261"/>
    <mergeCell ref="D1284:AT1284"/>
    <mergeCell ref="D871:AT871"/>
    <mergeCell ref="D873:CN874"/>
    <mergeCell ref="D958:AT959"/>
    <mergeCell ref="D970:AT971"/>
    <mergeCell ref="D986:AT987"/>
    <mergeCell ref="D997:AT998"/>
    <mergeCell ref="D1008:AT1009"/>
    <mergeCell ref="D984:CN985"/>
    <mergeCell ref="D1022:CN1023"/>
    <mergeCell ref="D1024:AT1025"/>
    <mergeCell ref="D1064:AT1065"/>
    <mergeCell ref="D1083:CN1084"/>
    <mergeCell ref="D1112:AT1113"/>
    <mergeCell ref="D1172:CN1173"/>
    <mergeCell ref="D1178:CN1179"/>
    <mergeCell ref="D1185:CN1186"/>
    <mergeCell ref="CB1189:CN1189"/>
    <mergeCell ref="R1263:AE1263"/>
    <mergeCell ref="AF1263:AT1263"/>
    <mergeCell ref="D1266:AT1266"/>
    <mergeCell ref="AV1265:BI1265"/>
    <mergeCell ref="BJ1265:BW1265"/>
    <mergeCell ref="AW1235:CL1235"/>
    <mergeCell ref="AH1214:AX1214"/>
    <mergeCell ref="BP1214:CF1214"/>
    <mergeCell ref="C1233:S1233"/>
    <mergeCell ref="AW1233:BM1233"/>
    <mergeCell ref="C1216:Z1216"/>
    <mergeCell ref="AW1216:BW1216"/>
    <mergeCell ref="AV1262:BI1262"/>
    <mergeCell ref="BJ1262:BW1262"/>
    <mergeCell ref="AV1263:BI1263"/>
    <mergeCell ref="AB1189:AM1189"/>
    <mergeCell ref="AN1189:AY1189"/>
    <mergeCell ref="BJ1263:BW1263"/>
    <mergeCell ref="AV1264:BI1264"/>
    <mergeCell ref="BJ1264:BW1264"/>
    <mergeCell ref="C1214:S1214"/>
    <mergeCell ref="AF1264:AT1264"/>
    <mergeCell ref="AF1265:AT1265"/>
    <mergeCell ref="D1263:Q1263"/>
    <mergeCell ref="D1264:Q1264"/>
    <mergeCell ref="D1265:Q1265"/>
    <mergeCell ref="R1262:AE1262"/>
    <mergeCell ref="D1190:CN1190"/>
    <mergeCell ref="C1252:S1252"/>
    <mergeCell ref="C1195:AP1195"/>
    <mergeCell ref="D1189:O1189"/>
    <mergeCell ref="AF1262:AT1262"/>
    <mergeCell ref="D1260:Q1261"/>
    <mergeCell ref="D1262:Q1262"/>
    <mergeCell ref="R1260:AE1261"/>
    <mergeCell ref="D1192:CN1193"/>
    <mergeCell ref="BP1182:CA1182"/>
    <mergeCell ref="CB1182:CN1182"/>
    <mergeCell ref="CI1157:CN1157"/>
    <mergeCell ref="BU1157:CB1157"/>
    <mergeCell ref="AG1160:AM1160"/>
    <mergeCell ref="AZ1180:BO1181"/>
    <mergeCell ref="AV1161:BK1161"/>
    <mergeCell ref="BU1166:CB1166"/>
    <mergeCell ref="AN1164:AT1164"/>
    <mergeCell ref="D1164:AF1164"/>
    <mergeCell ref="AV1164:BK1164"/>
    <mergeCell ref="BU1162:CB1162"/>
    <mergeCell ref="AG1147:AM1147"/>
    <mergeCell ref="AG1150:AM1150"/>
    <mergeCell ref="AN1160:AT1160"/>
    <mergeCell ref="D1180:O1181"/>
    <mergeCell ref="P1180:AA1181"/>
    <mergeCell ref="BL1156:BT1156"/>
    <mergeCell ref="AV1152:BK1152"/>
    <mergeCell ref="BU1151:CB1151"/>
    <mergeCell ref="AG1151:AM1151"/>
    <mergeCell ref="CI1154:CN1154"/>
    <mergeCell ref="CI1153:CN1153"/>
    <mergeCell ref="CC1154:CH1154"/>
    <mergeCell ref="AN1156:AT1156"/>
    <mergeCell ref="AG1155:AM1155"/>
    <mergeCell ref="AG1156:AM1156"/>
    <mergeCell ref="AN1149:AT1149"/>
    <mergeCell ref="D1176:AG1176"/>
    <mergeCell ref="AH1176:BK1176"/>
    <mergeCell ref="BU1165:CB1165"/>
    <mergeCell ref="D1165:AF1165"/>
    <mergeCell ref="P1187:AA1188"/>
    <mergeCell ref="AB1187:AM1188"/>
    <mergeCell ref="P1182:AA1182"/>
    <mergeCell ref="AB1182:AM1182"/>
    <mergeCell ref="AN1182:AY1182"/>
    <mergeCell ref="BP1187:CA1188"/>
    <mergeCell ref="CB1187:CN1188"/>
    <mergeCell ref="BL1162:BT1162"/>
    <mergeCell ref="AG1161:AM1161"/>
    <mergeCell ref="AN1161:AT1161"/>
    <mergeCell ref="BL1163:BT1163"/>
    <mergeCell ref="BP1180:CA1181"/>
    <mergeCell ref="CB1180:CN1181"/>
    <mergeCell ref="CC1126:CH1126"/>
    <mergeCell ref="AN1152:AT1152"/>
    <mergeCell ref="BL1158:BT1158"/>
    <mergeCell ref="BL1159:BT1159"/>
    <mergeCell ref="AV1159:BK1159"/>
    <mergeCell ref="BU1158:CB1158"/>
    <mergeCell ref="AN1155:AT1155"/>
    <mergeCell ref="CC1156:CH1156"/>
    <mergeCell ref="CC1159:CH1159"/>
    <mergeCell ref="AG1164:AM1164"/>
    <mergeCell ref="AN1157:AT1157"/>
    <mergeCell ref="BU1154:CB1154"/>
    <mergeCell ref="AN1162:AT1162"/>
    <mergeCell ref="BL1174:CN1175"/>
    <mergeCell ref="BL1176:CN1176"/>
    <mergeCell ref="BU1160:CB1160"/>
    <mergeCell ref="AB1180:AM1181"/>
    <mergeCell ref="CC1148:CH1148"/>
    <mergeCell ref="CC1150:CH1150"/>
    <mergeCell ref="CI1159:CN1159"/>
    <mergeCell ref="CI1158:CN1158"/>
    <mergeCell ref="CI1162:CN1162"/>
    <mergeCell ref="CC1158:CH1158"/>
    <mergeCell ref="CI1155:CN1155"/>
    <mergeCell ref="BU1156:CB1156"/>
    <mergeCell ref="CC1152:CH1152"/>
    <mergeCell ref="D1156:AF1156"/>
    <mergeCell ref="D1159:AF1159"/>
    <mergeCell ref="D1155:AF1155"/>
    <mergeCell ref="AG1166:AM1166"/>
    <mergeCell ref="BL1166:BT1166"/>
    <mergeCell ref="AG1154:AM1154"/>
    <mergeCell ref="AG1158:AM1158"/>
    <mergeCell ref="AG1159:AM1159"/>
    <mergeCell ref="D1160:AF1160"/>
    <mergeCell ref="BL1157:BT1157"/>
    <mergeCell ref="D1152:AF1152"/>
    <mergeCell ref="BU1159:CB1159"/>
    <mergeCell ref="AV1157:BK1157"/>
    <mergeCell ref="CC1153:CH1153"/>
    <mergeCell ref="D1153:AF1153"/>
    <mergeCell ref="D1154:AF1154"/>
    <mergeCell ref="D1158:AF1158"/>
    <mergeCell ref="BL1164:BT1164"/>
    <mergeCell ref="CC1164:CH1164"/>
    <mergeCell ref="AG1165:AM1165"/>
    <mergeCell ref="AN1165:AT1165"/>
    <mergeCell ref="CC1165:CH1165"/>
    <mergeCell ref="D1162:AF1162"/>
    <mergeCell ref="CC1157:CH1157"/>
    <mergeCell ref="AV1160:BK1160"/>
    <mergeCell ref="CC1155:CH1155"/>
    <mergeCell ref="BL1155:BT1155"/>
    <mergeCell ref="BL1160:BT1160"/>
    <mergeCell ref="BU1164:CB1164"/>
    <mergeCell ref="CC1161:CH1161"/>
    <mergeCell ref="CC1166:CH1166"/>
    <mergeCell ref="D1150:AF1150"/>
    <mergeCell ref="AN1150:AT1150"/>
    <mergeCell ref="AV1153:BK1153"/>
    <mergeCell ref="BU1155:CB1155"/>
    <mergeCell ref="BU1150:CB1150"/>
    <mergeCell ref="CC1151:CH1151"/>
    <mergeCell ref="BL1151:BT1151"/>
    <mergeCell ref="AV1156:BK1156"/>
    <mergeCell ref="BL1150:BT1150"/>
    <mergeCell ref="BU1153:CB1153"/>
    <mergeCell ref="D1151:AF1151"/>
    <mergeCell ref="AV1151:BK1151"/>
    <mergeCell ref="AV1150:BK1150"/>
    <mergeCell ref="CC1160:CH1160"/>
    <mergeCell ref="AV1158:BK1158"/>
    <mergeCell ref="D1143:AF1143"/>
    <mergeCell ref="AG1143:AM1143"/>
    <mergeCell ref="BL1144:BT1144"/>
    <mergeCell ref="BU1147:CB1147"/>
    <mergeCell ref="AV1149:BK1149"/>
    <mergeCell ref="AG1149:AM1149"/>
    <mergeCell ref="D1147:AF1147"/>
    <mergeCell ref="AN1136:AT1136"/>
    <mergeCell ref="D1140:AF1140"/>
    <mergeCell ref="BL1146:BT1146"/>
    <mergeCell ref="BL1147:BT1147"/>
    <mergeCell ref="BU1142:CB1142"/>
    <mergeCell ref="AV1140:BK1140"/>
    <mergeCell ref="AV1145:BK1145"/>
    <mergeCell ref="AV1143:BK1143"/>
    <mergeCell ref="AG1145:AM1145"/>
    <mergeCell ref="BL1141:BT1141"/>
    <mergeCell ref="AG1142:AM1142"/>
    <mergeCell ref="BU1140:CB1140"/>
    <mergeCell ref="AV1146:BK1146"/>
    <mergeCell ref="D1138:AF1138"/>
    <mergeCell ref="AV1139:BK1139"/>
    <mergeCell ref="AG1139:AM1139"/>
    <mergeCell ref="AG1146:AM1146"/>
    <mergeCell ref="AG1136:AM1136"/>
    <mergeCell ref="AG1148:AM1148"/>
    <mergeCell ref="AN1145:AT1145"/>
    <mergeCell ref="D1145:AF1145"/>
    <mergeCell ref="AG1137:AM1137"/>
    <mergeCell ref="AV1147:BK1147"/>
    <mergeCell ref="AN1140:AT1140"/>
    <mergeCell ref="AN1146:AT1146"/>
    <mergeCell ref="BU1141:CB1141"/>
    <mergeCell ref="AN1141:AT1141"/>
    <mergeCell ref="D1132:AF1132"/>
    <mergeCell ref="D1133:AF1133"/>
    <mergeCell ref="AN1127:AT1127"/>
    <mergeCell ref="BU1126:CB1126"/>
    <mergeCell ref="AN1135:AT1135"/>
    <mergeCell ref="AV1141:BK1141"/>
    <mergeCell ref="BL1136:BT1136"/>
    <mergeCell ref="AN1125:AT1125"/>
    <mergeCell ref="D1125:AF1125"/>
    <mergeCell ref="CC1139:CH1139"/>
    <mergeCell ref="CC1141:CH1141"/>
    <mergeCell ref="D1137:AF1137"/>
    <mergeCell ref="D1139:AF1139"/>
    <mergeCell ref="BL1132:BT1132"/>
    <mergeCell ref="BU1128:CB1128"/>
    <mergeCell ref="BL1135:BT1135"/>
    <mergeCell ref="AV1137:BK1137"/>
    <mergeCell ref="AV1129:BK1129"/>
    <mergeCell ref="AV1138:BK1138"/>
    <mergeCell ref="AN1137:AT1137"/>
    <mergeCell ref="AN1128:AT1128"/>
    <mergeCell ref="D1135:AF1135"/>
    <mergeCell ref="BU1131:CB1131"/>
    <mergeCell ref="AG1130:AM1130"/>
    <mergeCell ref="D1127:AF1127"/>
    <mergeCell ref="AG1127:AM1127"/>
    <mergeCell ref="CC1125:CH1125"/>
    <mergeCell ref="AN1130:AT1130"/>
    <mergeCell ref="AN1126:AT1126"/>
    <mergeCell ref="AV1133:BK1133"/>
    <mergeCell ref="D1144:AF1144"/>
    <mergeCell ref="AG1144:AM1144"/>
    <mergeCell ref="AG1135:AM1135"/>
    <mergeCell ref="BU1143:CB1143"/>
    <mergeCell ref="CC1136:CH1136"/>
    <mergeCell ref="AG1141:AM1141"/>
    <mergeCell ref="D1128:AF1128"/>
    <mergeCell ref="BU1137:CB1137"/>
    <mergeCell ref="AV1144:BK1144"/>
    <mergeCell ref="BL1138:BT1138"/>
    <mergeCell ref="BL1139:BT1139"/>
    <mergeCell ref="BL1140:BT1140"/>
    <mergeCell ref="BU1148:CB1148"/>
    <mergeCell ref="CI1143:CN1143"/>
    <mergeCell ref="CI1142:CN1142"/>
    <mergeCell ref="AV1136:BK1136"/>
    <mergeCell ref="BL1126:BT1126"/>
    <mergeCell ref="AV1126:BK1126"/>
    <mergeCell ref="AG1126:AM1126"/>
    <mergeCell ref="BU1138:CB1138"/>
    <mergeCell ref="AG1129:AM1129"/>
    <mergeCell ref="AN1133:AT1133"/>
    <mergeCell ref="AG1132:AM1132"/>
    <mergeCell ref="CI1127:CN1127"/>
    <mergeCell ref="CI1132:CN1132"/>
    <mergeCell ref="CI1136:CN1136"/>
    <mergeCell ref="CC1132:CH1132"/>
    <mergeCell ref="BL1127:BT1127"/>
    <mergeCell ref="CI1133:CN1133"/>
    <mergeCell ref="CI1129:CN1129"/>
    <mergeCell ref="CI1128:CN1128"/>
    <mergeCell ref="CI1126:CN1126"/>
    <mergeCell ref="CC1142:CH1142"/>
    <mergeCell ref="CI1140:CN1140"/>
    <mergeCell ref="CC1138:CH1138"/>
    <mergeCell ref="CC1140:CH1140"/>
    <mergeCell ref="CC1143:CH1143"/>
    <mergeCell ref="AV1127:BK1127"/>
    <mergeCell ref="AV1128:BK1128"/>
    <mergeCell ref="BL1134:BT1134"/>
    <mergeCell ref="BL1130:BT1130"/>
    <mergeCell ref="BU1139:CB1139"/>
    <mergeCell ref="CI1139:CN1139"/>
    <mergeCell ref="CI1138:CN1138"/>
    <mergeCell ref="BU1136:CB1136"/>
    <mergeCell ref="CC1134:CH1134"/>
    <mergeCell ref="BL1114:CB1114"/>
    <mergeCell ref="CE1087:CN1087"/>
    <mergeCell ref="AG1114:AT1114"/>
    <mergeCell ref="AO1105:BI1105"/>
    <mergeCell ref="BU1133:CB1133"/>
    <mergeCell ref="AV1132:BK1132"/>
    <mergeCell ref="CC1130:CH1130"/>
    <mergeCell ref="BU1125:CB1125"/>
    <mergeCell ref="AG1120:AM1120"/>
    <mergeCell ref="D1102:AN1102"/>
    <mergeCell ref="CC1133:CH1133"/>
    <mergeCell ref="BL1125:BT1125"/>
    <mergeCell ref="AG1122:AM1122"/>
    <mergeCell ref="D1122:AF1122"/>
    <mergeCell ref="D1123:AF1123"/>
    <mergeCell ref="AV1120:BK1120"/>
    <mergeCell ref="BU1124:CB1124"/>
    <mergeCell ref="D1134:AF1134"/>
    <mergeCell ref="AG1123:AM1123"/>
    <mergeCell ref="BU1123:CB1123"/>
    <mergeCell ref="BL1129:BT1129"/>
    <mergeCell ref="BL1128:BT1128"/>
    <mergeCell ref="CC1124:CH1124"/>
    <mergeCell ref="CC1127:CH1127"/>
    <mergeCell ref="CC1131:CH1131"/>
    <mergeCell ref="CE1090:CN1090"/>
    <mergeCell ref="AO1092:BI1092"/>
    <mergeCell ref="AO1094:BI1094"/>
    <mergeCell ref="AO1095:BI1095"/>
    <mergeCell ref="AG1115:AM1115"/>
    <mergeCell ref="AN1115:AT1115"/>
    <mergeCell ref="CE1105:CN1105"/>
    <mergeCell ref="AN1123:AT1123"/>
    <mergeCell ref="BL1122:BT1122"/>
    <mergeCell ref="BU1122:CB1122"/>
    <mergeCell ref="CC1128:CH1128"/>
    <mergeCell ref="CC1129:CH1129"/>
    <mergeCell ref="AG1124:AM1124"/>
    <mergeCell ref="AV1123:BK1123"/>
    <mergeCell ref="AG1125:AM1125"/>
    <mergeCell ref="AV1125:BK1125"/>
    <mergeCell ref="AV1130:BK1130"/>
    <mergeCell ref="AV1131:BK1131"/>
    <mergeCell ref="CC1121:CH1121"/>
    <mergeCell ref="AG1117:AM1117"/>
    <mergeCell ref="AO1102:BI1102"/>
    <mergeCell ref="AV1122:BK1122"/>
    <mergeCell ref="BU1127:CB1127"/>
    <mergeCell ref="AN1121:AT1121"/>
    <mergeCell ref="CE1093:CN1093"/>
    <mergeCell ref="CC1122:CH1122"/>
    <mergeCell ref="CC1120:CH1120"/>
    <mergeCell ref="BL1119:BT1119"/>
    <mergeCell ref="AN1120:AT1120"/>
    <mergeCell ref="CI1146:CN1146"/>
    <mergeCell ref="BU1144:CB1144"/>
    <mergeCell ref="BL1143:BT1143"/>
    <mergeCell ref="CI1125:CN1125"/>
    <mergeCell ref="AN1134:AT1134"/>
    <mergeCell ref="AV1124:BK1124"/>
    <mergeCell ref="AG1128:AM1128"/>
    <mergeCell ref="CI1145:CN1145"/>
    <mergeCell ref="AN1142:AT1142"/>
    <mergeCell ref="AN1144:AT1144"/>
    <mergeCell ref="BL1142:BT1142"/>
    <mergeCell ref="CI1131:CN1131"/>
    <mergeCell ref="CI1130:CN1130"/>
    <mergeCell ref="CC1135:CH1135"/>
    <mergeCell ref="CI1134:CN1134"/>
    <mergeCell ref="CI1137:CN1137"/>
    <mergeCell ref="BL1137:BT1137"/>
    <mergeCell ref="AV1135:BK1135"/>
    <mergeCell ref="BL1131:BT1131"/>
    <mergeCell ref="BU1134:CB1134"/>
    <mergeCell ref="CC1137:CH1137"/>
    <mergeCell ref="CI1144:CN1144"/>
    <mergeCell ref="BL1124:BT1124"/>
    <mergeCell ref="AN1138:AT1138"/>
    <mergeCell ref="AN1139:AT1139"/>
    <mergeCell ref="CC1144:CH1144"/>
    <mergeCell ref="CI1141:CN1141"/>
    <mergeCell ref="CI1135:CN1135"/>
    <mergeCell ref="BU1130:CB1130"/>
    <mergeCell ref="BU1135:CB1135"/>
    <mergeCell ref="CB1075:CN1075"/>
    <mergeCell ref="AK1075:AT1075"/>
    <mergeCell ref="AK1076:AT1076"/>
    <mergeCell ref="BT1078:CA1078"/>
    <mergeCell ref="BL1075:BS1075"/>
    <mergeCell ref="AV1081:CN1081"/>
    <mergeCell ref="AV1119:BK1119"/>
    <mergeCell ref="D1085:AN1086"/>
    <mergeCell ref="BJ1089:CD1089"/>
    <mergeCell ref="CC1114:CN1114"/>
    <mergeCell ref="D1117:AF1117"/>
    <mergeCell ref="BL1117:BT1117"/>
    <mergeCell ref="CI1117:CN1117"/>
    <mergeCell ref="AG1116:AM1116"/>
    <mergeCell ref="Z1078:AJ1078"/>
    <mergeCell ref="CB1077:CN1077"/>
    <mergeCell ref="CE1094:CN1094"/>
    <mergeCell ref="D1096:AN1096"/>
    <mergeCell ref="BJ1086:CD1086"/>
    <mergeCell ref="BJ1095:CD1095"/>
    <mergeCell ref="BJ1087:CD1087"/>
    <mergeCell ref="BJ1090:CD1090"/>
    <mergeCell ref="CE1098:CN1098"/>
    <mergeCell ref="AK1080:AT1080"/>
    <mergeCell ref="AO1096:BI1096"/>
    <mergeCell ref="AV1117:BK1117"/>
    <mergeCell ref="AO1093:BI1093"/>
    <mergeCell ref="BJ1101:CD1101"/>
    <mergeCell ref="CE1100:CN1100"/>
    <mergeCell ref="CC1118:CH1118"/>
    <mergeCell ref="AO1091:BI1091"/>
    <mergeCell ref="AG1119:AM1119"/>
    <mergeCell ref="AO1106:BI1106"/>
    <mergeCell ref="BT1080:CA1080"/>
    <mergeCell ref="CC1117:CH1117"/>
    <mergeCell ref="D1104:AN1104"/>
    <mergeCell ref="CE1104:CN1104"/>
    <mergeCell ref="AO1089:BI1089"/>
    <mergeCell ref="Z1077:AJ1077"/>
    <mergeCell ref="BL1077:BS1077"/>
    <mergeCell ref="BT1079:CA1079"/>
    <mergeCell ref="BD1079:BK1079"/>
    <mergeCell ref="BU1117:CB1117"/>
    <mergeCell ref="BJ1100:CD1100"/>
    <mergeCell ref="D1116:AF1116"/>
    <mergeCell ref="AO1104:BI1104"/>
    <mergeCell ref="AN1116:AT1116"/>
    <mergeCell ref="AV1112:CN1113"/>
    <mergeCell ref="AK1079:AT1079"/>
    <mergeCell ref="AG1118:AM1118"/>
    <mergeCell ref="D1119:AF1119"/>
    <mergeCell ref="D1118:AF1118"/>
    <mergeCell ref="CE1086:CN1086"/>
    <mergeCell ref="AO1103:BI1103"/>
    <mergeCell ref="BJ1094:CD1094"/>
    <mergeCell ref="AO1090:BI1090"/>
    <mergeCell ref="AV1114:BK1115"/>
    <mergeCell ref="CC1115:CH1115"/>
    <mergeCell ref="CC1116:CH1116"/>
    <mergeCell ref="D1107:AN1107"/>
    <mergeCell ref="CE1096:CN1096"/>
    <mergeCell ref="D1097:AN1097"/>
    <mergeCell ref="CB1073:CN1073"/>
    <mergeCell ref="BT1075:CA1075"/>
    <mergeCell ref="AK1078:AT1078"/>
    <mergeCell ref="D1057:P1057"/>
    <mergeCell ref="BL1070:BS1070"/>
    <mergeCell ref="AV1072:BC1072"/>
    <mergeCell ref="BL1079:BS1079"/>
    <mergeCell ref="D1078:Y1078"/>
    <mergeCell ref="CB1078:CN1078"/>
    <mergeCell ref="BD1077:BK1077"/>
    <mergeCell ref="Z1068:AJ1068"/>
    <mergeCell ref="BT1077:CA1077"/>
    <mergeCell ref="BT1074:CA1074"/>
    <mergeCell ref="BL1069:BS1069"/>
    <mergeCell ref="AV1077:BC1077"/>
    <mergeCell ref="BT1070:CA1070"/>
    <mergeCell ref="AK1074:AT1074"/>
    <mergeCell ref="BL1071:BS1071"/>
    <mergeCell ref="AV1069:BC1069"/>
    <mergeCell ref="D1075:Y1075"/>
    <mergeCell ref="BT1068:CA1068"/>
    <mergeCell ref="BL1072:BS1072"/>
    <mergeCell ref="Z1076:AJ1076"/>
    <mergeCell ref="AV1070:BC1070"/>
    <mergeCell ref="CB1076:CN1076"/>
    <mergeCell ref="BD1069:BK1069"/>
    <mergeCell ref="BD1072:BK1072"/>
    <mergeCell ref="BT1069:CA1069"/>
    <mergeCell ref="CB1074:CN1074"/>
    <mergeCell ref="BD1076:BK1076"/>
    <mergeCell ref="BL1076:BS1076"/>
    <mergeCell ref="BT1076:CA1076"/>
    <mergeCell ref="Z1074:AJ1074"/>
    <mergeCell ref="D1074:Y1074"/>
    <mergeCell ref="BL1073:BS1073"/>
    <mergeCell ref="AK1068:AT1068"/>
    <mergeCell ref="AK1069:AT1069"/>
    <mergeCell ref="D1080:Y1080"/>
    <mergeCell ref="AV1075:BC1075"/>
    <mergeCell ref="BL1080:BS1080"/>
    <mergeCell ref="AV1074:BC1074"/>
    <mergeCell ref="Z1080:AJ1080"/>
    <mergeCell ref="BD1080:BK1080"/>
    <mergeCell ref="AK1071:AT1071"/>
    <mergeCell ref="CB1070:CN1070"/>
    <mergeCell ref="BD1070:BK1070"/>
    <mergeCell ref="AK1072:AT1072"/>
    <mergeCell ref="D1077:Y1077"/>
    <mergeCell ref="Z1069:AJ1069"/>
    <mergeCell ref="CB1072:CN1072"/>
    <mergeCell ref="BT1071:CA1071"/>
    <mergeCell ref="AV1078:BC1078"/>
    <mergeCell ref="BD1075:BK1075"/>
    <mergeCell ref="D1079:Y1079"/>
    <mergeCell ref="BL1074:BS1074"/>
    <mergeCell ref="AV1079:BC1079"/>
    <mergeCell ref="BD1078:BK1078"/>
    <mergeCell ref="AK1070:AT1070"/>
    <mergeCell ref="D1076:Y1076"/>
    <mergeCell ref="Z1075:AJ1075"/>
    <mergeCell ref="CB1079:CN1079"/>
    <mergeCell ref="BL1078:BS1078"/>
    <mergeCell ref="BD1073:BK1073"/>
    <mergeCell ref="AV1076:BC1076"/>
    <mergeCell ref="BX1056:CN1056"/>
    <mergeCell ref="CB1069:CN1069"/>
    <mergeCell ref="AV1068:BC1068"/>
    <mergeCell ref="D1072:Y1072"/>
    <mergeCell ref="AV1073:BC1073"/>
    <mergeCell ref="D1066:Y1067"/>
    <mergeCell ref="Z1071:AJ1071"/>
    <mergeCell ref="X1057:AD1057"/>
    <mergeCell ref="D1069:Y1069"/>
    <mergeCell ref="BX1057:CN1057"/>
    <mergeCell ref="Z1066:AJ1067"/>
    <mergeCell ref="CB1066:CN1068"/>
    <mergeCell ref="AV1058:CN1058"/>
    <mergeCell ref="BL1066:CA1067"/>
    <mergeCell ref="X1056:AD1056"/>
    <mergeCell ref="AE1057:AT1057"/>
    <mergeCell ref="Z1070:AJ1070"/>
    <mergeCell ref="Q1057:W1057"/>
    <mergeCell ref="Z1073:AJ1073"/>
    <mergeCell ref="D1071:Y1071"/>
    <mergeCell ref="BT1072:CA1072"/>
    <mergeCell ref="D1073:Y1073"/>
    <mergeCell ref="AK1073:AT1073"/>
    <mergeCell ref="Z1072:AJ1072"/>
    <mergeCell ref="D1070:Y1070"/>
    <mergeCell ref="D1058:AT1058"/>
    <mergeCell ref="BD1071:BK1071"/>
    <mergeCell ref="AV1071:BC1071"/>
    <mergeCell ref="CB1071:CN1071"/>
    <mergeCell ref="D1056:P1056"/>
    <mergeCell ref="BD1068:BK1068"/>
    <mergeCell ref="BT1073:CA1073"/>
    <mergeCell ref="AV1057:BI1057"/>
    <mergeCell ref="BL1068:BS1068"/>
    <mergeCell ref="BJ1057:BW1057"/>
    <mergeCell ref="AV1066:BK1067"/>
    <mergeCell ref="D1054:P1054"/>
    <mergeCell ref="X1053:AD1053"/>
    <mergeCell ref="AE1049:AT1049"/>
    <mergeCell ref="AV1046:BI1046"/>
    <mergeCell ref="AV1047:BI1047"/>
    <mergeCell ref="BJ1044:BW1045"/>
    <mergeCell ref="AV1044:BI1045"/>
    <mergeCell ref="AE1044:AT1044"/>
    <mergeCell ref="AK1066:AT1067"/>
    <mergeCell ref="D1068:Y1068"/>
    <mergeCell ref="Q1033:W1033"/>
    <mergeCell ref="AV1037:BU1037"/>
    <mergeCell ref="Q1034:W1034"/>
    <mergeCell ref="X1036:AD1036"/>
    <mergeCell ref="AE1051:AT1051"/>
    <mergeCell ref="D1047:P1047"/>
    <mergeCell ref="D1046:P1046"/>
    <mergeCell ref="X1047:AD1047"/>
    <mergeCell ref="Q1050:W1050"/>
    <mergeCell ref="X1046:AD1046"/>
    <mergeCell ref="D1049:P1049"/>
    <mergeCell ref="AE1056:AT1056"/>
    <mergeCell ref="X1044:AD1044"/>
    <mergeCell ref="D1053:P1053"/>
    <mergeCell ref="Q1045:W1045"/>
    <mergeCell ref="Q1044:W1044"/>
    <mergeCell ref="D1052:P1052"/>
    <mergeCell ref="AE1050:AT1050"/>
    <mergeCell ref="X1050:AD1050"/>
    <mergeCell ref="Q1048:W1048"/>
    <mergeCell ref="AE1052:AT1052"/>
    <mergeCell ref="Q1049:W1049"/>
    <mergeCell ref="Q1046:W1046"/>
    <mergeCell ref="AE1045:AT1045"/>
    <mergeCell ref="AE1046:AT1046"/>
    <mergeCell ref="Q1047:W1047"/>
    <mergeCell ref="D1051:P1051"/>
    <mergeCell ref="X1051:AD1051"/>
    <mergeCell ref="D1043:P1043"/>
    <mergeCell ref="D1048:P1048"/>
    <mergeCell ref="D1039:P1039"/>
    <mergeCell ref="Y1013:AE1013"/>
    <mergeCell ref="AE1053:AT1053"/>
    <mergeCell ref="X1045:AD1045"/>
    <mergeCell ref="X1030:AD1030"/>
    <mergeCell ref="X1048:AD1048"/>
    <mergeCell ref="D1050:P1050"/>
    <mergeCell ref="D1033:P1033"/>
    <mergeCell ref="D1030:P1030"/>
    <mergeCell ref="D1019:X1019"/>
    <mergeCell ref="AM1013:AT1013"/>
    <mergeCell ref="Y1015:AE1015"/>
    <mergeCell ref="X1039:AD1039"/>
    <mergeCell ref="D1035:P1035"/>
    <mergeCell ref="D1034:P1034"/>
    <mergeCell ref="X1033:AD1033"/>
    <mergeCell ref="D1026:P1027"/>
    <mergeCell ref="X1035:AD1035"/>
    <mergeCell ref="AE999:AT999"/>
    <mergeCell ref="AE1000:AL1000"/>
    <mergeCell ref="AE1028:AT1028"/>
    <mergeCell ref="BK1002:BR1002"/>
    <mergeCell ref="BK1003:BR1003"/>
    <mergeCell ref="BK1004:BR1004"/>
    <mergeCell ref="AV1002:BJ1002"/>
    <mergeCell ref="BK1005:BR1005"/>
    <mergeCell ref="BS1002:BX1002"/>
    <mergeCell ref="BS1003:BX1003"/>
    <mergeCell ref="Q1038:W1038"/>
    <mergeCell ref="AE1037:AT1037"/>
    <mergeCell ref="CE1004:CN1004"/>
    <mergeCell ref="D1018:X1018"/>
    <mergeCell ref="D1029:P1029"/>
    <mergeCell ref="D1015:X1015"/>
    <mergeCell ref="D1010:X1011"/>
    <mergeCell ref="Y1010:AT1010"/>
    <mergeCell ref="AM1018:AT1018"/>
    <mergeCell ref="W999:AD1000"/>
    <mergeCell ref="D999:N1000"/>
    <mergeCell ref="D1031:P1031"/>
    <mergeCell ref="AE1030:AT1030"/>
    <mergeCell ref="Q1030:W1030"/>
    <mergeCell ref="D1013:X1013"/>
    <mergeCell ref="Y1019:AE1019"/>
    <mergeCell ref="AE1029:AT1029"/>
    <mergeCell ref="Y1011:AE1011"/>
    <mergeCell ref="W1001:AD1001"/>
    <mergeCell ref="BQ1013:BX1013"/>
    <mergeCell ref="AE1002:AL1002"/>
    <mergeCell ref="W1002:AD1002"/>
    <mergeCell ref="CK994:CN994"/>
    <mergeCell ref="O1004:V1004"/>
    <mergeCell ref="AM1005:AT1005"/>
    <mergeCell ref="BS1005:BX1005"/>
    <mergeCell ref="O999:V1000"/>
    <mergeCell ref="AV999:BJ1000"/>
    <mergeCell ref="AE1001:AL1001"/>
    <mergeCell ref="W994:AD994"/>
    <mergeCell ref="AM1001:AT1001"/>
    <mergeCell ref="O1001:V1001"/>
    <mergeCell ref="Q1031:W1031"/>
    <mergeCell ref="BV1028:CN1028"/>
    <mergeCell ref="BV1029:CN1029"/>
    <mergeCell ref="CE1003:CN1003"/>
    <mergeCell ref="AF1013:AL1013"/>
    <mergeCell ref="Y1012:AE1012"/>
    <mergeCell ref="AV995:CL995"/>
    <mergeCell ref="BY1015:CN1015"/>
    <mergeCell ref="AV1026:BU1027"/>
    <mergeCell ref="Q1028:W1028"/>
    <mergeCell ref="AM1011:AT1011"/>
    <mergeCell ref="BS1004:BX1004"/>
    <mergeCell ref="BY1002:CD1002"/>
    <mergeCell ref="BY1003:CD1003"/>
    <mergeCell ref="CE1005:CN1005"/>
    <mergeCell ref="O1002:V1002"/>
    <mergeCell ref="AE1005:AL1005"/>
    <mergeCell ref="BY1012:CN1012"/>
    <mergeCell ref="AV997:CN998"/>
    <mergeCell ref="BV1026:CN1027"/>
    <mergeCell ref="AM1002:AT1002"/>
    <mergeCell ref="D976:Y976"/>
    <mergeCell ref="CJ973:CN973"/>
    <mergeCell ref="AV978:BQ978"/>
    <mergeCell ref="BX972:CC973"/>
    <mergeCell ref="AF972:AT972"/>
    <mergeCell ref="Z974:AE974"/>
    <mergeCell ref="CM983:CN983"/>
    <mergeCell ref="AM989:AT989"/>
    <mergeCell ref="CB989:CJ989"/>
    <mergeCell ref="BR976:BW976"/>
    <mergeCell ref="AN975:AT975"/>
    <mergeCell ref="CF962:CN962"/>
    <mergeCell ref="AA951:AT951"/>
    <mergeCell ref="O992:V992"/>
    <mergeCell ref="AV991:BJ991"/>
    <mergeCell ref="D990:N990"/>
    <mergeCell ref="CD972:CN972"/>
    <mergeCell ref="O991:V991"/>
    <mergeCell ref="AM992:AT992"/>
    <mergeCell ref="BK990:BQ990"/>
    <mergeCell ref="AE990:AL990"/>
    <mergeCell ref="BX978:CC978"/>
    <mergeCell ref="Z977:AE977"/>
    <mergeCell ref="BX975:CC975"/>
    <mergeCell ref="CJ974:CN974"/>
    <mergeCell ref="CD976:CI976"/>
    <mergeCell ref="BY989:CA989"/>
    <mergeCell ref="AM990:AT990"/>
    <mergeCell ref="AM991:AT991"/>
    <mergeCell ref="BY1004:CD1004"/>
    <mergeCell ref="BY1005:CD1005"/>
    <mergeCell ref="CE1002:CN1002"/>
    <mergeCell ref="BS903:BY904"/>
    <mergeCell ref="Z960:AM960"/>
    <mergeCell ref="Z961:AE961"/>
    <mergeCell ref="AF962:AM962"/>
    <mergeCell ref="AM1000:AT1000"/>
    <mergeCell ref="BZ905:CF905"/>
    <mergeCell ref="CD975:CI975"/>
    <mergeCell ref="AU869:BL869"/>
    <mergeCell ref="CE880:CN880"/>
    <mergeCell ref="BP878:CD878"/>
    <mergeCell ref="BP875:CN875"/>
    <mergeCell ref="CE876:CN876"/>
    <mergeCell ref="D879:AN879"/>
    <mergeCell ref="CE877:CN877"/>
    <mergeCell ref="BM869:BU869"/>
    <mergeCell ref="AU870:BL870"/>
    <mergeCell ref="CE885:CN885"/>
    <mergeCell ref="CE886:CN886"/>
    <mergeCell ref="CE887:CN887"/>
    <mergeCell ref="AO886:BO886"/>
    <mergeCell ref="D883:AN883"/>
    <mergeCell ref="AN904:AT904"/>
    <mergeCell ref="BZ903:CF904"/>
    <mergeCell ref="D887:AN887"/>
    <mergeCell ref="AO882:BO882"/>
    <mergeCell ref="D885:AN885"/>
    <mergeCell ref="AF904:AM904"/>
    <mergeCell ref="BP885:CD885"/>
    <mergeCell ref="CG905:CN905"/>
    <mergeCell ref="AC864:AT864"/>
    <mergeCell ref="AU858:BL858"/>
    <mergeCell ref="AC858:AT858"/>
    <mergeCell ref="CE854:CM854"/>
    <mergeCell ref="CE856:CM856"/>
    <mergeCell ref="AC853:AT853"/>
    <mergeCell ref="CE852:CM852"/>
    <mergeCell ref="AU852:BL852"/>
    <mergeCell ref="AC848:AT849"/>
    <mergeCell ref="BV852:CD852"/>
    <mergeCell ref="AU859:BL859"/>
    <mergeCell ref="AU863:BL863"/>
    <mergeCell ref="AC850:AT850"/>
    <mergeCell ref="BV862:CD862"/>
    <mergeCell ref="BM858:BU858"/>
    <mergeCell ref="CE850:CM850"/>
    <mergeCell ref="AC852:AT852"/>
    <mergeCell ref="BM853:BU853"/>
    <mergeCell ref="BM855:BU855"/>
    <mergeCell ref="AU860:BL860"/>
    <mergeCell ref="BM860:BU860"/>
    <mergeCell ref="BM859:BU859"/>
    <mergeCell ref="BM849:BU849"/>
    <mergeCell ref="BV851:CD851"/>
    <mergeCell ref="AU854:BL854"/>
    <mergeCell ref="CE849:CM849"/>
    <mergeCell ref="BM856:BU856"/>
    <mergeCell ref="BV853:CD853"/>
    <mergeCell ref="BV859:CD859"/>
    <mergeCell ref="CE860:CM860"/>
    <mergeCell ref="CE857:CM857"/>
    <mergeCell ref="AC857:AT857"/>
    <mergeCell ref="Z631:AC631"/>
    <mergeCell ref="D639:U639"/>
    <mergeCell ref="D643:U643"/>
    <mergeCell ref="AD631:AG631"/>
    <mergeCell ref="AL635:AO635"/>
    <mergeCell ref="AD632:AG632"/>
    <mergeCell ref="AH633:AK633"/>
    <mergeCell ref="D648:U648"/>
    <mergeCell ref="D637:U637"/>
    <mergeCell ref="AD641:AG641"/>
    <mergeCell ref="AL640:AO640"/>
    <mergeCell ref="Z640:AC640"/>
    <mergeCell ref="AL632:AO632"/>
    <mergeCell ref="Z633:AC633"/>
    <mergeCell ref="D631:U631"/>
    <mergeCell ref="Z645:AC645"/>
    <mergeCell ref="D646:U646"/>
    <mergeCell ref="D642:U642"/>
    <mergeCell ref="AL645:AO645"/>
    <mergeCell ref="AH634:AK634"/>
    <mergeCell ref="AD645:AG645"/>
    <mergeCell ref="D633:U633"/>
    <mergeCell ref="Z647:AC647"/>
    <mergeCell ref="AD648:AG648"/>
    <mergeCell ref="AL647:AO647"/>
    <mergeCell ref="Z643:AC643"/>
    <mergeCell ref="Z644:AC644"/>
    <mergeCell ref="AD643:AG643"/>
    <mergeCell ref="AH644:AK644"/>
    <mergeCell ref="Z637:AC637"/>
    <mergeCell ref="D640:U640"/>
    <mergeCell ref="AH641:AK641"/>
    <mergeCell ref="Z628:AC628"/>
    <mergeCell ref="Z634:AC634"/>
    <mergeCell ref="CF639:CI639"/>
    <mergeCell ref="BP639:BS639"/>
    <mergeCell ref="BP632:BS632"/>
    <mergeCell ref="BT635:BW635"/>
    <mergeCell ref="CB649:CE649"/>
    <mergeCell ref="BT649:BW649"/>
    <mergeCell ref="BX649:CA649"/>
    <mergeCell ref="CJ645:CN645"/>
    <mergeCell ref="CJ647:CN647"/>
    <mergeCell ref="BT646:BW646"/>
    <mergeCell ref="AV648:BO648"/>
    <mergeCell ref="BX645:CA645"/>
    <mergeCell ref="AP643:AT643"/>
    <mergeCell ref="AL648:AO648"/>
    <mergeCell ref="Z632:AC632"/>
    <mergeCell ref="AP637:AT637"/>
    <mergeCell ref="CF632:CI632"/>
    <mergeCell ref="CB638:CE638"/>
    <mergeCell ref="AV633:BO633"/>
    <mergeCell ref="BX639:CA639"/>
    <mergeCell ref="BT639:BW639"/>
    <mergeCell ref="BT643:BW643"/>
    <mergeCell ref="AV641:BO641"/>
    <mergeCell ref="AP631:AT631"/>
    <mergeCell ref="BP640:BS640"/>
    <mergeCell ref="AV636:BO636"/>
    <mergeCell ref="AV634:BO634"/>
    <mergeCell ref="AL642:AO642"/>
    <mergeCell ref="AH642:AK642"/>
    <mergeCell ref="CF631:CI631"/>
    <mergeCell ref="D589:Q589"/>
    <mergeCell ref="D587:Q587"/>
    <mergeCell ref="V588:Y588"/>
    <mergeCell ref="AQ591:AT591"/>
    <mergeCell ref="Z587:AC587"/>
    <mergeCell ref="AV594:BK594"/>
    <mergeCell ref="AV588:BK588"/>
    <mergeCell ref="CJ625:CN625"/>
    <mergeCell ref="CF624:CI624"/>
    <mergeCell ref="BT632:BW632"/>
    <mergeCell ref="BP633:BS633"/>
    <mergeCell ref="BT633:BW633"/>
    <mergeCell ref="CB624:CE624"/>
    <mergeCell ref="BL591:BO591"/>
    <mergeCell ref="AV587:BK587"/>
    <mergeCell ref="AJ591:AL591"/>
    <mergeCell ref="Z590:AC590"/>
    <mergeCell ref="V591:Y591"/>
    <mergeCell ref="CB631:CE631"/>
    <mergeCell ref="CB626:CE626"/>
    <mergeCell ref="CG601:CJ601"/>
    <mergeCell ref="BL593:BO593"/>
    <mergeCell ref="BL592:BO592"/>
    <mergeCell ref="AH628:AK628"/>
    <mergeCell ref="AD626:AG626"/>
    <mergeCell ref="AL628:AO628"/>
    <mergeCell ref="D628:U628"/>
    <mergeCell ref="AD595:AF595"/>
    <mergeCell ref="AD627:AG627"/>
    <mergeCell ref="AD628:AG628"/>
    <mergeCell ref="AG588:AI588"/>
    <mergeCell ref="AH626:AK626"/>
    <mergeCell ref="AP624:AT624"/>
    <mergeCell ref="D602:AT602"/>
    <mergeCell ref="AH625:AK625"/>
    <mergeCell ref="V623:AC623"/>
    <mergeCell ref="AD623:AT623"/>
    <mergeCell ref="D598:Q598"/>
    <mergeCell ref="AH624:AK624"/>
    <mergeCell ref="AL624:AO624"/>
    <mergeCell ref="D621:AT622"/>
    <mergeCell ref="D625:U625"/>
    <mergeCell ref="AD625:AG625"/>
    <mergeCell ref="BP623:BW623"/>
    <mergeCell ref="BP636:BS636"/>
    <mergeCell ref="BX635:CA635"/>
    <mergeCell ref="BT601:BW601"/>
    <mergeCell ref="BX600:BZ600"/>
    <mergeCell ref="BT624:BW624"/>
    <mergeCell ref="BT600:BW600"/>
    <mergeCell ref="AL636:AO636"/>
    <mergeCell ref="AV619:CN619"/>
    <mergeCell ref="CD600:CF600"/>
    <mergeCell ref="CA599:CC599"/>
    <mergeCell ref="AV632:BO632"/>
    <mergeCell ref="BT634:BW634"/>
    <mergeCell ref="CB625:CE625"/>
    <mergeCell ref="CJ631:CN631"/>
    <mergeCell ref="CJ636:CN636"/>
    <mergeCell ref="BT631:BW631"/>
    <mergeCell ref="CF636:CI636"/>
    <mergeCell ref="CJ633:CN633"/>
    <mergeCell ref="CJ632:CN632"/>
    <mergeCell ref="AV631:BO631"/>
    <mergeCell ref="D595:Q595"/>
    <mergeCell ref="AD594:AF594"/>
    <mergeCell ref="AJ587:AL587"/>
    <mergeCell ref="D596:Q596"/>
    <mergeCell ref="V587:Y587"/>
    <mergeCell ref="AQ588:AT588"/>
    <mergeCell ref="Z586:AC586"/>
    <mergeCell ref="D619:AT619"/>
    <mergeCell ref="V585:Y585"/>
    <mergeCell ref="D597:Q597"/>
    <mergeCell ref="AJ585:AL585"/>
    <mergeCell ref="AD597:AF597"/>
    <mergeCell ref="AD590:AF590"/>
    <mergeCell ref="AQ594:AT594"/>
    <mergeCell ref="D593:Q593"/>
    <mergeCell ref="D590:Q590"/>
    <mergeCell ref="AD593:AF593"/>
    <mergeCell ref="D588:Q588"/>
    <mergeCell ref="AG589:AI589"/>
    <mergeCell ref="AJ589:AL589"/>
    <mergeCell ref="AD596:AF596"/>
    <mergeCell ref="V590:Y590"/>
    <mergeCell ref="Z589:AC589"/>
    <mergeCell ref="D585:Q585"/>
    <mergeCell ref="AG593:AI593"/>
    <mergeCell ref="AJ593:AL593"/>
    <mergeCell ref="AG591:AI591"/>
    <mergeCell ref="AD592:AF592"/>
    <mergeCell ref="D594:Q594"/>
    <mergeCell ref="Z593:AC593"/>
    <mergeCell ref="AG590:AI590"/>
    <mergeCell ref="AD589:AF589"/>
    <mergeCell ref="D583:Q583"/>
    <mergeCell ref="D582:Q582"/>
    <mergeCell ref="Z570:AC570"/>
    <mergeCell ref="Z569:AC569"/>
    <mergeCell ref="AJ562:AL562"/>
    <mergeCell ref="AD563:AF563"/>
    <mergeCell ref="AG564:AI564"/>
    <mergeCell ref="AG573:AI573"/>
    <mergeCell ref="AJ570:AL570"/>
    <mergeCell ref="R563:U563"/>
    <mergeCell ref="V567:Y567"/>
    <mergeCell ref="AD574:AF574"/>
    <mergeCell ref="R562:U562"/>
    <mergeCell ref="D570:Q570"/>
    <mergeCell ref="R580:U580"/>
    <mergeCell ref="D574:Q574"/>
    <mergeCell ref="D577:Q577"/>
    <mergeCell ref="D578:Q578"/>
    <mergeCell ref="V582:Y582"/>
    <mergeCell ref="AJ573:AL573"/>
    <mergeCell ref="AG578:AI578"/>
    <mergeCell ref="AJ578:AL578"/>
    <mergeCell ref="V583:Y583"/>
    <mergeCell ref="D572:Q572"/>
    <mergeCell ref="Z573:AC573"/>
    <mergeCell ref="AD583:AF583"/>
    <mergeCell ref="AG582:AI582"/>
    <mergeCell ref="Z583:AC583"/>
    <mergeCell ref="V581:Y581"/>
    <mergeCell ref="AD569:AF569"/>
    <mergeCell ref="AD566:AF566"/>
    <mergeCell ref="V562:Y562"/>
    <mergeCell ref="AJ580:AL580"/>
    <mergeCell ref="S409:Y409"/>
    <mergeCell ref="AN411:AT411"/>
    <mergeCell ref="AN412:AT412"/>
    <mergeCell ref="AC394:AF394"/>
    <mergeCell ref="AV393:BL393"/>
    <mergeCell ref="AV396:BL396"/>
    <mergeCell ref="CB395:CE395"/>
    <mergeCell ref="Z574:AC574"/>
    <mergeCell ref="AJ567:AL567"/>
    <mergeCell ref="AD568:AF568"/>
    <mergeCell ref="AD579:AF579"/>
    <mergeCell ref="AJ576:AL576"/>
    <mergeCell ref="Z578:AC578"/>
    <mergeCell ref="AD576:AF576"/>
    <mergeCell ref="AJ577:AL577"/>
    <mergeCell ref="AJ579:AL579"/>
    <mergeCell ref="AV563:BK563"/>
    <mergeCell ref="Y520:AT520"/>
    <mergeCell ref="Y521:AF521"/>
    <mergeCell ref="AG521:AN521"/>
    <mergeCell ref="AO521:AT521"/>
    <mergeCell ref="K520:X520"/>
    <mergeCell ref="V573:Y573"/>
    <mergeCell ref="D575:Q575"/>
    <mergeCell ref="AD578:AF578"/>
    <mergeCell ref="AM577:AP577"/>
    <mergeCell ref="AA549:AJ550"/>
    <mergeCell ref="S521:X521"/>
    <mergeCell ref="V523:X523"/>
    <mergeCell ref="V524:X524"/>
    <mergeCell ref="D517:U517"/>
    <mergeCell ref="Z409:AF409"/>
    <mergeCell ref="Z410:AF410"/>
    <mergeCell ref="Z411:AF411"/>
    <mergeCell ref="Z408:AF408"/>
    <mergeCell ref="S402:AF402"/>
    <mergeCell ref="AC396:AF396"/>
    <mergeCell ref="T394:X394"/>
    <mergeCell ref="CB394:CE394"/>
    <mergeCell ref="AK395:AO395"/>
    <mergeCell ref="BV395:CA395"/>
    <mergeCell ref="BS395:BU395"/>
    <mergeCell ref="AK394:AO394"/>
    <mergeCell ref="CF396:CK396"/>
    <mergeCell ref="T396:X396"/>
    <mergeCell ref="Y396:AB396"/>
    <mergeCell ref="AN403:AT404"/>
    <mergeCell ref="CB396:CE396"/>
    <mergeCell ref="D405:R405"/>
    <mergeCell ref="S407:Y407"/>
    <mergeCell ref="D394:N394"/>
    <mergeCell ref="O394:S394"/>
    <mergeCell ref="AV395:BL395"/>
    <mergeCell ref="AV394:BL394"/>
    <mergeCell ref="AN407:AT407"/>
    <mergeCell ref="O395:S395"/>
    <mergeCell ref="Y395:AB395"/>
    <mergeCell ref="D407:R407"/>
    <mergeCell ref="BS396:BU396"/>
    <mergeCell ref="AG405:AM405"/>
    <mergeCell ref="S408:Y408"/>
    <mergeCell ref="AV397:CN397"/>
    <mergeCell ref="AG406:AM406"/>
    <mergeCell ref="AN408:AT408"/>
    <mergeCell ref="Z406:AF406"/>
    <mergeCell ref="D389:AT390"/>
    <mergeCell ref="AC391:AF393"/>
    <mergeCell ref="Y391:AB393"/>
    <mergeCell ref="BM392:BR392"/>
    <mergeCell ref="O391:S393"/>
    <mergeCell ref="S405:Y405"/>
    <mergeCell ref="CL392:CN392"/>
    <mergeCell ref="AV391:BL391"/>
    <mergeCell ref="D387:CN387"/>
    <mergeCell ref="AS366:AX366"/>
    <mergeCell ref="D354:V354"/>
    <mergeCell ref="CL391:CN391"/>
    <mergeCell ref="BE365:BV365"/>
    <mergeCell ref="D360:AT361"/>
    <mergeCell ref="AP391:AT393"/>
    <mergeCell ref="CL395:CN395"/>
    <mergeCell ref="AN405:AT405"/>
    <mergeCell ref="AG396:AJ396"/>
    <mergeCell ref="Y394:AB394"/>
    <mergeCell ref="BM395:BR395"/>
    <mergeCell ref="BV394:CA394"/>
    <mergeCell ref="T395:X395"/>
    <mergeCell ref="D402:R404"/>
    <mergeCell ref="CF394:CK394"/>
    <mergeCell ref="D396:N396"/>
    <mergeCell ref="CF393:CK393"/>
    <mergeCell ref="D395:N395"/>
    <mergeCell ref="CF395:CK395"/>
    <mergeCell ref="CL394:CN394"/>
    <mergeCell ref="AP396:AT396"/>
    <mergeCell ref="D391:N393"/>
    <mergeCell ref="BM391:BR391"/>
    <mergeCell ref="AM326:AT326"/>
    <mergeCell ref="AM327:AT327"/>
    <mergeCell ref="R337:AE338"/>
    <mergeCell ref="AF335:AT336"/>
    <mergeCell ref="W355:AD355"/>
    <mergeCell ref="AE355:AL355"/>
    <mergeCell ref="AF346:AT347"/>
    <mergeCell ref="D362:CN363"/>
    <mergeCell ref="AA366:AF366"/>
    <mergeCell ref="BW365:CN365"/>
    <mergeCell ref="BK366:BP366"/>
    <mergeCell ref="D346:Q347"/>
    <mergeCell ref="AM365:BD365"/>
    <mergeCell ref="D386:CB386"/>
    <mergeCell ref="BE367:BJ368"/>
    <mergeCell ref="BK367:BP368"/>
    <mergeCell ref="BQ367:BV368"/>
    <mergeCell ref="BW367:CB368"/>
    <mergeCell ref="CC367:CH368"/>
    <mergeCell ref="AV360:CO361"/>
    <mergeCell ref="BW366:CB366"/>
    <mergeCell ref="BQ366:BV366"/>
    <mergeCell ref="CI366:CN366"/>
    <mergeCell ref="U365:AL365"/>
    <mergeCell ref="CC386:CH386"/>
    <mergeCell ref="CD335:CN336"/>
    <mergeCell ref="BL337:BO338"/>
    <mergeCell ref="AV335:BK336"/>
    <mergeCell ref="AV337:BK338"/>
    <mergeCell ref="AM355:AT355"/>
    <mergeCell ref="BZ337:CC338"/>
    <mergeCell ref="AV339:BZ339"/>
    <mergeCell ref="AU284:AU303"/>
    <mergeCell ref="AY312:BO312"/>
    <mergeCell ref="AV1266:CN1266"/>
    <mergeCell ref="AV970:CN971"/>
    <mergeCell ref="AV958:CN959"/>
    <mergeCell ref="AV1008:CN1009"/>
    <mergeCell ref="AV1024:CN1025"/>
    <mergeCell ref="AV1042:CN1043"/>
    <mergeCell ref="AV1063:CN1065"/>
    <mergeCell ref="AV1020:CL1020"/>
    <mergeCell ref="AV1010:BP1011"/>
    <mergeCell ref="BQ1010:BX1011"/>
    <mergeCell ref="BY1010:CN1011"/>
    <mergeCell ref="AV1012:BP1012"/>
    <mergeCell ref="AV1013:BP1013"/>
    <mergeCell ref="AV1014:BP1014"/>
    <mergeCell ref="AV1006:CL1006"/>
    <mergeCell ref="BM393:BR393"/>
    <mergeCell ref="BM394:BR394"/>
    <mergeCell ref="CF431:CN431"/>
    <mergeCell ref="AV445:CN445"/>
    <mergeCell ref="AV488:BS488"/>
    <mergeCell ref="BP477:BT477"/>
    <mergeCell ref="BT486:CF486"/>
    <mergeCell ref="BM514:BS514"/>
    <mergeCell ref="AV517:BE517"/>
    <mergeCell ref="BT574:BW574"/>
    <mergeCell ref="BX581:BZ581"/>
    <mergeCell ref="CA574:CC574"/>
    <mergeCell ref="BX575:BZ575"/>
    <mergeCell ref="BX577:BZ577"/>
    <mergeCell ref="BP577:BS577"/>
    <mergeCell ref="Q297:AA297"/>
    <mergeCell ref="AE327:AL327"/>
    <mergeCell ref="W352:AD353"/>
    <mergeCell ref="AM329:AT329"/>
    <mergeCell ref="AF344:AT345"/>
    <mergeCell ref="W357:AD357"/>
    <mergeCell ref="D352:V353"/>
    <mergeCell ref="R346:AE347"/>
    <mergeCell ref="R335:AE336"/>
    <mergeCell ref="W358:AD358"/>
    <mergeCell ref="AE358:AL358"/>
    <mergeCell ref="AM358:AT358"/>
    <mergeCell ref="D358:V358"/>
    <mergeCell ref="W326:AD326"/>
    <mergeCell ref="D328:V328"/>
    <mergeCell ref="D323:V323"/>
    <mergeCell ref="AM328:AT328"/>
    <mergeCell ref="W328:AD328"/>
    <mergeCell ref="D355:V355"/>
    <mergeCell ref="Q313:R313"/>
    <mergeCell ref="AB299:AK299"/>
    <mergeCell ref="M310:P310"/>
    <mergeCell ref="AE325:AL325"/>
    <mergeCell ref="W324:AD324"/>
    <mergeCell ref="D313:L313"/>
    <mergeCell ref="D329:V329"/>
    <mergeCell ref="AE330:AL330"/>
    <mergeCell ref="D327:V327"/>
    <mergeCell ref="D357:V357"/>
    <mergeCell ref="D335:Q336"/>
    <mergeCell ref="D337:Q338"/>
    <mergeCell ref="R344:AE345"/>
    <mergeCell ref="AW304:BZ304"/>
    <mergeCell ref="CA308:CG310"/>
    <mergeCell ref="AF337:AT338"/>
    <mergeCell ref="D322:V322"/>
    <mergeCell ref="D326:V326"/>
    <mergeCell ref="AE352:AL353"/>
    <mergeCell ref="AM352:AT353"/>
    <mergeCell ref="W354:AD354"/>
    <mergeCell ref="D344:Q345"/>
    <mergeCell ref="W327:AD327"/>
    <mergeCell ref="AM356:AT356"/>
    <mergeCell ref="AE357:AL357"/>
    <mergeCell ref="D339:AT339"/>
    <mergeCell ref="D333:AH334"/>
    <mergeCell ref="D330:V330"/>
    <mergeCell ref="W330:AD330"/>
    <mergeCell ref="BE366:BJ366"/>
    <mergeCell ref="U366:Z366"/>
    <mergeCell ref="AM366:AR366"/>
    <mergeCell ref="AJ310:AM310"/>
    <mergeCell ref="AJ311:AM311"/>
    <mergeCell ref="AJ312:AM312"/>
    <mergeCell ref="AJ313:AM313"/>
    <mergeCell ref="AJ314:AM314"/>
    <mergeCell ref="AG366:AL366"/>
    <mergeCell ref="AY366:BD366"/>
    <mergeCell ref="D325:V325"/>
    <mergeCell ref="AE326:AL326"/>
    <mergeCell ref="AE324:AL324"/>
    <mergeCell ref="AE322:AL322"/>
    <mergeCell ref="AE323:AL323"/>
    <mergeCell ref="W325:AD325"/>
    <mergeCell ref="CD337:CN338"/>
    <mergeCell ref="AE356:AL356"/>
    <mergeCell ref="D287:P287"/>
    <mergeCell ref="D304:AT304"/>
    <mergeCell ref="AL297:AT297"/>
    <mergeCell ref="AL299:AT299"/>
    <mergeCell ref="AL300:AT300"/>
    <mergeCell ref="AF313:AI313"/>
    <mergeCell ref="S311:U311"/>
    <mergeCell ref="AB294:AK294"/>
    <mergeCell ref="AF308:AI309"/>
    <mergeCell ref="AC315:AE315"/>
    <mergeCell ref="Z315:AB315"/>
    <mergeCell ref="Q312:R312"/>
    <mergeCell ref="AM324:AT324"/>
    <mergeCell ref="AM325:AT325"/>
    <mergeCell ref="BP337:BY338"/>
    <mergeCell ref="AF343:AT343"/>
    <mergeCell ref="AV333:BZ334"/>
    <mergeCell ref="M311:P311"/>
    <mergeCell ref="AC311:AE311"/>
    <mergeCell ref="AM330:AT330"/>
    <mergeCell ref="W329:AD329"/>
    <mergeCell ref="AJ315:AM315"/>
    <mergeCell ref="Q315:R315"/>
    <mergeCell ref="AE328:AL328"/>
    <mergeCell ref="W323:AD323"/>
    <mergeCell ref="AM322:AT322"/>
    <mergeCell ref="AM323:AT323"/>
    <mergeCell ref="S314:U314"/>
    <mergeCell ref="Z314:AB314"/>
    <mergeCell ref="V313:Y313"/>
    <mergeCell ref="AC313:AE313"/>
    <mergeCell ref="D320:V321"/>
    <mergeCell ref="Q284:AA285"/>
    <mergeCell ref="AB286:AK286"/>
    <mergeCell ref="Q286:AA286"/>
    <mergeCell ref="Q302:AA302"/>
    <mergeCell ref="AL288:AT288"/>
    <mergeCell ref="D308:L309"/>
    <mergeCell ref="M308:P309"/>
    <mergeCell ref="AB288:AK288"/>
    <mergeCell ref="AJ308:AM309"/>
    <mergeCell ref="AB300:AK300"/>
    <mergeCell ref="AB297:AK297"/>
    <mergeCell ref="Z308:AB309"/>
    <mergeCell ref="AL287:AT287"/>
    <mergeCell ref="D315:L315"/>
    <mergeCell ref="V311:Y311"/>
    <mergeCell ref="M314:P314"/>
    <mergeCell ref="D288:P288"/>
    <mergeCell ref="D290:P290"/>
    <mergeCell ref="D291:P291"/>
    <mergeCell ref="M315:P315"/>
    <mergeCell ref="Q290:AA290"/>
    <mergeCell ref="AL289:AT289"/>
    <mergeCell ref="D292:P292"/>
    <mergeCell ref="D299:P299"/>
    <mergeCell ref="V308:Y309"/>
    <mergeCell ref="Z313:AB313"/>
    <mergeCell ref="M313:P313"/>
    <mergeCell ref="AC314:AE314"/>
    <mergeCell ref="AF311:AI311"/>
    <mergeCell ref="D314:L314"/>
    <mergeCell ref="V315:Y315"/>
    <mergeCell ref="S312:U312"/>
    <mergeCell ref="P265:Y265"/>
    <mergeCell ref="AJ265:AT265"/>
    <mergeCell ref="AJ266:AT266"/>
    <mergeCell ref="P266:Y266"/>
    <mergeCell ref="D289:P289"/>
    <mergeCell ref="Z276:AI276"/>
    <mergeCell ref="P274:Y274"/>
    <mergeCell ref="Z274:AI274"/>
    <mergeCell ref="Q287:AA287"/>
    <mergeCell ref="D286:P286"/>
    <mergeCell ref="D274:O274"/>
    <mergeCell ref="P273:Y273"/>
    <mergeCell ref="P275:Y275"/>
    <mergeCell ref="AJ275:AT275"/>
    <mergeCell ref="Z275:AI275"/>
    <mergeCell ref="AJ274:AT274"/>
    <mergeCell ref="AL284:AT285"/>
    <mergeCell ref="AJ276:AT276"/>
    <mergeCell ref="D277:O277"/>
    <mergeCell ref="P277:Y277"/>
    <mergeCell ref="Z277:AI277"/>
    <mergeCell ref="AJ277:AT277"/>
    <mergeCell ref="D276:O276"/>
    <mergeCell ref="P276:Y276"/>
    <mergeCell ref="D269:O269"/>
    <mergeCell ref="D266:O266"/>
    <mergeCell ref="P271:Y271"/>
    <mergeCell ref="D275:O275"/>
    <mergeCell ref="D281:AT282"/>
    <mergeCell ref="D284:P285"/>
    <mergeCell ref="AB287:AK287"/>
    <mergeCell ref="AL286:AT286"/>
    <mergeCell ref="P263:Y263"/>
    <mergeCell ref="D273:O273"/>
    <mergeCell ref="P268:Y268"/>
    <mergeCell ref="Z263:AI263"/>
    <mergeCell ref="Z264:AI264"/>
    <mergeCell ref="Z265:AI265"/>
    <mergeCell ref="Z266:AI266"/>
    <mergeCell ref="Z267:AI267"/>
    <mergeCell ref="Z268:AI268"/>
    <mergeCell ref="AJ269:AT269"/>
    <mergeCell ref="AJ270:AT270"/>
    <mergeCell ref="D265:O265"/>
    <mergeCell ref="AJ267:AT267"/>
    <mergeCell ref="P267:Y267"/>
    <mergeCell ref="D267:O267"/>
    <mergeCell ref="D268:O268"/>
    <mergeCell ref="P264:Y264"/>
    <mergeCell ref="AJ263:AT263"/>
    <mergeCell ref="AJ273:AT273"/>
    <mergeCell ref="D271:O271"/>
    <mergeCell ref="P270:Y270"/>
    <mergeCell ref="D263:O263"/>
    <mergeCell ref="D270:O270"/>
    <mergeCell ref="Z269:AI269"/>
    <mergeCell ref="Z270:AI270"/>
    <mergeCell ref="Z271:AI271"/>
    <mergeCell ref="AJ268:AT268"/>
    <mergeCell ref="AJ271:AT271"/>
    <mergeCell ref="AJ264:AT264"/>
    <mergeCell ref="Z273:AI273"/>
    <mergeCell ref="AJ272:AT272"/>
    <mergeCell ref="Z272:AI272"/>
    <mergeCell ref="CG240:CN241"/>
    <mergeCell ref="CG242:CN243"/>
    <mergeCell ref="P240:AG241"/>
    <mergeCell ref="W255:AA256"/>
    <mergeCell ref="AF255:AJ256"/>
    <mergeCell ref="R253:V254"/>
    <mergeCell ref="W253:AA254"/>
    <mergeCell ref="AF253:AJ254"/>
    <mergeCell ref="D264:O264"/>
    <mergeCell ref="AE217:AT217"/>
    <mergeCell ref="R255:V256"/>
    <mergeCell ref="D233:E235"/>
    <mergeCell ref="AB255:AE256"/>
    <mergeCell ref="AB253:AE254"/>
    <mergeCell ref="P261:Y262"/>
    <mergeCell ref="D242:O243"/>
    <mergeCell ref="AF251:AT252"/>
    <mergeCell ref="A246:CN247"/>
    <mergeCell ref="D255:H256"/>
    <mergeCell ref="AV240:BI241"/>
    <mergeCell ref="AV242:BI243"/>
    <mergeCell ref="BJ240:BW241"/>
    <mergeCell ref="BJ242:BW243"/>
    <mergeCell ref="AN233:AO235"/>
    <mergeCell ref="D261:O262"/>
    <mergeCell ref="I255:M256"/>
    <mergeCell ref="P242:AG243"/>
    <mergeCell ref="D238:AT239"/>
    <mergeCell ref="BX240:CF241"/>
    <mergeCell ref="AV244:BV244"/>
    <mergeCell ref="AK233:AM235"/>
    <mergeCell ref="F233:H235"/>
    <mergeCell ref="AG233:AJ235"/>
    <mergeCell ref="D253:H254"/>
    <mergeCell ref="AJ261:AT262"/>
    <mergeCell ref="AV238:CN239"/>
    <mergeCell ref="AK253:AO254"/>
    <mergeCell ref="AP253:AT254"/>
    <mergeCell ref="Z261:AI262"/>
    <mergeCell ref="BX242:CF243"/>
    <mergeCell ref="D249:AT250"/>
    <mergeCell ref="AE219:AT219"/>
    <mergeCell ref="X227:Y232"/>
    <mergeCell ref="I233:J235"/>
    <mergeCell ref="K233:M235"/>
    <mergeCell ref="N233:Q235"/>
    <mergeCell ref="R233:S235"/>
    <mergeCell ref="T233:U235"/>
    <mergeCell ref="V233:W235"/>
    <mergeCell ref="X233:Y235"/>
    <mergeCell ref="AP224:AT232"/>
    <mergeCell ref="Z233:AB235"/>
    <mergeCell ref="V227:W232"/>
    <mergeCell ref="N253:Q254"/>
    <mergeCell ref="AK255:AO256"/>
    <mergeCell ref="I253:M254"/>
    <mergeCell ref="AH240:AT241"/>
    <mergeCell ref="AH242:AT243"/>
    <mergeCell ref="D240:O241"/>
    <mergeCell ref="N227:Q232"/>
    <mergeCell ref="AC227:AF232"/>
    <mergeCell ref="R251:AE252"/>
    <mergeCell ref="D251:Q252"/>
    <mergeCell ref="AV230:CN231"/>
    <mergeCell ref="AP233:AT235"/>
    <mergeCell ref="AV228:CN228"/>
    <mergeCell ref="BR226:CB227"/>
    <mergeCell ref="AN227:AO232"/>
    <mergeCell ref="BX214:CD215"/>
    <mergeCell ref="BF208:BS208"/>
    <mergeCell ref="BF206:BS206"/>
    <mergeCell ref="BF207:BS207"/>
    <mergeCell ref="K227:M232"/>
    <mergeCell ref="BG224:BQ225"/>
    <mergeCell ref="D219:AD219"/>
    <mergeCell ref="AV207:BE207"/>
    <mergeCell ref="D200:AT201"/>
    <mergeCell ref="BY232:CN233"/>
    <mergeCell ref="BT205:CN205"/>
    <mergeCell ref="BT206:CN206"/>
    <mergeCell ref="BT207:CN207"/>
    <mergeCell ref="BG214:BL215"/>
    <mergeCell ref="AV213:BL213"/>
    <mergeCell ref="D224:W226"/>
    <mergeCell ref="BR224:CB225"/>
    <mergeCell ref="BX213:CN213"/>
    <mergeCell ref="R205:AI206"/>
    <mergeCell ref="AJ205:AT206"/>
    <mergeCell ref="D218:AD218"/>
    <mergeCell ref="D227:E232"/>
    <mergeCell ref="T227:U232"/>
    <mergeCell ref="BG226:BQ227"/>
    <mergeCell ref="D202:AI202"/>
    <mergeCell ref="D216:AD216"/>
    <mergeCell ref="F227:H232"/>
    <mergeCell ref="D195:U196"/>
    <mergeCell ref="V195:AG196"/>
    <mergeCell ref="AK227:AM232"/>
    <mergeCell ref="BT204:CN204"/>
    <mergeCell ref="BT201:CN201"/>
    <mergeCell ref="BT202:CN202"/>
    <mergeCell ref="AV204:BE204"/>
    <mergeCell ref="Z227:AB232"/>
    <mergeCell ref="AE213:AT214"/>
    <mergeCell ref="I227:J232"/>
    <mergeCell ref="AG227:AJ232"/>
    <mergeCell ref="BF204:BS204"/>
    <mergeCell ref="BF202:BS202"/>
    <mergeCell ref="D205:Q206"/>
    <mergeCell ref="AV232:BF233"/>
    <mergeCell ref="AV203:BE203"/>
    <mergeCell ref="AE216:AT216"/>
    <mergeCell ref="D211:AT212"/>
    <mergeCell ref="BF196:BS196"/>
    <mergeCell ref="BF198:BS198"/>
    <mergeCell ref="D217:AD217"/>
    <mergeCell ref="AC233:AF235"/>
    <mergeCell ref="BY234:CN235"/>
    <mergeCell ref="AV234:BF235"/>
    <mergeCell ref="BG234:BX235"/>
    <mergeCell ref="BM214:BW215"/>
    <mergeCell ref="AV222:CN223"/>
    <mergeCell ref="AV200:BE200"/>
    <mergeCell ref="BX216:CD219"/>
    <mergeCell ref="X224:AO226"/>
    <mergeCell ref="D222:AT223"/>
    <mergeCell ref="BG216:BL219"/>
    <mergeCell ref="AV191:BS191"/>
    <mergeCell ref="AH195:AT196"/>
    <mergeCell ref="BF194:BS194"/>
    <mergeCell ref="AV226:BF227"/>
    <mergeCell ref="AV194:BE194"/>
    <mergeCell ref="AV195:BE195"/>
    <mergeCell ref="AV196:BE196"/>
    <mergeCell ref="AV202:BE202"/>
    <mergeCell ref="AE215:AT215"/>
    <mergeCell ref="BF205:BS205"/>
    <mergeCell ref="R227:S232"/>
    <mergeCell ref="AV208:BE208"/>
    <mergeCell ref="AV201:BE201"/>
    <mergeCell ref="BT199:CN199"/>
    <mergeCell ref="BG232:BX233"/>
    <mergeCell ref="CC226:CN227"/>
    <mergeCell ref="CC224:CN225"/>
    <mergeCell ref="D213:AD214"/>
    <mergeCell ref="CE214:CN215"/>
    <mergeCell ref="AV197:BE197"/>
    <mergeCell ref="BT196:CN196"/>
    <mergeCell ref="AV216:BF219"/>
    <mergeCell ref="BT203:CN203"/>
    <mergeCell ref="BF197:BS197"/>
    <mergeCell ref="BT200:CN200"/>
    <mergeCell ref="AV211:CN212"/>
    <mergeCell ref="AE218:AT218"/>
    <mergeCell ref="AV224:BF225"/>
    <mergeCell ref="R207:AI208"/>
    <mergeCell ref="BM216:BW219"/>
    <mergeCell ref="BM213:BW213"/>
    <mergeCell ref="CE216:CN219"/>
    <mergeCell ref="BT191:CN193"/>
    <mergeCell ref="D166:E166"/>
    <mergeCell ref="R203:AI204"/>
    <mergeCell ref="D203:Q204"/>
    <mergeCell ref="AV214:BF215"/>
    <mergeCell ref="O171:W171"/>
    <mergeCell ref="AP173:AT173"/>
    <mergeCell ref="O176:W176"/>
    <mergeCell ref="BF192:BS193"/>
    <mergeCell ref="O185:W185"/>
    <mergeCell ref="AL181:AO181"/>
    <mergeCell ref="D186:E186"/>
    <mergeCell ref="X184:AF184"/>
    <mergeCell ref="BT180:CA182"/>
    <mergeCell ref="CB180:CM182"/>
    <mergeCell ref="AW180:BC182"/>
    <mergeCell ref="BD180:BK182"/>
    <mergeCell ref="AV192:BE193"/>
    <mergeCell ref="AW168:BL169"/>
    <mergeCell ref="BE172:BL173"/>
    <mergeCell ref="AP172:AT172"/>
    <mergeCell ref="AW174:CK174"/>
    <mergeCell ref="AG174:AK174"/>
    <mergeCell ref="AH191:AT192"/>
    <mergeCell ref="X185:AF185"/>
    <mergeCell ref="AG186:AK186"/>
    <mergeCell ref="AH193:AT194"/>
    <mergeCell ref="BT194:CN194"/>
    <mergeCell ref="BT195:CN195"/>
    <mergeCell ref="AL186:AO186"/>
    <mergeCell ref="BF195:BS195"/>
    <mergeCell ref="BF200:BS200"/>
    <mergeCell ref="O184:W184"/>
    <mergeCell ref="F185:N185"/>
    <mergeCell ref="AJ207:AT208"/>
    <mergeCell ref="D189:AT190"/>
    <mergeCell ref="AJ202:AT204"/>
    <mergeCell ref="D215:AD215"/>
    <mergeCell ref="V193:AG194"/>
    <mergeCell ref="BF203:BS203"/>
    <mergeCell ref="AV189:CN190"/>
    <mergeCell ref="BD183:BK184"/>
    <mergeCell ref="AL184:AO184"/>
    <mergeCell ref="BT183:CA184"/>
    <mergeCell ref="AP184:AT184"/>
    <mergeCell ref="BT208:CN208"/>
    <mergeCell ref="BT198:CN198"/>
    <mergeCell ref="F186:N186"/>
    <mergeCell ref="BF201:BS201"/>
    <mergeCell ref="CB183:CM184"/>
    <mergeCell ref="AG185:AK185"/>
    <mergeCell ref="O186:W186"/>
    <mergeCell ref="AV205:BE205"/>
    <mergeCell ref="AW183:BC184"/>
    <mergeCell ref="BF199:BS199"/>
    <mergeCell ref="BT197:CN197"/>
    <mergeCell ref="X183:AF183"/>
    <mergeCell ref="AP186:AT186"/>
    <mergeCell ref="F184:N184"/>
    <mergeCell ref="AV199:BE199"/>
    <mergeCell ref="AP185:AT185"/>
    <mergeCell ref="D191:U192"/>
    <mergeCell ref="V191:AG192"/>
    <mergeCell ref="AV198:BE198"/>
    <mergeCell ref="AL183:AO183"/>
    <mergeCell ref="AP183:AT183"/>
    <mergeCell ref="BL183:BS184"/>
    <mergeCell ref="D207:Q208"/>
    <mergeCell ref="AL185:AO185"/>
    <mergeCell ref="D193:U194"/>
    <mergeCell ref="X178:AF178"/>
    <mergeCell ref="AG178:AK178"/>
    <mergeCell ref="AP180:AT180"/>
    <mergeCell ref="F180:N180"/>
    <mergeCell ref="O180:W180"/>
    <mergeCell ref="X180:AF180"/>
    <mergeCell ref="AP178:AT178"/>
    <mergeCell ref="D180:E180"/>
    <mergeCell ref="AV206:BE206"/>
    <mergeCell ref="F181:N181"/>
    <mergeCell ref="O181:W181"/>
    <mergeCell ref="X181:AF181"/>
    <mergeCell ref="AG181:AK181"/>
    <mergeCell ref="AL179:AO179"/>
    <mergeCell ref="AP179:AT179"/>
    <mergeCell ref="F183:N183"/>
    <mergeCell ref="O183:W183"/>
    <mergeCell ref="X186:AF186"/>
    <mergeCell ref="BL180:BS182"/>
    <mergeCell ref="D184:E184"/>
    <mergeCell ref="D183:E183"/>
    <mergeCell ref="AG184:AK184"/>
    <mergeCell ref="AG183:AK183"/>
    <mergeCell ref="AP181:AT181"/>
    <mergeCell ref="AG182:AK182"/>
    <mergeCell ref="F182:N182"/>
    <mergeCell ref="O182:W182"/>
    <mergeCell ref="AL182:AO182"/>
    <mergeCell ref="AP182:AT182"/>
    <mergeCell ref="AL169:AO169"/>
    <mergeCell ref="CA156:CM157"/>
    <mergeCell ref="CA160:CM160"/>
    <mergeCell ref="AW156:BH157"/>
    <mergeCell ref="AG166:AK166"/>
    <mergeCell ref="AG167:AK167"/>
    <mergeCell ref="BI161:BZ161"/>
    <mergeCell ref="AG160:AK160"/>
    <mergeCell ref="AP164:AT164"/>
    <mergeCell ref="X160:AF160"/>
    <mergeCell ref="D182:E182"/>
    <mergeCell ref="D173:E173"/>
    <mergeCell ref="D171:E171"/>
    <mergeCell ref="CE168:CM171"/>
    <mergeCell ref="AW170:BD171"/>
    <mergeCell ref="BE170:BL171"/>
    <mergeCell ref="O165:W165"/>
    <mergeCell ref="AL168:AO168"/>
    <mergeCell ref="D176:E176"/>
    <mergeCell ref="F178:N178"/>
    <mergeCell ref="X176:AF176"/>
    <mergeCell ref="F175:N175"/>
    <mergeCell ref="CE172:CM173"/>
    <mergeCell ref="X167:AF167"/>
    <mergeCell ref="D168:E168"/>
    <mergeCell ref="D170:E170"/>
    <mergeCell ref="AP166:AT166"/>
    <mergeCell ref="X161:AF161"/>
    <mergeCell ref="BV168:CD171"/>
    <mergeCell ref="AP174:AT174"/>
    <mergeCell ref="O170:W170"/>
    <mergeCell ref="X171:AF171"/>
    <mergeCell ref="BM172:BU173"/>
    <mergeCell ref="AP169:AT169"/>
    <mergeCell ref="AL170:AO170"/>
    <mergeCell ref="F166:N166"/>
    <mergeCell ref="O166:W166"/>
    <mergeCell ref="X166:AF166"/>
    <mergeCell ref="AL176:AO176"/>
    <mergeCell ref="AV177:BL178"/>
    <mergeCell ref="O173:W173"/>
    <mergeCell ref="AL174:AO174"/>
    <mergeCell ref="F176:N176"/>
    <mergeCell ref="AP170:AT170"/>
    <mergeCell ref="AG168:AK168"/>
    <mergeCell ref="X173:AF173"/>
    <mergeCell ref="AG173:AK173"/>
    <mergeCell ref="BM168:BU171"/>
    <mergeCell ref="O172:W172"/>
    <mergeCell ref="X172:AF172"/>
    <mergeCell ref="F172:N172"/>
    <mergeCell ref="AW172:BD173"/>
    <mergeCell ref="AP168:AT168"/>
    <mergeCell ref="AP171:AT171"/>
    <mergeCell ref="X170:AF170"/>
    <mergeCell ref="O169:W169"/>
    <mergeCell ref="AL167:AO167"/>
    <mergeCell ref="X168:AF168"/>
    <mergeCell ref="X169:AF169"/>
    <mergeCell ref="BV172:CD173"/>
    <mergeCell ref="AL163:AO163"/>
    <mergeCell ref="CA158:CM158"/>
    <mergeCell ref="CA159:CM159"/>
    <mergeCell ref="D159:E159"/>
    <mergeCell ref="D158:E158"/>
    <mergeCell ref="AV165:CN166"/>
    <mergeCell ref="AP157:AT157"/>
    <mergeCell ref="AG158:AK158"/>
    <mergeCell ref="O161:W161"/>
    <mergeCell ref="O160:W160"/>
    <mergeCell ref="X165:AF165"/>
    <mergeCell ref="D164:E164"/>
    <mergeCell ref="AL166:AO166"/>
    <mergeCell ref="X163:AF163"/>
    <mergeCell ref="AW160:BH160"/>
    <mergeCell ref="D157:E157"/>
    <mergeCell ref="AP159:AT159"/>
    <mergeCell ref="AG159:AK159"/>
    <mergeCell ref="AL159:AO159"/>
    <mergeCell ref="AG161:AK161"/>
    <mergeCell ref="X164:AF164"/>
    <mergeCell ref="AG164:AK164"/>
    <mergeCell ref="O163:W163"/>
    <mergeCell ref="D165:E165"/>
    <mergeCell ref="X157:AF157"/>
    <mergeCell ref="AP158:AT158"/>
    <mergeCell ref="AL162:AO162"/>
    <mergeCell ref="F164:N164"/>
    <mergeCell ref="AG162:AK162"/>
    <mergeCell ref="O159:W159"/>
    <mergeCell ref="F160:N160"/>
    <mergeCell ref="F158:N158"/>
    <mergeCell ref="X155:AF156"/>
    <mergeCell ref="AL158:AO158"/>
    <mergeCell ref="AL155:AT155"/>
    <mergeCell ref="AL156:AO156"/>
    <mergeCell ref="X159:AF159"/>
    <mergeCell ref="BI158:BZ158"/>
    <mergeCell ref="BI159:BZ159"/>
    <mergeCell ref="AP148:AV148"/>
    <mergeCell ref="AP149:AV149"/>
    <mergeCell ref="BI160:BZ160"/>
    <mergeCell ref="X158:AF158"/>
    <mergeCell ref="AW158:BH158"/>
    <mergeCell ref="AP162:AT162"/>
    <mergeCell ref="F162:N162"/>
    <mergeCell ref="O162:W162"/>
    <mergeCell ref="X162:AF162"/>
    <mergeCell ref="F159:N159"/>
    <mergeCell ref="AL161:AO161"/>
    <mergeCell ref="AP161:AT161"/>
    <mergeCell ref="AP156:AT156"/>
    <mergeCell ref="AG155:AK156"/>
    <mergeCell ref="D153:AT154"/>
    <mergeCell ref="E151:AG151"/>
    <mergeCell ref="AV153:BL154"/>
    <mergeCell ref="E149:F149"/>
    <mergeCell ref="AG157:AK157"/>
    <mergeCell ref="O158:W158"/>
    <mergeCell ref="AP160:AT160"/>
    <mergeCell ref="D155:E156"/>
    <mergeCell ref="AW159:BH159"/>
    <mergeCell ref="AL160:AO160"/>
    <mergeCell ref="O155:W156"/>
    <mergeCell ref="F161:N161"/>
    <mergeCell ref="D174:E174"/>
    <mergeCell ref="F168:N168"/>
    <mergeCell ref="O168:W168"/>
    <mergeCell ref="AL178:AO178"/>
    <mergeCell ref="O179:W179"/>
    <mergeCell ref="AG177:AK177"/>
    <mergeCell ref="AG170:AK170"/>
    <mergeCell ref="F174:N174"/>
    <mergeCell ref="O174:W174"/>
    <mergeCell ref="X174:AF174"/>
    <mergeCell ref="F171:N171"/>
    <mergeCell ref="CA161:CM161"/>
    <mergeCell ref="O178:W178"/>
    <mergeCell ref="X179:AF179"/>
    <mergeCell ref="F179:N179"/>
    <mergeCell ref="AG179:AK179"/>
    <mergeCell ref="F170:N170"/>
    <mergeCell ref="F177:N177"/>
    <mergeCell ref="F173:N173"/>
    <mergeCell ref="AG171:AK171"/>
    <mergeCell ref="AL171:AO171"/>
    <mergeCell ref="AW161:BH161"/>
    <mergeCell ref="F167:N167"/>
    <mergeCell ref="AL172:AO172"/>
    <mergeCell ref="F169:N169"/>
    <mergeCell ref="F163:N163"/>
    <mergeCell ref="O164:W164"/>
    <mergeCell ref="AP163:AT163"/>
    <mergeCell ref="D163:E163"/>
    <mergeCell ref="AL164:AO164"/>
    <mergeCell ref="O167:W167"/>
    <mergeCell ref="AI122:AO122"/>
    <mergeCell ref="AI125:AO125"/>
    <mergeCell ref="AP125:AV125"/>
    <mergeCell ref="AW125:BC125"/>
    <mergeCell ref="BD125:BJ125"/>
    <mergeCell ref="AW124:BC124"/>
    <mergeCell ref="BD124:BJ124"/>
    <mergeCell ref="AP123:AV123"/>
    <mergeCell ref="AP124:AV124"/>
    <mergeCell ref="AP128:AV128"/>
    <mergeCell ref="AP129:AV129"/>
    <mergeCell ref="BD144:BJ144"/>
    <mergeCell ref="T123:AH123"/>
    <mergeCell ref="G128:S128"/>
    <mergeCell ref="T140:AH140"/>
    <mergeCell ref="AI140:AO140"/>
    <mergeCell ref="AI132:AO132"/>
    <mergeCell ref="T124:AH124"/>
    <mergeCell ref="G139:S139"/>
    <mergeCell ref="G143:S143"/>
    <mergeCell ref="G135:S135"/>
    <mergeCell ref="AW144:BC144"/>
    <mergeCell ref="AW143:BC143"/>
    <mergeCell ref="AI144:AO144"/>
    <mergeCell ref="T135:AH135"/>
    <mergeCell ref="BD129:BJ129"/>
    <mergeCell ref="AW127:BC127"/>
    <mergeCell ref="BD127:BJ127"/>
    <mergeCell ref="T128:AH128"/>
    <mergeCell ref="T141:AH141"/>
    <mergeCell ref="AI141:AO141"/>
    <mergeCell ref="AW122:BC122"/>
    <mergeCell ref="CF149:CJ149"/>
    <mergeCell ref="BD138:BJ138"/>
    <mergeCell ref="AW139:BC139"/>
    <mergeCell ref="BD139:BJ139"/>
    <mergeCell ref="BK142:BQ142"/>
    <mergeCell ref="BK138:BQ138"/>
    <mergeCell ref="BK148:BQ148"/>
    <mergeCell ref="CF141:CJ141"/>
    <mergeCell ref="BY138:CE138"/>
    <mergeCell ref="E150:CM150"/>
    <mergeCell ref="G149:S149"/>
    <mergeCell ref="T149:AH149"/>
    <mergeCell ref="AI145:AO145"/>
    <mergeCell ref="CK146:CN146"/>
    <mergeCell ref="CK145:CN145"/>
    <mergeCell ref="BR148:BX148"/>
    <mergeCell ref="BD148:BJ148"/>
    <mergeCell ref="BY139:CE139"/>
    <mergeCell ref="CF147:CJ147"/>
    <mergeCell ref="AW147:BC147"/>
    <mergeCell ref="CK148:CN148"/>
    <mergeCell ref="BY143:CE143"/>
    <mergeCell ref="CK144:CN144"/>
    <mergeCell ref="BR145:BX145"/>
    <mergeCell ref="T148:AH148"/>
    <mergeCell ref="E147:F147"/>
    <mergeCell ref="G147:S147"/>
    <mergeCell ref="AP138:AV138"/>
    <mergeCell ref="AW145:BC145"/>
    <mergeCell ref="BY145:CE145"/>
    <mergeCell ref="CK147:CN147"/>
    <mergeCell ref="CF148:CJ148"/>
    <mergeCell ref="G129:S129"/>
    <mergeCell ref="T129:AH129"/>
    <mergeCell ref="G130:S130"/>
    <mergeCell ref="G134:S134"/>
    <mergeCell ref="T134:AH134"/>
    <mergeCell ref="G131:S131"/>
    <mergeCell ref="G141:S141"/>
    <mergeCell ref="T136:AH136"/>
    <mergeCell ref="BR137:BX137"/>
    <mergeCell ref="BR147:BX147"/>
    <mergeCell ref="BK145:BQ145"/>
    <mergeCell ref="BY149:CE149"/>
    <mergeCell ref="BD147:BJ147"/>
    <mergeCell ref="CK149:CN149"/>
    <mergeCell ref="AW135:BC135"/>
    <mergeCell ref="BD135:BJ135"/>
    <mergeCell ref="AW132:BC132"/>
    <mergeCell ref="CK135:CN135"/>
    <mergeCell ref="AW136:BC136"/>
    <mergeCell ref="AW134:BC134"/>
    <mergeCell ref="BK132:BQ132"/>
    <mergeCell ref="AP134:AV134"/>
    <mergeCell ref="AW133:BC133"/>
    <mergeCell ref="CK138:CN138"/>
    <mergeCell ref="BD143:BJ143"/>
    <mergeCell ref="BD146:BJ146"/>
    <mergeCell ref="BR139:BX139"/>
    <mergeCell ref="AP144:AV144"/>
    <mergeCell ref="BY141:CE141"/>
    <mergeCell ref="BD136:BJ136"/>
    <mergeCell ref="BK135:BQ135"/>
    <mergeCell ref="AP136:AV136"/>
    <mergeCell ref="AP135:AV135"/>
    <mergeCell ref="BY142:CE142"/>
    <mergeCell ref="BR144:BX144"/>
    <mergeCell ref="BI156:BZ157"/>
    <mergeCell ref="CK130:CN130"/>
    <mergeCell ref="BD132:BJ132"/>
    <mergeCell ref="G142:S142"/>
    <mergeCell ref="AI139:AO139"/>
    <mergeCell ref="AP139:AV139"/>
    <mergeCell ref="AW141:BC141"/>
    <mergeCell ref="BD141:BJ141"/>
    <mergeCell ref="AP131:AV131"/>
    <mergeCell ref="BK141:BQ141"/>
    <mergeCell ref="CK136:CN136"/>
    <mergeCell ref="AI135:AO135"/>
    <mergeCell ref="BY131:CE131"/>
    <mergeCell ref="CK139:CN139"/>
    <mergeCell ref="BK134:BQ134"/>
    <mergeCell ref="CK134:CN134"/>
    <mergeCell ref="BK143:BQ143"/>
    <mergeCell ref="BR143:BX143"/>
    <mergeCell ref="BK146:BQ146"/>
    <mergeCell ref="CK142:CN142"/>
    <mergeCell ref="AP141:AV141"/>
    <mergeCell ref="BD140:BJ140"/>
    <mergeCell ref="BK140:BQ140"/>
    <mergeCell ref="BR140:BX140"/>
    <mergeCell ref="BR142:BX142"/>
    <mergeCell ref="BY137:CE137"/>
    <mergeCell ref="BY144:CE144"/>
    <mergeCell ref="AI137:AO137"/>
    <mergeCell ref="AI138:AO138"/>
    <mergeCell ref="AI143:AO143"/>
    <mergeCell ref="AP143:AV143"/>
    <mergeCell ref="BY147:CE147"/>
    <mergeCell ref="T146:AH146"/>
    <mergeCell ref="AP145:AV145"/>
    <mergeCell ref="BR146:BX146"/>
    <mergeCell ref="BY146:CE146"/>
    <mergeCell ref="BK149:BQ149"/>
    <mergeCell ref="BR149:BX149"/>
    <mergeCell ref="BY148:CE148"/>
    <mergeCell ref="BD149:BJ149"/>
    <mergeCell ref="T143:AH143"/>
    <mergeCell ref="AI148:AO148"/>
    <mergeCell ref="T147:AH147"/>
    <mergeCell ref="T145:AH145"/>
    <mergeCell ref="AP147:AV147"/>
    <mergeCell ref="AI149:AO149"/>
    <mergeCell ref="AI147:AO147"/>
    <mergeCell ref="AW138:BC138"/>
    <mergeCell ref="AW146:BC146"/>
    <mergeCell ref="BD145:BJ145"/>
    <mergeCell ref="E118:F119"/>
    <mergeCell ref="BD118:BJ119"/>
    <mergeCell ref="E128:F128"/>
    <mergeCell ref="BK129:BQ129"/>
    <mergeCell ref="BK126:BQ126"/>
    <mergeCell ref="CF126:CJ126"/>
    <mergeCell ref="E125:F125"/>
    <mergeCell ref="G125:S125"/>
    <mergeCell ref="T125:AH125"/>
    <mergeCell ref="E126:F126"/>
    <mergeCell ref="G126:S126"/>
    <mergeCell ref="T126:AH126"/>
    <mergeCell ref="H106:AV106"/>
    <mergeCell ref="H107:AV107"/>
    <mergeCell ref="H108:AV108"/>
    <mergeCell ref="BR120:BX120"/>
    <mergeCell ref="T121:AH121"/>
    <mergeCell ref="E121:F121"/>
    <mergeCell ref="BY120:CE120"/>
    <mergeCell ref="AI121:AO121"/>
    <mergeCell ref="BK118:BQ119"/>
    <mergeCell ref="BR121:BX121"/>
    <mergeCell ref="AP120:AV120"/>
    <mergeCell ref="G120:S120"/>
    <mergeCell ref="G118:S119"/>
    <mergeCell ref="T118:AH119"/>
    <mergeCell ref="AI118:AO119"/>
    <mergeCell ref="AP118:AV119"/>
    <mergeCell ref="AW109:CN109"/>
    <mergeCell ref="CK120:CN120"/>
    <mergeCell ref="BR118:BX119"/>
    <mergeCell ref="BY118:CE119"/>
    <mergeCell ref="E107:G107"/>
    <mergeCell ref="E108:G108"/>
    <mergeCell ref="CK122:CN122"/>
    <mergeCell ref="CK124:CN124"/>
    <mergeCell ref="BY125:CE125"/>
    <mergeCell ref="CK123:CN123"/>
    <mergeCell ref="CK128:CN128"/>
    <mergeCell ref="AW123:BC123"/>
    <mergeCell ref="BR125:BX125"/>
    <mergeCell ref="AW126:BC126"/>
    <mergeCell ref="AI126:AO126"/>
    <mergeCell ref="BR129:BX129"/>
    <mergeCell ref="BD128:BJ128"/>
    <mergeCell ref="BK122:BQ122"/>
    <mergeCell ref="E109:G109"/>
    <mergeCell ref="CF121:CJ121"/>
    <mergeCell ref="AW108:CN108"/>
    <mergeCell ref="AW110:CN110"/>
    <mergeCell ref="CF119:CJ119"/>
    <mergeCell ref="CF120:CJ120"/>
    <mergeCell ref="H110:AV110"/>
    <mergeCell ref="T120:AH120"/>
    <mergeCell ref="BD120:BJ120"/>
    <mergeCell ref="AI120:AO120"/>
    <mergeCell ref="AW120:BC120"/>
    <mergeCell ref="E120:F120"/>
    <mergeCell ref="G121:S121"/>
    <mergeCell ref="CK121:CN121"/>
    <mergeCell ref="BK120:BQ120"/>
    <mergeCell ref="E104:G104"/>
    <mergeCell ref="A4:CN5"/>
    <mergeCell ref="A22:CN23"/>
    <mergeCell ref="AX28:BI28"/>
    <mergeCell ref="BM28:CB31"/>
    <mergeCell ref="D25:R26"/>
    <mergeCell ref="AV25:BJ26"/>
    <mergeCell ref="E110:G110"/>
    <mergeCell ref="BD65:CE65"/>
    <mergeCell ref="BD66:CE66"/>
    <mergeCell ref="G20:Q20"/>
    <mergeCell ref="S20:AB20"/>
    <mergeCell ref="G14:Q14"/>
    <mergeCell ref="S14:AB14"/>
    <mergeCell ref="G16:Q16"/>
    <mergeCell ref="S16:AB16"/>
    <mergeCell ref="G18:Q18"/>
    <mergeCell ref="S10:AB10"/>
    <mergeCell ref="G12:Q12"/>
    <mergeCell ref="S12:AB12"/>
    <mergeCell ref="BM50:CB53"/>
    <mergeCell ref="BM56:BS56"/>
    <mergeCell ref="S8:AB8"/>
    <mergeCell ref="AX56:BI56"/>
    <mergeCell ref="AX35:BI35"/>
    <mergeCell ref="AX50:BI50"/>
    <mergeCell ref="G10:Q10"/>
    <mergeCell ref="G8:Q8"/>
    <mergeCell ref="AW100:CN100"/>
    <mergeCell ref="S18:AB18"/>
    <mergeCell ref="E105:G105"/>
    <mergeCell ref="E106:G106"/>
    <mergeCell ref="D60:CN61"/>
    <mergeCell ref="AX65:BC65"/>
    <mergeCell ref="H101:AV101"/>
    <mergeCell ref="AX66:BC66"/>
    <mergeCell ref="D95:CN96"/>
    <mergeCell ref="E98:G99"/>
    <mergeCell ref="E101:G101"/>
    <mergeCell ref="E102:G102"/>
    <mergeCell ref="H98:AV99"/>
    <mergeCell ref="H100:AV100"/>
    <mergeCell ref="AW98:CN99"/>
    <mergeCell ref="E100:G100"/>
    <mergeCell ref="H103:AV103"/>
    <mergeCell ref="H102:AV102"/>
    <mergeCell ref="AW101:CN101"/>
    <mergeCell ref="AW102:CN102"/>
    <mergeCell ref="E103:G103"/>
    <mergeCell ref="D113:CN114"/>
    <mergeCell ref="CK119:CN119"/>
    <mergeCell ref="E116:AW117"/>
    <mergeCell ref="CF118:CN118"/>
    <mergeCell ref="AW103:CN103"/>
    <mergeCell ref="AW104:CN104"/>
    <mergeCell ref="AW105:CN105"/>
    <mergeCell ref="AW106:CN106"/>
    <mergeCell ref="H109:AV109"/>
    <mergeCell ref="BD121:BJ121"/>
    <mergeCell ref="BK121:BQ121"/>
    <mergeCell ref="AW118:BC119"/>
    <mergeCell ref="AW107:CN107"/>
    <mergeCell ref="H104:AV104"/>
    <mergeCell ref="G124:S124"/>
    <mergeCell ref="H105:AV105"/>
    <mergeCell ref="CF142:CJ142"/>
    <mergeCell ref="E122:F122"/>
    <mergeCell ref="G122:S122"/>
    <mergeCell ref="T122:AH122"/>
    <mergeCell ref="CK137:CN137"/>
    <mergeCell ref="CK133:CN133"/>
    <mergeCell ref="CK140:CN140"/>
    <mergeCell ref="BR122:BX122"/>
    <mergeCell ref="BD122:BJ122"/>
    <mergeCell ref="CF122:CJ122"/>
    <mergeCell ref="BY122:CE122"/>
    <mergeCell ref="CK129:CN129"/>
    <mergeCell ref="AP122:AV122"/>
    <mergeCell ref="E135:F135"/>
    <mergeCell ref="E127:F127"/>
    <mergeCell ref="CK127:CN127"/>
    <mergeCell ref="CF144:CJ144"/>
    <mergeCell ref="CF145:CJ145"/>
    <mergeCell ref="CF146:CJ146"/>
    <mergeCell ref="G132:S132"/>
    <mergeCell ref="T132:AH132"/>
    <mergeCell ref="BK139:BQ139"/>
    <mergeCell ref="BR132:BX132"/>
    <mergeCell ref="CF127:CJ127"/>
    <mergeCell ref="AW140:BC140"/>
    <mergeCell ref="BD142:BJ142"/>
    <mergeCell ref="AW142:BC142"/>
    <mergeCell ref="BY123:CE123"/>
    <mergeCell ref="BR138:BX138"/>
    <mergeCell ref="BK137:BQ137"/>
    <mergeCell ref="BY134:CE134"/>
    <mergeCell ref="BR135:BX135"/>
    <mergeCell ref="BK123:BQ123"/>
    <mergeCell ref="CF128:CJ128"/>
    <mergeCell ref="BR124:BX124"/>
    <mergeCell ref="BY124:CE124"/>
    <mergeCell ref="AP137:AV137"/>
    <mergeCell ref="BR126:BX126"/>
    <mergeCell ref="AP130:AV130"/>
    <mergeCell ref="BR128:BX128"/>
    <mergeCell ref="BD133:BJ133"/>
    <mergeCell ref="AI124:AO124"/>
    <mergeCell ref="CF124:CJ124"/>
    <mergeCell ref="AI123:AO123"/>
    <mergeCell ref="BY128:CE128"/>
    <mergeCell ref="BY127:CE127"/>
    <mergeCell ref="T139:AH139"/>
    <mergeCell ref="AW130:BC130"/>
    <mergeCell ref="BD130:BJ130"/>
    <mergeCell ref="CK126:CN126"/>
    <mergeCell ref="CF129:CJ129"/>
    <mergeCell ref="AP133:AV133"/>
    <mergeCell ref="CK125:CN125"/>
    <mergeCell ref="BK124:BQ124"/>
    <mergeCell ref="BR134:BX134"/>
    <mergeCell ref="BD131:BJ131"/>
    <mergeCell ref="AI131:AO131"/>
    <mergeCell ref="CF123:CJ123"/>
    <mergeCell ref="BY129:CE129"/>
    <mergeCell ref="AI127:AO127"/>
    <mergeCell ref="AP127:AV127"/>
    <mergeCell ref="BR123:BX123"/>
    <mergeCell ref="BK128:BQ128"/>
    <mergeCell ref="CK132:CN132"/>
    <mergeCell ref="CK131:CN131"/>
    <mergeCell ref="CF125:CJ125"/>
    <mergeCell ref="AI128:AO128"/>
    <mergeCell ref="BY126:CE126"/>
    <mergeCell ref="BD126:BJ126"/>
    <mergeCell ref="BK130:BQ130"/>
    <mergeCell ref="AI129:AO129"/>
    <mergeCell ref="AP132:AV132"/>
    <mergeCell ref="BR127:BX127"/>
    <mergeCell ref="AI133:AO133"/>
    <mergeCell ref="AW129:BC129"/>
    <mergeCell ref="BY132:CE132"/>
    <mergeCell ref="BR131:BX131"/>
    <mergeCell ref="BD123:BJ123"/>
    <mergeCell ref="AI134:AO134"/>
    <mergeCell ref="E130:F130"/>
    <mergeCell ref="E136:F136"/>
    <mergeCell ref="E140:F140"/>
    <mergeCell ref="BY121:CE121"/>
    <mergeCell ref="AP121:AV121"/>
    <mergeCell ref="AW121:BC121"/>
    <mergeCell ref="E123:F123"/>
    <mergeCell ref="G123:S123"/>
    <mergeCell ref="G127:S127"/>
    <mergeCell ref="T127:AH127"/>
    <mergeCell ref="AP126:AV126"/>
    <mergeCell ref="AI130:AO130"/>
    <mergeCell ref="AW128:BC128"/>
    <mergeCell ref="E129:F129"/>
    <mergeCell ref="T130:AH130"/>
    <mergeCell ref="AI136:AO136"/>
    <mergeCell ref="BK127:BQ127"/>
    <mergeCell ref="E124:F124"/>
    <mergeCell ref="E139:F139"/>
    <mergeCell ref="BK125:BQ125"/>
    <mergeCell ref="BY140:CE140"/>
    <mergeCell ref="BY135:CE135"/>
    <mergeCell ref="E138:F138"/>
    <mergeCell ref="E131:F131"/>
    <mergeCell ref="BR130:BX130"/>
    <mergeCell ref="BY130:CE130"/>
    <mergeCell ref="BR133:BX133"/>
    <mergeCell ref="G137:S137"/>
    <mergeCell ref="T137:AH137"/>
    <mergeCell ref="T131:AH131"/>
    <mergeCell ref="G136:S136"/>
    <mergeCell ref="AW137:BC137"/>
    <mergeCell ref="BD137:BJ137"/>
    <mergeCell ref="BY133:CE133"/>
    <mergeCell ref="E133:F133"/>
    <mergeCell ref="E137:F137"/>
    <mergeCell ref="AW131:BC131"/>
    <mergeCell ref="BK136:BQ136"/>
    <mergeCell ref="BR136:BX136"/>
    <mergeCell ref="BY136:CE136"/>
    <mergeCell ref="BK133:BQ133"/>
    <mergeCell ref="AP140:AV140"/>
    <mergeCell ref="BD134:BJ134"/>
    <mergeCell ref="BR141:BX141"/>
    <mergeCell ref="BK131:BQ131"/>
    <mergeCell ref="G140:S140"/>
    <mergeCell ref="P272:Y272"/>
    <mergeCell ref="D272:O272"/>
    <mergeCell ref="T133:AH133"/>
    <mergeCell ref="G145:S145"/>
    <mergeCell ref="T144:AH144"/>
    <mergeCell ref="T138:AH138"/>
    <mergeCell ref="F155:N156"/>
    <mergeCell ref="G133:S133"/>
    <mergeCell ref="E132:F132"/>
    <mergeCell ref="E134:F134"/>
    <mergeCell ref="E145:F145"/>
    <mergeCell ref="AW149:BC149"/>
    <mergeCell ref="AW148:BC148"/>
    <mergeCell ref="AG163:AK163"/>
    <mergeCell ref="G138:S138"/>
    <mergeCell ref="D162:E162"/>
    <mergeCell ref="D161:E161"/>
    <mergeCell ref="E141:F141"/>
    <mergeCell ref="E148:F148"/>
    <mergeCell ref="G148:S148"/>
    <mergeCell ref="E142:F142"/>
    <mergeCell ref="Z312:AB312"/>
    <mergeCell ref="D318:AT319"/>
    <mergeCell ref="D324:V324"/>
    <mergeCell ref="D259:AT260"/>
    <mergeCell ref="N255:Q256"/>
    <mergeCell ref="P269:Y269"/>
    <mergeCell ref="E146:F146"/>
    <mergeCell ref="AI146:AO146"/>
    <mergeCell ref="AP146:AV146"/>
    <mergeCell ref="G146:S146"/>
    <mergeCell ref="E144:F144"/>
    <mergeCell ref="G144:S144"/>
    <mergeCell ref="E143:F143"/>
    <mergeCell ref="T142:AH142"/>
    <mergeCell ref="AI142:AO142"/>
    <mergeCell ref="AP142:AV142"/>
    <mergeCell ref="AG165:AK165"/>
    <mergeCell ref="AL165:AO165"/>
    <mergeCell ref="AV236:CN236"/>
    <mergeCell ref="BP313:BX313"/>
    <mergeCell ref="BP311:BX311"/>
    <mergeCell ref="BP312:BX312"/>
    <mergeCell ref="CF143:CJ143"/>
    <mergeCell ref="CK143:CN143"/>
    <mergeCell ref="BK147:BQ147"/>
    <mergeCell ref="BK144:BQ144"/>
    <mergeCell ref="W322:AD322"/>
    <mergeCell ref="D160:E160"/>
    <mergeCell ref="AG172:AK172"/>
    <mergeCell ref="D175:E175"/>
    <mergeCell ref="D181:E181"/>
    <mergeCell ref="AP177:AT177"/>
    <mergeCell ref="O177:W177"/>
    <mergeCell ref="AL180:AO180"/>
    <mergeCell ref="D179:E179"/>
    <mergeCell ref="D178:E178"/>
    <mergeCell ref="D177:E177"/>
    <mergeCell ref="D172:E172"/>
    <mergeCell ref="D167:E167"/>
    <mergeCell ref="AL175:AO175"/>
    <mergeCell ref="AP167:AT167"/>
    <mergeCell ref="AL173:AO173"/>
    <mergeCell ref="AG180:AK180"/>
    <mergeCell ref="O175:W175"/>
    <mergeCell ref="AL177:AO177"/>
    <mergeCell ref="AG175:AK175"/>
    <mergeCell ref="AL157:AO157"/>
    <mergeCell ref="AG169:AK169"/>
    <mergeCell ref="D169:E169"/>
    <mergeCell ref="AP165:AT165"/>
    <mergeCell ref="F157:N157"/>
    <mergeCell ref="F165:N165"/>
    <mergeCell ref="D185:E185"/>
    <mergeCell ref="X182:AF182"/>
    <mergeCell ref="S310:U310"/>
    <mergeCell ref="V310:Y310"/>
    <mergeCell ref="Q310:R310"/>
    <mergeCell ref="AG176:AK176"/>
    <mergeCell ref="AP176:AT176"/>
    <mergeCell ref="X177:AF177"/>
    <mergeCell ref="AP175:AT175"/>
    <mergeCell ref="X175:AF175"/>
    <mergeCell ref="AY315:BO315"/>
    <mergeCell ref="D278:O278"/>
    <mergeCell ref="AB290:AK290"/>
    <mergeCell ref="AL291:AT291"/>
    <mergeCell ref="AL292:AT292"/>
    <mergeCell ref="AL293:AT293"/>
    <mergeCell ref="AL294:AT294"/>
    <mergeCell ref="AL295:AT295"/>
    <mergeCell ref="Q289:AA289"/>
    <mergeCell ref="AB289:AK289"/>
    <mergeCell ref="AB291:AK291"/>
    <mergeCell ref="AB296:AK296"/>
    <mergeCell ref="AY311:BO311"/>
    <mergeCell ref="Q292:AA292"/>
    <mergeCell ref="Q293:AA293"/>
    <mergeCell ref="AL303:AT303"/>
    <mergeCell ref="BP308:BX308"/>
    <mergeCell ref="BP309:BX309"/>
    <mergeCell ref="S308:U309"/>
    <mergeCell ref="BZ316:CO317"/>
    <mergeCell ref="AC312:AE312"/>
    <mergeCell ref="AC310:AE310"/>
    <mergeCell ref="AF312:AI312"/>
    <mergeCell ref="Q303:AA303"/>
    <mergeCell ref="AL298:AT298"/>
    <mergeCell ref="AY316:BX317"/>
    <mergeCell ref="BX307:CO307"/>
    <mergeCell ref="D316:AI316"/>
    <mergeCell ref="BP315:BX315"/>
    <mergeCell ref="S313:U313"/>
    <mergeCell ref="V312:Y312"/>
    <mergeCell ref="D311:L311"/>
    <mergeCell ref="Z310:AB310"/>
    <mergeCell ref="Z311:AB311"/>
    <mergeCell ref="AF315:AI315"/>
    <mergeCell ref="D310:L310"/>
    <mergeCell ref="V314:Y314"/>
    <mergeCell ref="AY313:BO313"/>
    <mergeCell ref="AY314:BO314"/>
    <mergeCell ref="Q299:AA299"/>
    <mergeCell ref="D300:P300"/>
    <mergeCell ref="D301:P301"/>
    <mergeCell ref="AF310:AI310"/>
    <mergeCell ref="D306:AT307"/>
    <mergeCell ref="M312:P312"/>
    <mergeCell ref="AY308:BO308"/>
    <mergeCell ref="AY309:BO309"/>
    <mergeCell ref="AY310:BO310"/>
    <mergeCell ref="AC308:AE309"/>
    <mergeCell ref="AB284:AK285"/>
    <mergeCell ref="D303:P303"/>
    <mergeCell ref="AB303:AK303"/>
    <mergeCell ref="AB293:AK293"/>
    <mergeCell ref="Q298:AA298"/>
    <mergeCell ref="DK319:DN319"/>
    <mergeCell ref="W320:AD321"/>
    <mergeCell ref="AE320:AL321"/>
    <mergeCell ref="AM320:AT321"/>
    <mergeCell ref="DF319:DI319"/>
    <mergeCell ref="Q288:AA288"/>
    <mergeCell ref="AF314:AI314"/>
    <mergeCell ref="Q295:AA295"/>
    <mergeCell ref="D294:P294"/>
    <mergeCell ref="AL302:AT302"/>
    <mergeCell ref="AL296:AT296"/>
    <mergeCell ref="D297:P297"/>
    <mergeCell ref="Q296:AA296"/>
    <mergeCell ref="Q300:AA300"/>
    <mergeCell ref="Q301:AA301"/>
    <mergeCell ref="D298:P298"/>
    <mergeCell ref="Q308:R309"/>
    <mergeCell ref="Q291:AA291"/>
    <mergeCell ref="S315:U315"/>
    <mergeCell ref="D312:L312"/>
    <mergeCell ref="AB298:AK298"/>
    <mergeCell ref="D293:P293"/>
    <mergeCell ref="Q294:AA294"/>
    <mergeCell ref="AB292:AK292"/>
    <mergeCell ref="AL290:AT290"/>
    <mergeCell ref="AB295:AK295"/>
    <mergeCell ref="CJ314:CO315"/>
    <mergeCell ref="CA314:CH315"/>
    <mergeCell ref="CA311:CG312"/>
    <mergeCell ref="BP314:BX314"/>
    <mergeCell ref="Q311:R311"/>
    <mergeCell ref="Q314:R314"/>
    <mergeCell ref="DG249:DI249"/>
    <mergeCell ref="BL335:BO336"/>
    <mergeCell ref="AE329:AL329"/>
    <mergeCell ref="BP335:BY336"/>
    <mergeCell ref="D341:AT342"/>
    <mergeCell ref="D350:AT351"/>
    <mergeCell ref="AE354:AL354"/>
    <mergeCell ref="AM354:AT354"/>
    <mergeCell ref="CI386:CN386"/>
    <mergeCell ref="R343:AE343"/>
    <mergeCell ref="BZ335:CC336"/>
    <mergeCell ref="DF345:DG345"/>
    <mergeCell ref="AM357:AT357"/>
    <mergeCell ref="D359:V359"/>
    <mergeCell ref="D343:Q343"/>
    <mergeCell ref="AM359:AT359"/>
    <mergeCell ref="D365:T366"/>
    <mergeCell ref="D348:AT349"/>
    <mergeCell ref="W356:AD356"/>
    <mergeCell ref="D356:V356"/>
    <mergeCell ref="CC366:CH366"/>
    <mergeCell ref="AE359:AL359"/>
    <mergeCell ref="W359:AD359"/>
    <mergeCell ref="AP255:AT256"/>
    <mergeCell ref="DF281:DH281"/>
    <mergeCell ref="AB301:AK301"/>
    <mergeCell ref="AB302:AK302"/>
    <mergeCell ref="AL301:AT301"/>
    <mergeCell ref="D302:P302"/>
    <mergeCell ref="D295:P295"/>
    <mergeCell ref="D296:P296"/>
    <mergeCell ref="BP310:BX310"/>
    <mergeCell ref="CF426:CN426"/>
    <mergeCell ref="AV421:BV422"/>
    <mergeCell ref="BW431:CE431"/>
    <mergeCell ref="AG408:AM408"/>
    <mergeCell ref="D408:R408"/>
    <mergeCell ref="D425:Q427"/>
    <mergeCell ref="AG409:AM409"/>
    <mergeCell ref="D411:R411"/>
    <mergeCell ref="R433:V436"/>
    <mergeCell ref="Z412:AF412"/>
    <mergeCell ref="AV419:CH420"/>
    <mergeCell ref="BW423:CE423"/>
    <mergeCell ref="D433:Q436"/>
    <mergeCell ref="AV432:BV432"/>
    <mergeCell ref="CF425:CN425"/>
    <mergeCell ref="CF432:CN432"/>
    <mergeCell ref="AV436:BV436"/>
    <mergeCell ref="BW424:CE424"/>
    <mergeCell ref="CF423:CN423"/>
    <mergeCell ref="BW432:CE432"/>
    <mergeCell ref="A416:CN417"/>
    <mergeCell ref="CF433:CN433"/>
    <mergeCell ref="CF421:CN422"/>
    <mergeCell ref="CF427:CN427"/>
    <mergeCell ref="D421:Q424"/>
    <mergeCell ref="R421:V427"/>
    <mergeCell ref="BW421:CE422"/>
    <mergeCell ref="AB428:AJ432"/>
    <mergeCell ref="AB421:AJ427"/>
    <mergeCell ref="AV431:BV431"/>
    <mergeCell ref="AN451:AS451"/>
    <mergeCell ref="L455:Q455"/>
    <mergeCell ref="CF424:CN424"/>
    <mergeCell ref="R450:U450"/>
    <mergeCell ref="AV426:BV426"/>
    <mergeCell ref="BW433:CE433"/>
    <mergeCell ref="R442:AE443"/>
    <mergeCell ref="BW426:CE426"/>
    <mergeCell ref="AV424:BV424"/>
    <mergeCell ref="CF428:CN428"/>
    <mergeCell ref="V455:Y455"/>
    <mergeCell ref="AK433:AT436"/>
    <mergeCell ref="BW429:CE429"/>
    <mergeCell ref="AF444:AT444"/>
    <mergeCell ref="BR444:BZ444"/>
    <mergeCell ref="AV447:CN448"/>
    <mergeCell ref="D445:AT445"/>
    <mergeCell ref="BW430:CE430"/>
    <mergeCell ref="BW425:CE425"/>
    <mergeCell ref="CA443:CG443"/>
    <mergeCell ref="L453:Q453"/>
    <mergeCell ref="V450:Y450"/>
    <mergeCell ref="BW427:CE427"/>
    <mergeCell ref="R428:V432"/>
    <mergeCell ref="CF434:CN434"/>
    <mergeCell ref="AV428:BV428"/>
    <mergeCell ref="AV442:BH443"/>
    <mergeCell ref="C453:K453"/>
    <mergeCell ref="CF430:CN430"/>
    <mergeCell ref="AK428:AT432"/>
    <mergeCell ref="BW428:CE428"/>
    <mergeCell ref="BW436:CE436"/>
    <mergeCell ref="BW435:CE435"/>
    <mergeCell ref="D444:Q444"/>
    <mergeCell ref="CH444:CN444"/>
    <mergeCell ref="L451:Q451"/>
    <mergeCell ref="Z452:AF452"/>
    <mergeCell ref="CF429:CN429"/>
    <mergeCell ref="BI443:BQ443"/>
    <mergeCell ref="AV433:BV433"/>
    <mergeCell ref="AV429:BV429"/>
    <mergeCell ref="C449:K450"/>
    <mergeCell ref="R453:U453"/>
    <mergeCell ref="AV434:BV434"/>
    <mergeCell ref="BW434:CE434"/>
    <mergeCell ref="AG453:AM453"/>
    <mergeCell ref="CF436:CN436"/>
    <mergeCell ref="AV435:BV435"/>
    <mergeCell ref="CF435:CN435"/>
    <mergeCell ref="AG451:AM451"/>
    <mergeCell ref="AV438:BZ438"/>
    <mergeCell ref="BV465:CN465"/>
    <mergeCell ref="D499:AF499"/>
    <mergeCell ref="D491:AT491"/>
    <mergeCell ref="CD495:CN496"/>
    <mergeCell ref="D490:K490"/>
    <mergeCell ref="BZ479:CD479"/>
    <mergeCell ref="AC479:AK479"/>
    <mergeCell ref="AE488:AL488"/>
    <mergeCell ref="D488:K488"/>
    <mergeCell ref="AV439:CN440"/>
    <mergeCell ref="BI442:BZ442"/>
    <mergeCell ref="C461:K461"/>
    <mergeCell ref="C462:K462"/>
    <mergeCell ref="BF479:BJ479"/>
    <mergeCell ref="CG486:CN486"/>
    <mergeCell ref="CJ479:CN479"/>
    <mergeCell ref="AR499:AT499"/>
    <mergeCell ref="BF474:BJ476"/>
    <mergeCell ref="BA477:BE477"/>
    <mergeCell ref="AV498:CC498"/>
    <mergeCell ref="CE477:CI477"/>
    <mergeCell ref="BV466:CN466"/>
    <mergeCell ref="AL477:AT477"/>
    <mergeCell ref="AV441:CN441"/>
    <mergeCell ref="C447:AS448"/>
    <mergeCell ref="AV444:BH444"/>
    <mergeCell ref="L487:U487"/>
    <mergeCell ref="C463:K463"/>
    <mergeCell ref="V454:Y454"/>
    <mergeCell ref="CJ477:CN477"/>
    <mergeCell ref="CG484:CN484"/>
    <mergeCell ref="D487:K487"/>
    <mergeCell ref="BZ474:CD476"/>
    <mergeCell ref="BP479:BT479"/>
    <mergeCell ref="AV478:AZ478"/>
    <mergeCell ref="AV479:AZ479"/>
    <mergeCell ref="BT490:CF490"/>
    <mergeCell ref="D493:AT494"/>
    <mergeCell ref="BU474:BY476"/>
    <mergeCell ref="AM488:AT488"/>
    <mergeCell ref="BU478:BY478"/>
    <mergeCell ref="AM490:AT490"/>
    <mergeCell ref="AV484:BS484"/>
    <mergeCell ref="CG490:CN490"/>
    <mergeCell ref="CG491:CN491"/>
    <mergeCell ref="AV464:BU464"/>
    <mergeCell ref="C466:K466"/>
    <mergeCell ref="T478:AB478"/>
    <mergeCell ref="BA478:BE478"/>
    <mergeCell ref="D478:J478"/>
    <mergeCell ref="AN465:AS465"/>
    <mergeCell ref="Z465:AF465"/>
    <mergeCell ref="CG489:CN489"/>
    <mergeCell ref="AV486:BS486"/>
    <mergeCell ref="AE487:AL487"/>
    <mergeCell ref="BA474:BE476"/>
    <mergeCell ref="D485:K486"/>
    <mergeCell ref="AV482:CN483"/>
    <mergeCell ref="CJ474:CN476"/>
    <mergeCell ref="D477:J477"/>
    <mergeCell ref="AC477:AK477"/>
    <mergeCell ref="AC478:AK478"/>
    <mergeCell ref="AL474:AT476"/>
    <mergeCell ref="AV472:CN473"/>
    <mergeCell ref="AV465:BU465"/>
    <mergeCell ref="BK478:BO478"/>
    <mergeCell ref="AV466:BU466"/>
    <mergeCell ref="AM489:AT489"/>
    <mergeCell ref="AV489:BS489"/>
    <mergeCell ref="AV490:BS490"/>
    <mergeCell ref="AC474:AK476"/>
    <mergeCell ref="T479:AB479"/>
    <mergeCell ref="CG485:CN485"/>
    <mergeCell ref="C467:AS467"/>
    <mergeCell ref="D469:CN470"/>
    <mergeCell ref="AV467:CN467"/>
    <mergeCell ref="BU477:BY477"/>
    <mergeCell ref="BT487:CF487"/>
    <mergeCell ref="AV497:CC497"/>
    <mergeCell ref="BZ477:CD477"/>
    <mergeCell ref="T477:AB477"/>
    <mergeCell ref="BT485:CF485"/>
    <mergeCell ref="AL479:AT479"/>
    <mergeCell ref="BK477:BO477"/>
    <mergeCell ref="BP474:BT476"/>
    <mergeCell ref="BK474:BO476"/>
    <mergeCell ref="CE474:CI476"/>
    <mergeCell ref="AV477:AZ477"/>
    <mergeCell ref="L488:U488"/>
    <mergeCell ref="AO497:AQ497"/>
    <mergeCell ref="K474:S476"/>
    <mergeCell ref="AV474:AZ476"/>
    <mergeCell ref="AL478:AT478"/>
    <mergeCell ref="AE485:AL486"/>
    <mergeCell ref="D480:AT480"/>
    <mergeCell ref="AM487:AT487"/>
    <mergeCell ref="CG487:CN487"/>
    <mergeCell ref="V515:AB515"/>
    <mergeCell ref="AR496:AT496"/>
    <mergeCell ref="K479:S479"/>
    <mergeCell ref="BP478:BT478"/>
    <mergeCell ref="CE478:CI478"/>
    <mergeCell ref="D479:J479"/>
    <mergeCell ref="CD500:CN500"/>
    <mergeCell ref="D500:AF501"/>
    <mergeCell ref="CJ478:CN478"/>
    <mergeCell ref="V487:AD487"/>
    <mergeCell ref="BT489:CF489"/>
    <mergeCell ref="CD497:CN497"/>
    <mergeCell ref="V490:AD490"/>
    <mergeCell ref="V488:AD488"/>
    <mergeCell ref="BZ478:CD478"/>
    <mergeCell ref="AG499:AJ499"/>
    <mergeCell ref="AV480:CN481"/>
    <mergeCell ref="CE479:CI479"/>
    <mergeCell ref="BA479:BE479"/>
    <mergeCell ref="AO498:AQ498"/>
    <mergeCell ref="AO499:AQ499"/>
    <mergeCell ref="AR498:AT498"/>
    <mergeCell ref="BT492:CF492"/>
    <mergeCell ref="CG492:CN492"/>
    <mergeCell ref="AV494:CN494"/>
    <mergeCell ref="AE490:AL490"/>
    <mergeCell ref="V485:AD486"/>
    <mergeCell ref="AV485:BS485"/>
    <mergeCell ref="BT484:CF484"/>
    <mergeCell ref="AG498:AJ498"/>
    <mergeCell ref="AE489:AL489"/>
    <mergeCell ref="AM485:AT486"/>
    <mergeCell ref="D482:AT483"/>
    <mergeCell ref="AG497:AJ497"/>
    <mergeCell ref="CD501:CN501"/>
    <mergeCell ref="D495:AF496"/>
    <mergeCell ref="L485:U486"/>
    <mergeCell ref="D507:CN508"/>
    <mergeCell ref="AV487:BS487"/>
    <mergeCell ref="AG495:AT495"/>
    <mergeCell ref="BT488:CF488"/>
    <mergeCell ref="AV512:BE513"/>
    <mergeCell ref="AV504:CC504"/>
    <mergeCell ref="BT512:CN513"/>
    <mergeCell ref="CD562:CF562"/>
    <mergeCell ref="AK499:AN499"/>
    <mergeCell ref="AO530:AT530"/>
    <mergeCell ref="AA544:AJ544"/>
    <mergeCell ref="AK541:AT541"/>
    <mergeCell ref="D519:AG519"/>
    <mergeCell ref="AV516:CN516"/>
    <mergeCell ref="R560:Y560"/>
    <mergeCell ref="CD504:CN504"/>
    <mergeCell ref="AV495:CC496"/>
    <mergeCell ref="CD499:CN499"/>
    <mergeCell ref="AO496:AQ496"/>
    <mergeCell ref="CD503:CN503"/>
    <mergeCell ref="AV502:CC502"/>
    <mergeCell ref="AV514:BE514"/>
    <mergeCell ref="BM517:BS517"/>
    <mergeCell ref="CD498:CN498"/>
    <mergeCell ref="AK498:AN498"/>
    <mergeCell ref="AG500:AJ501"/>
    <mergeCell ref="V514:AB514"/>
    <mergeCell ref="AV505:CN505"/>
    <mergeCell ref="AV500:CC500"/>
    <mergeCell ref="D498:AF498"/>
    <mergeCell ref="AO500:AQ501"/>
    <mergeCell ref="BT517:CN517"/>
    <mergeCell ref="BM515:BS515"/>
    <mergeCell ref="BT515:CN515"/>
    <mergeCell ref="Y530:AC530"/>
    <mergeCell ref="AO524:AQ524"/>
    <mergeCell ref="AO522:AQ522"/>
    <mergeCell ref="AC516:AT516"/>
    <mergeCell ref="D512:U513"/>
    <mergeCell ref="BF512:BL513"/>
    <mergeCell ref="AV510:CN511"/>
    <mergeCell ref="AC514:AT514"/>
    <mergeCell ref="BF514:BL514"/>
    <mergeCell ref="D516:U516"/>
    <mergeCell ref="BM512:BS513"/>
    <mergeCell ref="BL529:BO529"/>
    <mergeCell ref="V516:AB516"/>
    <mergeCell ref="V517:AB517"/>
    <mergeCell ref="BT514:CN514"/>
    <mergeCell ref="AV515:BE515"/>
    <mergeCell ref="AK551:AT551"/>
    <mergeCell ref="BL530:BO530"/>
    <mergeCell ref="BL528:BS528"/>
    <mergeCell ref="AK542:AT542"/>
    <mergeCell ref="D551:Z551"/>
    <mergeCell ref="AA551:AJ551"/>
    <mergeCell ref="D543:Z543"/>
    <mergeCell ref="AC515:AT515"/>
    <mergeCell ref="AG525:AJ525"/>
    <mergeCell ref="AK525:AN525"/>
    <mergeCell ref="AO525:AQ525"/>
    <mergeCell ref="K526:M526"/>
    <mergeCell ref="N526:P526"/>
    <mergeCell ref="S526:U526"/>
    <mergeCell ref="V526:X526"/>
    <mergeCell ref="AC517:AT517"/>
    <mergeCell ref="D529:N530"/>
    <mergeCell ref="AC524:AF524"/>
    <mergeCell ref="AG524:AJ524"/>
    <mergeCell ref="AK523:AN523"/>
    <mergeCell ref="AA541:AJ541"/>
    <mergeCell ref="AR524:AT524"/>
    <mergeCell ref="D526:J526"/>
    <mergeCell ref="K525:M525"/>
    <mergeCell ref="N525:P525"/>
    <mergeCell ref="S525:U525"/>
    <mergeCell ref="V525:X525"/>
    <mergeCell ref="K523:M523"/>
    <mergeCell ref="N523:P523"/>
    <mergeCell ref="D514:U514"/>
    <mergeCell ref="D560:Q561"/>
    <mergeCell ref="Y525:AB525"/>
    <mergeCell ref="AR500:AT501"/>
    <mergeCell ref="AV499:CC499"/>
    <mergeCell ref="AV501:CC501"/>
    <mergeCell ref="AK500:AN501"/>
    <mergeCell ref="Y524:AB524"/>
    <mergeCell ref="D541:Z541"/>
    <mergeCell ref="O530:S530"/>
    <mergeCell ref="Y523:AB523"/>
    <mergeCell ref="D558:AT559"/>
    <mergeCell ref="D528:AH528"/>
    <mergeCell ref="O529:X529"/>
    <mergeCell ref="V512:AB513"/>
    <mergeCell ref="AC512:AT513"/>
    <mergeCell ref="Q521:R521"/>
    <mergeCell ref="D520:J522"/>
    <mergeCell ref="K522:M522"/>
    <mergeCell ref="N522:P522"/>
    <mergeCell ref="Y522:AB522"/>
    <mergeCell ref="AC522:AF522"/>
    <mergeCell ref="AG522:AJ522"/>
    <mergeCell ref="AK522:AN522"/>
    <mergeCell ref="T530:X530"/>
    <mergeCell ref="BF517:BL517"/>
    <mergeCell ref="AJ561:AL561"/>
    <mergeCell ref="AC523:AF523"/>
    <mergeCell ref="AG523:AJ523"/>
    <mergeCell ref="BD528:BK528"/>
    <mergeCell ref="BP529:BS529"/>
    <mergeCell ref="AR522:AT522"/>
    <mergeCell ref="AK543:AT543"/>
    <mergeCell ref="CK568:CN568"/>
    <mergeCell ref="CA566:CC566"/>
    <mergeCell ref="D571:Q571"/>
    <mergeCell ref="AG570:AI570"/>
    <mergeCell ref="V570:Y570"/>
    <mergeCell ref="AI529:AT529"/>
    <mergeCell ref="T531:X531"/>
    <mergeCell ref="Y531:AC531"/>
    <mergeCell ref="AD530:AH530"/>
    <mergeCell ref="CA564:CC564"/>
    <mergeCell ref="BD529:BG529"/>
    <mergeCell ref="BH529:BK529"/>
    <mergeCell ref="D547:AA547"/>
    <mergeCell ref="D545:AT545"/>
    <mergeCell ref="AV553:CN553"/>
    <mergeCell ref="AD561:AF561"/>
    <mergeCell ref="D531:N531"/>
    <mergeCell ref="D544:Z544"/>
    <mergeCell ref="AK549:AT550"/>
    <mergeCell ref="AJ569:AL569"/>
    <mergeCell ref="D549:Z550"/>
    <mergeCell ref="AV560:BK561"/>
    <mergeCell ref="AA542:AJ542"/>
    <mergeCell ref="BD530:BG530"/>
    <mergeCell ref="D565:Q565"/>
    <mergeCell ref="D566:Q566"/>
    <mergeCell ref="D567:Q567"/>
    <mergeCell ref="AD562:AF562"/>
    <mergeCell ref="CG562:CJ562"/>
    <mergeCell ref="AA539:AJ540"/>
    <mergeCell ref="D562:Q562"/>
    <mergeCell ref="R561:U561"/>
    <mergeCell ref="D563:Q563"/>
    <mergeCell ref="AG561:AI561"/>
    <mergeCell ref="AM560:AT560"/>
    <mergeCell ref="Z563:AC563"/>
    <mergeCell ref="AQ562:AT562"/>
    <mergeCell ref="D542:Z542"/>
    <mergeCell ref="AI531:AN531"/>
    <mergeCell ref="AO531:AT531"/>
    <mergeCell ref="D569:Q569"/>
    <mergeCell ref="Z568:AC568"/>
    <mergeCell ref="D568:Q568"/>
    <mergeCell ref="AD567:AF567"/>
    <mergeCell ref="AQ568:AT568"/>
    <mergeCell ref="BX568:BZ568"/>
    <mergeCell ref="AK539:AT540"/>
    <mergeCell ref="AA543:AJ543"/>
    <mergeCell ref="BT562:BW562"/>
    <mergeCell ref="O531:S531"/>
    <mergeCell ref="D539:Z540"/>
    <mergeCell ref="BT560:CF560"/>
    <mergeCell ref="BL563:BO563"/>
    <mergeCell ref="BT568:BW568"/>
    <mergeCell ref="V568:Y568"/>
    <mergeCell ref="AD565:AF565"/>
    <mergeCell ref="AK544:AT544"/>
    <mergeCell ref="BL562:BO562"/>
    <mergeCell ref="BP562:BS562"/>
    <mergeCell ref="D564:Q564"/>
    <mergeCell ref="D552:Z552"/>
    <mergeCell ref="AK552:AT552"/>
    <mergeCell ref="AA552:AJ552"/>
    <mergeCell ref="AM561:AP561"/>
    <mergeCell ref="R565:U565"/>
    <mergeCell ref="R566:U566"/>
    <mergeCell ref="V569:Y569"/>
    <mergeCell ref="V564:Y564"/>
    <mergeCell ref="V565:Y565"/>
    <mergeCell ref="V566:Y566"/>
    <mergeCell ref="AM568:AP568"/>
    <mergeCell ref="Z561:AC561"/>
    <mergeCell ref="Z564:AC564"/>
    <mergeCell ref="V563:Y563"/>
    <mergeCell ref="AD564:AF564"/>
    <mergeCell ref="V561:Y561"/>
    <mergeCell ref="AG565:AI565"/>
    <mergeCell ref="AD531:AH531"/>
    <mergeCell ref="BP530:BS530"/>
    <mergeCell ref="BP563:BS563"/>
    <mergeCell ref="AQ563:AT563"/>
    <mergeCell ref="AM569:AP569"/>
    <mergeCell ref="AM563:AP563"/>
    <mergeCell ref="Z566:AC566"/>
    <mergeCell ref="Z567:AC567"/>
    <mergeCell ref="Z565:AC565"/>
    <mergeCell ref="BH530:BK530"/>
    <mergeCell ref="Z560:AL560"/>
    <mergeCell ref="AG562:AI562"/>
    <mergeCell ref="BL561:BO561"/>
    <mergeCell ref="AM562:AP562"/>
    <mergeCell ref="AO534:AT534"/>
    <mergeCell ref="Z562:AC562"/>
    <mergeCell ref="BT567:BW567"/>
    <mergeCell ref="BX565:BZ565"/>
    <mergeCell ref="CK562:CN562"/>
    <mergeCell ref="BL560:BS560"/>
    <mergeCell ref="AV571:BK571"/>
    <mergeCell ref="CK569:CN569"/>
    <mergeCell ref="CG571:CJ571"/>
    <mergeCell ref="CK563:CN563"/>
    <mergeCell ref="AV570:BK570"/>
    <mergeCell ref="AV569:BK569"/>
    <mergeCell ref="BL570:BO570"/>
    <mergeCell ref="BL569:BO569"/>
    <mergeCell ref="BL568:BO568"/>
    <mergeCell ref="BP568:BS568"/>
    <mergeCell ref="AV562:BK562"/>
    <mergeCell ref="CD561:CF561"/>
    <mergeCell ref="BX564:BZ564"/>
    <mergeCell ref="BT564:BW564"/>
    <mergeCell ref="BP567:BS567"/>
    <mergeCell ref="CG570:CJ570"/>
    <mergeCell ref="BT565:BW565"/>
    <mergeCell ref="BX566:BZ566"/>
    <mergeCell ref="BP571:BS571"/>
    <mergeCell ref="BX571:BZ571"/>
    <mergeCell ref="BT569:BW569"/>
    <mergeCell ref="CG569:CJ569"/>
    <mergeCell ref="CG563:CJ563"/>
    <mergeCell ref="CD563:CF563"/>
    <mergeCell ref="CD564:CF564"/>
    <mergeCell ref="CG561:CJ561"/>
    <mergeCell ref="CG560:CN560"/>
    <mergeCell ref="CG567:CJ567"/>
    <mergeCell ref="CK572:CN572"/>
    <mergeCell ref="CA569:CC569"/>
    <mergeCell ref="CD569:CF569"/>
    <mergeCell ref="BX563:BZ563"/>
    <mergeCell ref="CK573:CN573"/>
    <mergeCell ref="BP570:BS570"/>
    <mergeCell ref="BX561:BZ561"/>
    <mergeCell ref="CG573:CJ573"/>
    <mergeCell ref="CG568:CJ568"/>
    <mergeCell ref="BX567:BZ567"/>
    <mergeCell ref="CG572:CJ572"/>
    <mergeCell ref="BT571:BW571"/>
    <mergeCell ref="BT572:BW572"/>
    <mergeCell ref="CA563:CC563"/>
    <mergeCell ref="CA572:CC572"/>
    <mergeCell ref="CD572:CF572"/>
    <mergeCell ref="CA570:CC570"/>
    <mergeCell ref="CA573:CC573"/>
    <mergeCell ref="CD573:CF573"/>
    <mergeCell ref="CD568:CF568"/>
    <mergeCell ref="CG564:CJ564"/>
    <mergeCell ref="CG565:CJ565"/>
    <mergeCell ref="CG566:CJ566"/>
    <mergeCell ref="BP566:BS566"/>
    <mergeCell ref="CD565:CF565"/>
    <mergeCell ref="CA567:CC567"/>
    <mergeCell ref="CA565:CC565"/>
    <mergeCell ref="BT563:BW563"/>
    <mergeCell ref="CD566:CF566"/>
    <mergeCell ref="CD567:CF567"/>
    <mergeCell ref="CK571:CN571"/>
    <mergeCell ref="CA571:CC571"/>
    <mergeCell ref="AJ592:AL592"/>
    <mergeCell ref="AQ587:AT587"/>
    <mergeCell ref="AQ589:AT589"/>
    <mergeCell ref="V589:Y589"/>
    <mergeCell ref="V584:Y584"/>
    <mergeCell ref="Z588:AC588"/>
    <mergeCell ref="BX570:BZ570"/>
    <mergeCell ref="BT573:BW573"/>
    <mergeCell ref="AG566:AI566"/>
    <mergeCell ref="AG568:AI568"/>
    <mergeCell ref="AG569:AI569"/>
    <mergeCell ref="AQ570:AT570"/>
    <mergeCell ref="AQ573:AT573"/>
    <mergeCell ref="BP565:BS565"/>
    <mergeCell ref="AJ568:AL568"/>
    <mergeCell ref="AM570:AP570"/>
    <mergeCell ref="AV568:BK568"/>
    <mergeCell ref="BP572:BS572"/>
    <mergeCell ref="AD587:AF587"/>
    <mergeCell ref="AQ584:AT584"/>
    <mergeCell ref="AQ581:AT581"/>
    <mergeCell ref="AG579:AI579"/>
    <mergeCell ref="AQ586:AT586"/>
    <mergeCell ref="AM575:AP575"/>
    <mergeCell ref="AJ583:AL583"/>
    <mergeCell ref="AQ585:AT585"/>
    <mergeCell ref="Z577:AC577"/>
    <mergeCell ref="BL590:BO590"/>
    <mergeCell ref="BL589:BO589"/>
    <mergeCell ref="BX588:BZ588"/>
    <mergeCell ref="BX591:BZ591"/>
    <mergeCell ref="BP592:BS592"/>
    <mergeCell ref="CG574:CJ574"/>
    <mergeCell ref="CG581:CJ581"/>
    <mergeCell ref="CG577:CJ577"/>
    <mergeCell ref="AQ574:AT574"/>
    <mergeCell ref="BL578:BO578"/>
    <mergeCell ref="BL579:BO579"/>
    <mergeCell ref="BP574:BS574"/>
    <mergeCell ref="V578:Y578"/>
    <mergeCell ref="AV585:BK585"/>
    <mergeCell ref="AQ592:AT592"/>
    <mergeCell ref="R564:U564"/>
    <mergeCell ref="R567:U567"/>
    <mergeCell ref="AD572:AF572"/>
    <mergeCell ref="AG572:AI572"/>
    <mergeCell ref="AJ572:AL572"/>
    <mergeCell ref="AM579:AP579"/>
    <mergeCell ref="AQ571:AT571"/>
    <mergeCell ref="R578:U578"/>
    <mergeCell ref="R579:U579"/>
    <mergeCell ref="AQ569:AT569"/>
    <mergeCell ref="BT570:BW570"/>
    <mergeCell ref="BL577:BO577"/>
    <mergeCell ref="Z571:AC571"/>
    <mergeCell ref="V571:Y571"/>
    <mergeCell ref="V572:Y572"/>
    <mergeCell ref="R568:U568"/>
    <mergeCell ref="AV584:BK584"/>
    <mergeCell ref="AQ576:AT576"/>
    <mergeCell ref="V580:Y580"/>
    <mergeCell ref="V575:Y575"/>
    <mergeCell ref="AV574:BK574"/>
    <mergeCell ref="AV575:BK575"/>
    <mergeCell ref="AV583:BK583"/>
    <mergeCell ref="AQ582:AT582"/>
    <mergeCell ref="CA576:CC576"/>
    <mergeCell ref="CG578:CJ578"/>
    <mergeCell ref="CA580:CC580"/>
    <mergeCell ref="CD577:CF577"/>
    <mergeCell ref="CG582:CJ582"/>
    <mergeCell ref="CD579:CF579"/>
    <mergeCell ref="CG579:CJ579"/>
    <mergeCell ref="BX582:BZ582"/>
    <mergeCell ref="CD578:CF578"/>
    <mergeCell ref="CA578:CC578"/>
    <mergeCell ref="BP578:BS578"/>
    <mergeCell ref="CD576:CF576"/>
    <mergeCell ref="CD581:CF581"/>
    <mergeCell ref="CA577:CC577"/>
    <mergeCell ref="BT579:BW579"/>
    <mergeCell ref="AQ579:AT579"/>
    <mergeCell ref="BX579:BZ579"/>
    <mergeCell ref="AQ583:AT583"/>
    <mergeCell ref="CK590:CN590"/>
    <mergeCell ref="CG588:CJ588"/>
    <mergeCell ref="BP580:BS580"/>
    <mergeCell ref="CD580:CF580"/>
    <mergeCell ref="CK583:CN583"/>
    <mergeCell ref="CA581:CC581"/>
    <mergeCell ref="CG585:CJ585"/>
    <mergeCell ref="CK586:CN586"/>
    <mergeCell ref="CA587:CC587"/>
    <mergeCell ref="CK581:CN581"/>
    <mergeCell ref="Z584:AC584"/>
    <mergeCell ref="AJ584:AL584"/>
    <mergeCell ref="CG576:CJ576"/>
    <mergeCell ref="BP582:BS582"/>
    <mergeCell ref="CA582:CC582"/>
    <mergeCell ref="AV577:BK577"/>
    <mergeCell ref="BT582:BW582"/>
    <mergeCell ref="BT581:BW581"/>
    <mergeCell ref="BT578:BW578"/>
    <mergeCell ref="CA579:CC579"/>
    <mergeCell ref="BL581:BO581"/>
    <mergeCell ref="BP581:BS581"/>
    <mergeCell ref="BT577:BW577"/>
    <mergeCell ref="CK584:CN584"/>
    <mergeCell ref="CK582:CN582"/>
    <mergeCell ref="BL584:BO584"/>
    <mergeCell ref="BL576:BO576"/>
    <mergeCell ref="BL580:BO580"/>
    <mergeCell ref="BL582:BO582"/>
    <mergeCell ref="CD582:CF582"/>
    <mergeCell ref="BL587:BO587"/>
    <mergeCell ref="BX578:BZ578"/>
    <mergeCell ref="CK592:CN592"/>
    <mergeCell ref="BX593:BZ593"/>
    <mergeCell ref="CK599:CN599"/>
    <mergeCell ref="CK600:CN600"/>
    <mergeCell ref="BP600:BS600"/>
    <mergeCell ref="BL601:BO601"/>
    <mergeCell ref="BL600:BO600"/>
    <mergeCell ref="AV601:BK601"/>
    <mergeCell ref="CA601:CC601"/>
    <mergeCell ref="BP601:BS601"/>
    <mergeCell ref="CK577:CN577"/>
    <mergeCell ref="CK579:CN579"/>
    <mergeCell ref="CK580:CN580"/>
    <mergeCell ref="CG580:CJ580"/>
    <mergeCell ref="CD590:CF590"/>
    <mergeCell ref="CG589:CJ589"/>
    <mergeCell ref="CK589:CN589"/>
    <mergeCell ref="BT584:BW584"/>
    <mergeCell ref="BT589:BW589"/>
    <mergeCell ref="CG584:CJ584"/>
    <mergeCell ref="CD586:CF586"/>
    <mergeCell ref="CK585:CN585"/>
    <mergeCell ref="BP583:BS583"/>
    <mergeCell ref="CD585:CF585"/>
    <mergeCell ref="CG587:CJ587"/>
    <mergeCell ref="CD587:CF587"/>
    <mergeCell ref="CA583:CC583"/>
    <mergeCell ref="BP587:BS587"/>
    <mergeCell ref="CA595:CC595"/>
    <mergeCell ref="BX597:BZ597"/>
    <mergeCell ref="CD592:CF592"/>
    <mergeCell ref="BT592:BW592"/>
    <mergeCell ref="AV590:BK590"/>
    <mergeCell ref="AV591:BK591"/>
    <mergeCell ref="BL585:BO585"/>
    <mergeCell ref="BX587:BZ587"/>
    <mergeCell ref="CA596:CC596"/>
    <mergeCell ref="CK588:CN588"/>
    <mergeCell ref="CG593:CJ593"/>
    <mergeCell ref="BT590:BW590"/>
    <mergeCell ref="BT594:BW594"/>
    <mergeCell ref="AV623:BO624"/>
    <mergeCell ref="CG592:CJ592"/>
    <mergeCell ref="BP595:BS595"/>
    <mergeCell ref="BP590:BS590"/>
    <mergeCell ref="BP598:BS598"/>
    <mergeCell ref="BP591:BS591"/>
    <mergeCell ref="CD593:CF593"/>
    <mergeCell ref="CA592:CC592"/>
    <mergeCell ref="BT588:BW588"/>
    <mergeCell ref="BX592:BZ592"/>
    <mergeCell ref="CD597:CF597"/>
    <mergeCell ref="BP596:BS596"/>
    <mergeCell ref="CD591:CF591"/>
    <mergeCell ref="CD598:CF598"/>
    <mergeCell ref="CG598:CJ598"/>
    <mergeCell ref="BP593:BS593"/>
    <mergeCell ref="BT596:BW596"/>
    <mergeCell ref="BP597:BS597"/>
    <mergeCell ref="CD601:CF601"/>
    <mergeCell ref="AV598:BK598"/>
    <mergeCell ref="BL597:BO597"/>
    <mergeCell ref="CA589:CC589"/>
    <mergeCell ref="BL598:BO598"/>
    <mergeCell ref="CK601:CN601"/>
    <mergeCell ref="BT597:BW597"/>
    <mergeCell ref="CJ637:CN637"/>
    <mergeCell ref="BX623:CN623"/>
    <mergeCell ref="BL594:BO594"/>
    <mergeCell ref="BL595:BO595"/>
    <mergeCell ref="CG590:CJ590"/>
    <mergeCell ref="CG583:CJ583"/>
    <mergeCell ref="CK587:CN587"/>
    <mergeCell ref="BT585:BW585"/>
    <mergeCell ref="CA586:CC586"/>
    <mergeCell ref="BP589:BS589"/>
    <mergeCell ref="BT587:BW587"/>
    <mergeCell ref="CD588:CF588"/>
    <mergeCell ref="BT641:BW641"/>
    <mergeCell ref="BP634:BS634"/>
    <mergeCell ref="BP625:BS625"/>
    <mergeCell ref="BX632:CA632"/>
    <mergeCell ref="AV626:BO626"/>
    <mergeCell ref="CF625:CI625"/>
    <mergeCell ref="BT625:BW625"/>
    <mergeCell ref="BX634:CA634"/>
    <mergeCell ref="CB633:CE633"/>
    <mergeCell ref="CK598:CN598"/>
    <mergeCell ref="CD583:CF583"/>
    <mergeCell ref="BX596:BZ596"/>
    <mergeCell ref="CK594:CN594"/>
    <mergeCell ref="CD584:CF584"/>
    <mergeCell ref="CA584:CC584"/>
    <mergeCell ref="CG595:CJ595"/>
    <mergeCell ref="CG594:CJ594"/>
    <mergeCell ref="CD594:CF594"/>
    <mergeCell ref="BX636:CA636"/>
    <mergeCell ref="BX638:CA638"/>
    <mergeCell ref="BP631:BS631"/>
    <mergeCell ref="BT626:BW626"/>
    <mergeCell ref="CA600:CC600"/>
    <mergeCell ref="BX626:CA626"/>
    <mergeCell ref="BL586:BO586"/>
    <mergeCell ref="CD595:CF595"/>
    <mergeCell ref="BT591:BW591"/>
    <mergeCell ref="BT593:BW593"/>
    <mergeCell ref="CF633:CI633"/>
    <mergeCell ref="CF638:CI638"/>
    <mergeCell ref="CF641:CI641"/>
    <mergeCell ref="BT636:BW636"/>
    <mergeCell ref="CG575:CJ575"/>
    <mergeCell ref="CA575:CC575"/>
    <mergeCell ref="CA591:CC591"/>
    <mergeCell ref="BT583:BW583"/>
    <mergeCell ref="CA593:CC593"/>
    <mergeCell ref="BX584:BZ584"/>
    <mergeCell ref="BX583:BZ583"/>
    <mergeCell ref="BX585:BZ585"/>
    <mergeCell ref="CA585:CC585"/>
    <mergeCell ref="BT595:BW595"/>
    <mergeCell ref="BX594:BZ594"/>
    <mergeCell ref="CA590:CC590"/>
    <mergeCell ref="BX595:BZ595"/>
    <mergeCell ref="CG597:CJ597"/>
    <mergeCell ref="CG596:CJ596"/>
    <mergeCell ref="BX590:BZ590"/>
    <mergeCell ref="CD575:CF575"/>
    <mergeCell ref="EG798:EI798"/>
    <mergeCell ref="AV740:CN740"/>
    <mergeCell ref="AV753:CN753"/>
    <mergeCell ref="AV758:CL759"/>
    <mergeCell ref="AV768:CL768"/>
    <mergeCell ref="AV770:CL771"/>
    <mergeCell ref="AV772:BN773"/>
    <mergeCell ref="BO772:CB772"/>
    <mergeCell ref="BO773:BU773"/>
    <mergeCell ref="BV773:CB773"/>
    <mergeCell ref="AV792:BN792"/>
    <mergeCell ref="BO792:BV792"/>
    <mergeCell ref="BW792:CD792"/>
    <mergeCell ref="CE792:CN792"/>
    <mergeCell ref="AV760:CN761"/>
    <mergeCell ref="AV777:BN777"/>
    <mergeCell ref="BO793:BV793"/>
    <mergeCell ref="BW793:CD793"/>
    <mergeCell ref="AV762:BE763"/>
    <mergeCell ref="EG797:EI797"/>
    <mergeCell ref="DI792:DR792"/>
    <mergeCell ref="AV778:BN778"/>
    <mergeCell ref="BW794:CD794"/>
    <mergeCell ref="AV781:BV781"/>
    <mergeCell ref="ED797:EF797"/>
    <mergeCell ref="DR797:DT797"/>
    <mergeCell ref="CE794:CN794"/>
    <mergeCell ref="CE790:CN790"/>
    <mergeCell ref="DI798:DK798"/>
    <mergeCell ref="DL798:DN798"/>
    <mergeCell ref="DO798:DQ798"/>
    <mergeCell ref="CF764:CI765"/>
    <mergeCell ref="EA797:EC797"/>
    <mergeCell ref="ED798:EF798"/>
    <mergeCell ref="DR798:DT798"/>
    <mergeCell ref="DU798:DW798"/>
    <mergeCell ref="DX798:DZ798"/>
    <mergeCell ref="CJ641:CN641"/>
    <mergeCell ref="CB639:CE639"/>
    <mergeCell ref="AV643:BO643"/>
    <mergeCell ref="BT640:BW640"/>
    <mergeCell ref="AV639:BO639"/>
    <mergeCell ref="CB640:CE640"/>
    <mergeCell ref="AV797:CN798"/>
    <mergeCell ref="DL797:DN797"/>
    <mergeCell ref="CE788:CN789"/>
    <mergeCell ref="BW749:CE752"/>
    <mergeCell ref="CF749:CN752"/>
    <mergeCell ref="DU797:DW797"/>
    <mergeCell ref="AV776:BN776"/>
    <mergeCell ref="AV793:BN793"/>
    <mergeCell ref="AV784:CN785"/>
    <mergeCell ref="AV764:AZ765"/>
    <mergeCell ref="AV706:CL706"/>
    <mergeCell ref="BW711:CG712"/>
    <mergeCell ref="BE702:BF702"/>
    <mergeCell ref="BX646:CA646"/>
    <mergeCell ref="CJ646:CN646"/>
    <mergeCell ref="BX648:CA648"/>
    <mergeCell ref="BP649:BS649"/>
    <mergeCell ref="EA798:EC798"/>
    <mergeCell ref="CJ643:CN643"/>
    <mergeCell ref="BP642:BS642"/>
    <mergeCell ref="CJ642:CN642"/>
    <mergeCell ref="DX797:DZ797"/>
    <mergeCell ref="W776:AC776"/>
    <mergeCell ref="AP780:AT780"/>
    <mergeCell ref="AI767:AT767"/>
    <mergeCell ref="D797:AT798"/>
    <mergeCell ref="D792:Z792"/>
    <mergeCell ref="DI800:DR800"/>
    <mergeCell ref="DI806:DR806"/>
    <mergeCell ref="AV738:BE739"/>
    <mergeCell ref="AO751:AT751"/>
    <mergeCell ref="AG737:AL737"/>
    <mergeCell ref="D737:K737"/>
    <mergeCell ref="D758:AT759"/>
    <mergeCell ref="U762:AA762"/>
    <mergeCell ref="AB762:AH762"/>
    <mergeCell ref="D748:V748"/>
    <mergeCell ref="BE746:BM748"/>
    <mergeCell ref="AC749:AH749"/>
    <mergeCell ref="BN746:BV748"/>
    <mergeCell ref="BW746:CE748"/>
    <mergeCell ref="BO774:CB774"/>
    <mergeCell ref="D774:V774"/>
    <mergeCell ref="W751:AB751"/>
    <mergeCell ref="AC746:AH746"/>
    <mergeCell ref="D742:AT743"/>
    <mergeCell ref="AV734:CN735"/>
    <mergeCell ref="BW719:CG719"/>
    <mergeCell ref="BA764:BE765"/>
    <mergeCell ref="BN762:BV763"/>
    <mergeCell ref="BJ751:BM752"/>
    <mergeCell ref="AI749:AN749"/>
    <mergeCell ref="U764:AA764"/>
    <mergeCell ref="D744:V745"/>
    <mergeCell ref="D739:G739"/>
    <mergeCell ref="L738:O738"/>
    <mergeCell ref="BF738:BR739"/>
    <mergeCell ref="AI745:AN745"/>
    <mergeCell ref="AV755:CN756"/>
    <mergeCell ref="AW819:CM819"/>
    <mergeCell ref="CC779:CN779"/>
    <mergeCell ref="AV786:CN787"/>
    <mergeCell ref="CD738:CN739"/>
    <mergeCell ref="AV736:BE737"/>
    <mergeCell ref="BS738:CC739"/>
    <mergeCell ref="CC778:CN778"/>
    <mergeCell ref="CJ764:CN765"/>
    <mergeCell ref="AW821:CM822"/>
    <mergeCell ref="DO797:DQ797"/>
    <mergeCell ref="BW790:CD790"/>
    <mergeCell ref="BX664:CA664"/>
    <mergeCell ref="CB664:CE664"/>
    <mergeCell ref="CF664:CI664"/>
    <mergeCell ref="BW700:CE700"/>
    <mergeCell ref="AV725:CL725"/>
    <mergeCell ref="BF762:BM763"/>
    <mergeCell ref="AV744:CN745"/>
    <mergeCell ref="AV746:BD748"/>
    <mergeCell ref="CF746:CN748"/>
    <mergeCell ref="AV749:BD752"/>
    <mergeCell ref="BE749:BI750"/>
    <mergeCell ref="AG739:AI739"/>
    <mergeCell ref="AJ739:AL739"/>
    <mergeCell ref="AV665:CN665"/>
    <mergeCell ref="DI797:DK797"/>
    <mergeCell ref="DF669:DG669"/>
    <mergeCell ref="CE853:CM853"/>
    <mergeCell ref="CI773:CN773"/>
    <mergeCell ref="W773:AC773"/>
    <mergeCell ref="AP775:AT775"/>
    <mergeCell ref="AU851:BL851"/>
    <mergeCell ref="CE851:CM851"/>
    <mergeCell ref="BM862:BU862"/>
    <mergeCell ref="CC777:CN777"/>
    <mergeCell ref="D795:AT795"/>
    <mergeCell ref="CC774:CN774"/>
    <mergeCell ref="AK778:AO778"/>
    <mergeCell ref="AK774:AO774"/>
    <mergeCell ref="AK775:AO775"/>
    <mergeCell ref="BO788:BV789"/>
    <mergeCell ref="AK776:AO776"/>
    <mergeCell ref="AD778:AJ778"/>
    <mergeCell ref="D819:AJ819"/>
    <mergeCell ref="AV976:BQ976"/>
    <mergeCell ref="CK992:CN992"/>
    <mergeCell ref="AE993:AL993"/>
    <mergeCell ref="BR993:BX993"/>
    <mergeCell ref="CB994:CJ994"/>
    <mergeCell ref="BR994:BX994"/>
    <mergeCell ref="CB992:CJ992"/>
    <mergeCell ref="CJ978:CN978"/>
    <mergeCell ref="AV979:CL979"/>
    <mergeCell ref="BY990:CA990"/>
    <mergeCell ref="Z976:AE976"/>
    <mergeCell ref="BK993:BQ993"/>
    <mergeCell ref="W992:AD992"/>
    <mergeCell ref="AF974:AM974"/>
    <mergeCell ref="BX976:CC976"/>
    <mergeCell ref="AV990:BJ990"/>
    <mergeCell ref="CF965:CN965"/>
    <mergeCell ref="AV966:BQ966"/>
    <mergeCell ref="CK991:CN991"/>
    <mergeCell ref="AN978:AT978"/>
    <mergeCell ref="AV975:BQ975"/>
    <mergeCell ref="AN967:AT967"/>
    <mergeCell ref="BX967:CE967"/>
    <mergeCell ref="D968:Z968"/>
    <mergeCell ref="BR972:BW973"/>
    <mergeCell ref="D972:Y973"/>
    <mergeCell ref="AN973:AT973"/>
    <mergeCell ref="BR966:BW966"/>
    <mergeCell ref="D974:Y974"/>
    <mergeCell ref="AE994:AL994"/>
    <mergeCell ref="BK992:BQ992"/>
    <mergeCell ref="CJ976:CN976"/>
    <mergeCell ref="BR992:BX992"/>
    <mergeCell ref="BY994:CA994"/>
    <mergeCell ref="AE992:AL992"/>
    <mergeCell ref="AN974:AT974"/>
    <mergeCell ref="BX963:CE963"/>
    <mergeCell ref="Z966:AE966"/>
    <mergeCell ref="Z965:AE965"/>
    <mergeCell ref="BX965:CE965"/>
    <mergeCell ref="BR965:BW965"/>
    <mergeCell ref="CD973:CI973"/>
    <mergeCell ref="AF977:AM977"/>
    <mergeCell ref="BK994:BQ994"/>
    <mergeCell ref="AN963:AT963"/>
    <mergeCell ref="BX964:CE964"/>
    <mergeCell ref="AV964:BQ964"/>
    <mergeCell ref="AV963:BQ963"/>
    <mergeCell ref="CF963:CN963"/>
    <mergeCell ref="CB993:CJ993"/>
    <mergeCell ref="BR978:BW978"/>
    <mergeCell ref="CB991:CJ991"/>
    <mergeCell ref="AE991:AL991"/>
    <mergeCell ref="AM994:AT994"/>
    <mergeCell ref="AE988:AT988"/>
    <mergeCell ref="AV974:BQ974"/>
    <mergeCell ref="BR974:BW974"/>
    <mergeCell ref="CJ975:CN975"/>
    <mergeCell ref="CD978:CI978"/>
    <mergeCell ref="AN976:AT976"/>
    <mergeCell ref="BX977:CC977"/>
    <mergeCell ref="AF976:AM976"/>
    <mergeCell ref="AV986:CN987"/>
    <mergeCell ref="Z972:AE973"/>
    <mergeCell ref="D992:N992"/>
    <mergeCell ref="AN977:AT977"/>
    <mergeCell ref="CK989:CN989"/>
    <mergeCell ref="W988:AD989"/>
    <mergeCell ref="BR991:BX991"/>
    <mergeCell ref="BK991:BQ991"/>
    <mergeCell ref="CK990:CN990"/>
    <mergeCell ref="BK988:BQ989"/>
    <mergeCell ref="AV977:BQ977"/>
    <mergeCell ref="BY992:CA992"/>
    <mergeCell ref="AV992:BJ992"/>
    <mergeCell ref="D991:N991"/>
    <mergeCell ref="O990:V990"/>
    <mergeCell ref="D977:Y977"/>
    <mergeCell ref="Z978:AE978"/>
    <mergeCell ref="W993:AD993"/>
    <mergeCell ref="BY993:CA993"/>
    <mergeCell ref="AE989:AL989"/>
    <mergeCell ref="AV993:BJ993"/>
    <mergeCell ref="AF978:AM978"/>
    <mergeCell ref="BR977:BW977"/>
    <mergeCell ref="BY988:CN988"/>
    <mergeCell ref="CB990:CJ990"/>
    <mergeCell ref="O988:V989"/>
    <mergeCell ref="CD977:CI977"/>
    <mergeCell ref="BR990:BX990"/>
    <mergeCell ref="AV988:BJ989"/>
    <mergeCell ref="BY991:CA991"/>
    <mergeCell ref="D993:N993"/>
    <mergeCell ref="CK993:CN993"/>
    <mergeCell ref="D978:Y978"/>
    <mergeCell ref="D988:N989"/>
    <mergeCell ref="CJ655:CN655"/>
    <mergeCell ref="CJ651:CN651"/>
    <mergeCell ref="AV656:BO656"/>
    <mergeCell ref="CJ657:CN657"/>
    <mergeCell ref="BX653:CA653"/>
    <mergeCell ref="CJ656:CN656"/>
    <mergeCell ref="BT655:BW655"/>
    <mergeCell ref="AV655:BO655"/>
    <mergeCell ref="CF654:CI654"/>
    <mergeCell ref="CB656:CE656"/>
    <mergeCell ref="AV658:BO658"/>
    <mergeCell ref="BX662:CA662"/>
    <mergeCell ref="CB662:CE662"/>
    <mergeCell ref="CF662:CI662"/>
    <mergeCell ref="AV662:BO662"/>
    <mergeCell ref="CF659:CI659"/>
    <mergeCell ref="CB659:CE659"/>
    <mergeCell ref="BT662:BW662"/>
    <mergeCell ref="BP659:BS659"/>
    <mergeCell ref="BT659:BW659"/>
    <mergeCell ref="CJ660:CN660"/>
    <mergeCell ref="BT658:BW658"/>
    <mergeCell ref="CF658:CI658"/>
    <mergeCell ref="BX654:CA654"/>
    <mergeCell ref="BT653:BW653"/>
    <mergeCell ref="CB661:CE661"/>
    <mergeCell ref="BP655:BS655"/>
    <mergeCell ref="BP657:BS657"/>
    <mergeCell ref="CF657:CI657"/>
    <mergeCell ref="CJ648:CN648"/>
    <mergeCell ref="CJ654:CN654"/>
    <mergeCell ref="CF653:CI653"/>
    <mergeCell ref="BX655:CA655"/>
    <mergeCell ref="BX650:CA650"/>
    <mergeCell ref="CF652:CI652"/>
    <mergeCell ref="BX647:CA647"/>
    <mergeCell ref="CF647:CI647"/>
    <mergeCell ref="CF648:CI648"/>
    <mergeCell ref="CB642:CE642"/>
    <mergeCell ref="AV642:BO642"/>
    <mergeCell ref="CF642:CI642"/>
    <mergeCell ref="BP641:BS641"/>
    <mergeCell ref="AV742:CN743"/>
    <mergeCell ref="BV855:CD855"/>
    <mergeCell ref="CC772:CN772"/>
    <mergeCell ref="BT650:BW650"/>
    <mergeCell ref="BP651:BS651"/>
    <mergeCell ref="CB651:CE651"/>
    <mergeCell ref="BP658:BS658"/>
    <mergeCell ref="BP650:BS650"/>
    <mergeCell ref="AU848:BL849"/>
    <mergeCell ref="BM848:CM848"/>
    <mergeCell ref="BW788:CD789"/>
    <mergeCell ref="AW840:CM840"/>
    <mergeCell ref="CE793:CN793"/>
    <mergeCell ref="BF766:BM767"/>
    <mergeCell ref="CC776:CN776"/>
    <mergeCell ref="BO779:CB779"/>
    <mergeCell ref="AV795:CN795"/>
    <mergeCell ref="CJ659:CN659"/>
    <mergeCell ref="CJ658:CN658"/>
    <mergeCell ref="CB644:CE644"/>
    <mergeCell ref="BT647:BW647"/>
    <mergeCell ref="BT648:BW648"/>
    <mergeCell ref="BX644:CA644"/>
    <mergeCell ref="BT644:BW644"/>
    <mergeCell ref="AV644:BO644"/>
    <mergeCell ref="BX643:CA643"/>
    <mergeCell ref="AV647:BO647"/>
    <mergeCell ref="AV645:BO645"/>
    <mergeCell ref="CF635:CI635"/>
    <mergeCell ref="CB643:CE643"/>
    <mergeCell ref="CF643:CI643"/>
    <mergeCell ref="BX641:CA641"/>
    <mergeCell ref="CF646:CI646"/>
    <mergeCell ref="CF637:CI637"/>
    <mergeCell ref="BT637:BW637"/>
    <mergeCell ref="BT642:BW642"/>
    <mergeCell ref="BP644:BS644"/>
    <mergeCell ref="BP646:BS646"/>
    <mergeCell ref="BP645:BS645"/>
    <mergeCell ref="CB645:CE645"/>
    <mergeCell ref="BP648:BS648"/>
    <mergeCell ref="BP647:BS647"/>
    <mergeCell ref="CB646:CE646"/>
    <mergeCell ref="CB647:CE647"/>
    <mergeCell ref="BT645:BW645"/>
    <mergeCell ref="BX637:CA637"/>
    <mergeCell ref="BP635:BS635"/>
    <mergeCell ref="AV638:BO638"/>
    <mergeCell ref="AV635:BO635"/>
    <mergeCell ref="CF640:CI640"/>
    <mergeCell ref="CB636:CE636"/>
    <mergeCell ref="BP626:BS626"/>
    <mergeCell ref="CD589:CF589"/>
    <mergeCell ref="BT586:BW586"/>
    <mergeCell ref="CK597:CN597"/>
    <mergeCell ref="CA594:CC594"/>
    <mergeCell ref="CG586:CJ586"/>
    <mergeCell ref="CJ644:CN644"/>
    <mergeCell ref="BX640:CA640"/>
    <mergeCell ref="BX601:BZ601"/>
    <mergeCell ref="BX624:CA624"/>
    <mergeCell ref="AV625:BO625"/>
    <mergeCell ref="CJ640:CN640"/>
    <mergeCell ref="BP586:BS586"/>
    <mergeCell ref="CJ624:CN624"/>
    <mergeCell ref="CJ638:CN638"/>
    <mergeCell ref="BP637:BS637"/>
    <mergeCell ref="AV637:BO637"/>
    <mergeCell ref="AV596:BK596"/>
    <mergeCell ref="AV599:BK599"/>
    <mergeCell ref="AV595:BK595"/>
    <mergeCell ref="BL599:BO599"/>
    <mergeCell ref="CG599:CJ599"/>
    <mergeCell ref="BL596:BO596"/>
    <mergeCell ref="CJ634:CN634"/>
    <mergeCell ref="AV600:BK600"/>
    <mergeCell ref="CJ639:CN639"/>
    <mergeCell ref="CJ635:CN635"/>
    <mergeCell ref="CB637:CE637"/>
    <mergeCell ref="BP594:BS594"/>
    <mergeCell ref="AV602:CL602"/>
    <mergeCell ref="CK593:CN593"/>
    <mergeCell ref="CB632:CE632"/>
    <mergeCell ref="DK518:DN518"/>
    <mergeCell ref="AV413:CL413"/>
    <mergeCell ref="CF626:CI626"/>
    <mergeCell ref="BX633:CA633"/>
    <mergeCell ref="BX598:BZ598"/>
    <mergeCell ref="BT598:BW598"/>
    <mergeCell ref="CA597:CC597"/>
    <mergeCell ref="CA598:CC598"/>
    <mergeCell ref="CK591:CN591"/>
    <mergeCell ref="CA588:CC588"/>
    <mergeCell ref="CK596:CN596"/>
    <mergeCell ref="BP599:BS599"/>
    <mergeCell ref="CK595:CN595"/>
    <mergeCell ref="CG591:CJ591"/>
    <mergeCell ref="BX589:BZ589"/>
    <mergeCell ref="CG600:CJ600"/>
    <mergeCell ref="BP624:BS624"/>
    <mergeCell ref="BT561:BW561"/>
    <mergeCell ref="CA561:CC561"/>
    <mergeCell ref="AV460:BU460"/>
    <mergeCell ref="BU479:BY479"/>
    <mergeCell ref="BX631:CA631"/>
    <mergeCell ref="CJ626:CN626"/>
    <mergeCell ref="CK561:CN561"/>
    <mergeCell ref="CA562:CC562"/>
    <mergeCell ref="BX574:BZ574"/>
    <mergeCell ref="BP569:BS569"/>
    <mergeCell ref="CK578:CN578"/>
    <mergeCell ref="CK576:CN576"/>
    <mergeCell ref="CK575:CN575"/>
    <mergeCell ref="CK574:CN574"/>
    <mergeCell ref="BX625:CA625"/>
    <mergeCell ref="CB652:CE652"/>
    <mergeCell ref="BT652:BW652"/>
    <mergeCell ref="CJ652:CN652"/>
    <mergeCell ref="CF651:CI651"/>
    <mergeCell ref="CB650:CE650"/>
    <mergeCell ref="AV653:BO653"/>
    <mergeCell ref="CB653:CE653"/>
    <mergeCell ref="AV592:BK592"/>
    <mergeCell ref="AV597:BK597"/>
    <mergeCell ref="BP579:BS579"/>
    <mergeCell ref="AV580:BK580"/>
    <mergeCell ref="AV593:BK593"/>
    <mergeCell ref="BX586:BZ586"/>
    <mergeCell ref="BP584:BS584"/>
    <mergeCell ref="CB654:CE654"/>
    <mergeCell ref="CD596:CF596"/>
    <mergeCell ref="AV652:BO652"/>
    <mergeCell ref="BP654:BS654"/>
    <mergeCell ref="BT654:BW654"/>
    <mergeCell ref="CF645:CI645"/>
    <mergeCell ref="CB634:CE634"/>
    <mergeCell ref="CB635:CE635"/>
    <mergeCell ref="BP638:BS638"/>
    <mergeCell ref="BT638:BW638"/>
    <mergeCell ref="CB641:CE641"/>
    <mergeCell ref="CF634:CI634"/>
    <mergeCell ref="CF644:CI644"/>
    <mergeCell ref="BP643:BS643"/>
    <mergeCell ref="BX642:CA642"/>
    <mergeCell ref="BX652:CA652"/>
    <mergeCell ref="BP652:BS652"/>
    <mergeCell ref="AV640:BO640"/>
    <mergeCell ref="CB657:CE657"/>
    <mergeCell ref="BP660:BS660"/>
    <mergeCell ref="AZ721:BQ721"/>
    <mergeCell ref="CF660:CI660"/>
    <mergeCell ref="CF661:CI661"/>
    <mergeCell ref="BX661:CA661"/>
    <mergeCell ref="BT661:BW661"/>
    <mergeCell ref="CD736:CN737"/>
    <mergeCell ref="CJ661:CN661"/>
    <mergeCell ref="AV664:BO664"/>
    <mergeCell ref="CJ662:CN662"/>
    <mergeCell ref="AV659:BO659"/>
    <mergeCell ref="AV687:CN687"/>
    <mergeCell ref="BE696:BF696"/>
    <mergeCell ref="BP661:BS661"/>
    <mergeCell ref="BW696:CE696"/>
    <mergeCell ref="BW702:CE702"/>
    <mergeCell ref="BW698:CE698"/>
    <mergeCell ref="BS736:CC737"/>
    <mergeCell ref="AV667:CN668"/>
    <mergeCell ref="BP664:BS664"/>
    <mergeCell ref="AX692:BM692"/>
    <mergeCell ref="BE694:BF694"/>
    <mergeCell ref="AX693:BM693"/>
    <mergeCell ref="BE698:BF698"/>
    <mergeCell ref="BT692:CI692"/>
    <mergeCell ref="BE700:BF700"/>
    <mergeCell ref="BX658:CA658"/>
    <mergeCell ref="CB658:CE658"/>
    <mergeCell ref="BW694:CE694"/>
    <mergeCell ref="BP663:BS663"/>
    <mergeCell ref="BT663:BW663"/>
    <mergeCell ref="CB660:CE660"/>
    <mergeCell ref="AZ715:BQ715"/>
    <mergeCell ref="BW717:CG717"/>
    <mergeCell ref="AZ719:BQ719"/>
    <mergeCell ref="BX657:CA657"/>
    <mergeCell ref="AO745:AT745"/>
    <mergeCell ref="BT664:BW664"/>
    <mergeCell ref="AV651:BO651"/>
    <mergeCell ref="BT657:BW657"/>
    <mergeCell ref="BT651:BW651"/>
    <mergeCell ref="AM737:AT737"/>
    <mergeCell ref="AM738:AP738"/>
    <mergeCell ref="AM739:AP739"/>
    <mergeCell ref="AQ738:AT738"/>
    <mergeCell ref="CB663:CE663"/>
    <mergeCell ref="AV654:BO654"/>
    <mergeCell ref="Z664:AC664"/>
    <mergeCell ref="AV689:CL690"/>
    <mergeCell ref="BP662:BS662"/>
    <mergeCell ref="AC745:AH745"/>
    <mergeCell ref="BX663:CA663"/>
    <mergeCell ref="CF663:CI663"/>
    <mergeCell ref="CJ663:CN663"/>
    <mergeCell ref="CF655:CI655"/>
    <mergeCell ref="BX656:CA656"/>
    <mergeCell ref="AV661:BO661"/>
    <mergeCell ref="CJ664:CN664"/>
    <mergeCell ref="BW715:CG715"/>
    <mergeCell ref="CF656:CI656"/>
    <mergeCell ref="CB655:CE655"/>
    <mergeCell ref="BT656:BW656"/>
    <mergeCell ref="BP656:BS656"/>
    <mergeCell ref="AV968:BQ968"/>
    <mergeCell ref="AV967:BQ967"/>
    <mergeCell ref="D965:Y965"/>
    <mergeCell ref="D859:AB859"/>
    <mergeCell ref="AC861:AT861"/>
    <mergeCell ref="BM867:BU867"/>
    <mergeCell ref="W774:AC774"/>
    <mergeCell ref="D779:V779"/>
    <mergeCell ref="AP779:AT779"/>
    <mergeCell ref="AD779:AJ779"/>
    <mergeCell ref="W777:AC777"/>
    <mergeCell ref="AK777:AO777"/>
    <mergeCell ref="D777:V777"/>
    <mergeCell ref="D781:AB781"/>
    <mergeCell ref="BX651:CA651"/>
    <mergeCell ref="AC750:AH750"/>
    <mergeCell ref="AV657:BO657"/>
    <mergeCell ref="BX660:CA660"/>
    <mergeCell ref="AO879:BO879"/>
    <mergeCell ref="BP883:CD883"/>
    <mergeCell ref="BP882:CD882"/>
    <mergeCell ref="D878:AN878"/>
    <mergeCell ref="AD780:AJ780"/>
    <mergeCell ref="BV857:CD857"/>
    <mergeCell ref="BE751:BI752"/>
    <mergeCell ref="AI751:AN751"/>
    <mergeCell ref="BM861:BU861"/>
    <mergeCell ref="D740:Z740"/>
    <mergeCell ref="BW762:CE763"/>
    <mergeCell ref="BJ764:BM765"/>
    <mergeCell ref="BN764:BQ765"/>
    <mergeCell ref="CE855:CM855"/>
    <mergeCell ref="CF967:CN967"/>
    <mergeCell ref="BR964:BW964"/>
    <mergeCell ref="AF966:AM966"/>
    <mergeCell ref="CF964:CN964"/>
    <mergeCell ref="AF967:AM967"/>
    <mergeCell ref="AN966:AT966"/>
    <mergeCell ref="CF966:CN966"/>
    <mergeCell ref="D852:AB852"/>
    <mergeCell ref="DN1231:DT1231"/>
    <mergeCell ref="AV1016:BP1016"/>
    <mergeCell ref="BQ1016:BX1016"/>
    <mergeCell ref="AV1017:BP1017"/>
    <mergeCell ref="BQ1017:BX1017"/>
    <mergeCell ref="D1001:N1001"/>
    <mergeCell ref="D1002:N1002"/>
    <mergeCell ref="D1003:N1003"/>
    <mergeCell ref="D1004:N1004"/>
    <mergeCell ref="AE1003:AL1003"/>
    <mergeCell ref="AE1004:AL1004"/>
    <mergeCell ref="O993:V993"/>
    <mergeCell ref="O994:V994"/>
    <mergeCell ref="W990:AD990"/>
    <mergeCell ref="W991:AD991"/>
    <mergeCell ref="D1044:P1044"/>
    <mergeCell ref="D994:N994"/>
    <mergeCell ref="D1005:N1005"/>
    <mergeCell ref="D975:Y975"/>
    <mergeCell ref="Z975:AE975"/>
    <mergeCell ref="AF975:AM975"/>
    <mergeCell ref="CD974:CI974"/>
    <mergeCell ref="BR975:BW975"/>
    <mergeCell ref="BX974:CC974"/>
    <mergeCell ref="BX599:BZ599"/>
    <mergeCell ref="CD599:CF599"/>
    <mergeCell ref="W772:AJ772"/>
    <mergeCell ref="D858:AB858"/>
    <mergeCell ref="D861:AB861"/>
    <mergeCell ref="BS906:BY906"/>
    <mergeCell ref="CF762:CN763"/>
    <mergeCell ref="BN766:BV767"/>
    <mergeCell ref="BS914:BY914"/>
    <mergeCell ref="BL905:BR905"/>
    <mergeCell ref="AV905:BK905"/>
    <mergeCell ref="AN909:AT909"/>
    <mergeCell ref="AN907:AT907"/>
    <mergeCell ref="D901:AT902"/>
    <mergeCell ref="AO889:BO889"/>
    <mergeCell ref="D893:AN893"/>
    <mergeCell ref="W748:AB748"/>
    <mergeCell ref="BT599:BW599"/>
    <mergeCell ref="CF766:CN767"/>
    <mergeCell ref="AU857:BL857"/>
    <mergeCell ref="AO748:AT748"/>
    <mergeCell ref="AV731:CN732"/>
    <mergeCell ref="D736:AT736"/>
    <mergeCell ref="BF736:BR737"/>
    <mergeCell ref="U761:AA761"/>
    <mergeCell ref="AI766:AT766"/>
    <mergeCell ref="BX659:CA659"/>
    <mergeCell ref="BW721:CG721"/>
    <mergeCell ref="AD777:AJ777"/>
    <mergeCell ref="D767:T767"/>
    <mergeCell ref="AD773:AJ773"/>
    <mergeCell ref="BV864:CD864"/>
    <mergeCell ref="D778:V778"/>
    <mergeCell ref="D760:T761"/>
    <mergeCell ref="D770:AT771"/>
    <mergeCell ref="AP773:AT773"/>
    <mergeCell ref="AZ717:BQ717"/>
    <mergeCell ref="H739:K739"/>
    <mergeCell ref="D726:AT726"/>
    <mergeCell ref="D687:AT687"/>
    <mergeCell ref="AD739:AF739"/>
    <mergeCell ref="AV775:BN775"/>
    <mergeCell ref="AP774:AT774"/>
    <mergeCell ref="U765:AA765"/>
    <mergeCell ref="BO777:CB777"/>
    <mergeCell ref="AP777:AT777"/>
    <mergeCell ref="Z654:AC654"/>
    <mergeCell ref="D749:V749"/>
    <mergeCell ref="AV1005:BJ1005"/>
    <mergeCell ref="D967:Y967"/>
    <mergeCell ref="BR967:BW967"/>
    <mergeCell ref="AF965:AM965"/>
    <mergeCell ref="AF963:AM963"/>
    <mergeCell ref="Z964:AE964"/>
    <mergeCell ref="D966:Y966"/>
    <mergeCell ref="BR963:BW963"/>
    <mergeCell ref="AF964:AM964"/>
    <mergeCell ref="AF973:AM973"/>
    <mergeCell ref="W750:AB750"/>
    <mergeCell ref="D766:T766"/>
    <mergeCell ref="AA789:AT789"/>
    <mergeCell ref="AA794:AT794"/>
    <mergeCell ref="AA792:AT792"/>
    <mergeCell ref="D855:AB855"/>
    <mergeCell ref="L463:Q463"/>
    <mergeCell ref="V461:Y461"/>
    <mergeCell ref="C460:K460"/>
    <mergeCell ref="V460:Y460"/>
    <mergeCell ref="R460:U460"/>
    <mergeCell ref="BV463:CN463"/>
    <mergeCell ref="AV463:BU463"/>
    <mergeCell ref="AM574:AP574"/>
    <mergeCell ref="BT575:BW575"/>
    <mergeCell ref="AQ578:AT578"/>
    <mergeCell ref="AG575:AI575"/>
    <mergeCell ref="AG586:AI586"/>
    <mergeCell ref="BP588:BS588"/>
    <mergeCell ref="AV572:BK572"/>
    <mergeCell ref="BX569:BZ569"/>
    <mergeCell ref="AM573:AP573"/>
    <mergeCell ref="BX573:BZ573"/>
    <mergeCell ref="BL572:BO572"/>
    <mergeCell ref="BL588:BO588"/>
    <mergeCell ref="BP576:BS576"/>
    <mergeCell ref="BL583:BO583"/>
    <mergeCell ref="BX580:BZ580"/>
    <mergeCell ref="BT580:BW580"/>
    <mergeCell ref="AG576:AI576"/>
    <mergeCell ref="BX576:BZ576"/>
    <mergeCell ref="AV582:BK582"/>
    <mergeCell ref="AV578:BK578"/>
    <mergeCell ref="AV581:BK581"/>
    <mergeCell ref="BT576:BW576"/>
    <mergeCell ref="BL574:BO574"/>
    <mergeCell ref="BP575:BS575"/>
    <mergeCell ref="AQ580:AT580"/>
    <mergeCell ref="BV457:CN457"/>
    <mergeCell ref="AN450:AS450"/>
    <mergeCell ref="Z451:AF451"/>
    <mergeCell ref="AN452:AS452"/>
    <mergeCell ref="Z464:AF464"/>
    <mergeCell ref="AN458:AS458"/>
    <mergeCell ref="AN454:AS454"/>
    <mergeCell ref="AN455:AS455"/>
    <mergeCell ref="Z572:AC572"/>
    <mergeCell ref="CD570:CF570"/>
    <mergeCell ref="BX562:BZ562"/>
    <mergeCell ref="D536:CN537"/>
    <mergeCell ref="AM580:AP580"/>
    <mergeCell ref="BF515:BL515"/>
    <mergeCell ref="CK570:CN570"/>
    <mergeCell ref="BP561:BS561"/>
    <mergeCell ref="BP564:BS564"/>
    <mergeCell ref="BT566:BW566"/>
    <mergeCell ref="CA568:CC568"/>
    <mergeCell ref="CD574:CF574"/>
    <mergeCell ref="BV461:CN461"/>
    <mergeCell ref="BV462:CN462"/>
    <mergeCell ref="AN460:AS460"/>
    <mergeCell ref="L461:Q461"/>
    <mergeCell ref="Z460:AF460"/>
    <mergeCell ref="AG460:AM460"/>
    <mergeCell ref="R462:U462"/>
    <mergeCell ref="V462:Y462"/>
    <mergeCell ref="V465:Y465"/>
    <mergeCell ref="C465:K465"/>
    <mergeCell ref="L464:Q464"/>
    <mergeCell ref="L462:Q462"/>
    <mergeCell ref="AN462:AS462"/>
    <mergeCell ref="R452:U452"/>
    <mergeCell ref="V463:Y463"/>
    <mergeCell ref="V464:Y464"/>
    <mergeCell ref="AG465:AM465"/>
    <mergeCell ref="AG463:AM463"/>
    <mergeCell ref="V457:Y457"/>
    <mergeCell ref="R455:U455"/>
    <mergeCell ref="V451:Y451"/>
    <mergeCell ref="R459:U459"/>
    <mergeCell ref="C454:K454"/>
    <mergeCell ref="C456:K456"/>
    <mergeCell ref="L454:Q454"/>
    <mergeCell ref="L456:Q456"/>
    <mergeCell ref="L458:Q458"/>
    <mergeCell ref="V458:Y458"/>
    <mergeCell ref="AG454:AM454"/>
    <mergeCell ref="Z456:AF456"/>
    <mergeCell ref="Z459:AF459"/>
    <mergeCell ref="Z461:AF461"/>
    <mergeCell ref="R465:U465"/>
    <mergeCell ref="R463:U463"/>
    <mergeCell ref="AN463:AS463"/>
    <mergeCell ref="AN456:AS456"/>
    <mergeCell ref="AN461:AS461"/>
    <mergeCell ref="AG464:AM464"/>
    <mergeCell ref="Z462:AF462"/>
    <mergeCell ref="AG462:AM462"/>
    <mergeCell ref="AG461:AM461"/>
    <mergeCell ref="Z457:AF457"/>
    <mergeCell ref="AN459:AS459"/>
    <mergeCell ref="Z463:AF463"/>
    <mergeCell ref="AU865:BL865"/>
    <mergeCell ref="BV865:CD865"/>
    <mergeCell ref="AC865:AT865"/>
    <mergeCell ref="D854:AB854"/>
    <mergeCell ref="AV794:BN794"/>
    <mergeCell ref="BO794:BV794"/>
    <mergeCell ref="CA764:CE765"/>
    <mergeCell ref="AC854:AT854"/>
    <mergeCell ref="AC855:AT855"/>
    <mergeCell ref="BV861:CD861"/>
    <mergeCell ref="AC863:AT863"/>
    <mergeCell ref="CE859:CM859"/>
    <mergeCell ref="AU856:BL856"/>
    <mergeCell ref="AC851:AT851"/>
    <mergeCell ref="R461:U461"/>
    <mergeCell ref="Z454:AF454"/>
    <mergeCell ref="Z455:AF455"/>
    <mergeCell ref="L460:Q460"/>
    <mergeCell ref="AG466:AM466"/>
    <mergeCell ref="Z466:AF466"/>
    <mergeCell ref="R466:U466"/>
    <mergeCell ref="S523:U523"/>
    <mergeCell ref="V466:Y466"/>
    <mergeCell ref="L466:Q466"/>
    <mergeCell ref="AV462:BU462"/>
    <mergeCell ref="BV464:CN464"/>
    <mergeCell ref="AV449:BU456"/>
    <mergeCell ref="BV449:CN456"/>
    <mergeCell ref="AV459:BU459"/>
    <mergeCell ref="AV461:BU461"/>
    <mergeCell ref="BV458:CN458"/>
    <mergeCell ref="AV458:BU458"/>
    <mergeCell ref="BM857:BU857"/>
    <mergeCell ref="BV860:CD860"/>
    <mergeCell ref="BM851:BU851"/>
    <mergeCell ref="AF909:AM909"/>
    <mergeCell ref="BZ907:CF907"/>
    <mergeCell ref="AV910:BK910"/>
    <mergeCell ref="BP895:CD895"/>
    <mergeCell ref="BS905:BY905"/>
    <mergeCell ref="AO894:BO894"/>
    <mergeCell ref="D864:AB864"/>
    <mergeCell ref="AA786:AT787"/>
    <mergeCell ref="AA788:AT788"/>
    <mergeCell ref="D789:Z789"/>
    <mergeCell ref="AV790:BN790"/>
    <mergeCell ref="AC869:AT869"/>
    <mergeCell ref="BM870:BU870"/>
    <mergeCell ref="D909:Y909"/>
    <mergeCell ref="BL908:BR908"/>
    <mergeCell ref="BZ908:CF908"/>
    <mergeCell ref="BM866:BU866"/>
    <mergeCell ref="CE868:CM868"/>
    <mergeCell ref="CE869:CM869"/>
    <mergeCell ref="AC866:AT866"/>
    <mergeCell ref="AO875:BO876"/>
    <mergeCell ref="CE862:CM862"/>
    <mergeCell ref="CE864:CM864"/>
    <mergeCell ref="AU861:BL861"/>
    <mergeCell ref="AC862:AT862"/>
    <mergeCell ref="AU866:BL866"/>
    <mergeCell ref="BV866:CD866"/>
    <mergeCell ref="D865:AB865"/>
    <mergeCell ref="CG908:CN908"/>
    <mergeCell ref="AN964:AT964"/>
    <mergeCell ref="BP888:CD888"/>
    <mergeCell ref="AO888:BO888"/>
    <mergeCell ref="CE881:CN881"/>
    <mergeCell ref="AO881:BO881"/>
    <mergeCell ref="BP886:CD886"/>
    <mergeCell ref="D894:AN894"/>
    <mergeCell ref="D891:AN891"/>
    <mergeCell ref="D897:AN897"/>
    <mergeCell ref="Z962:AE962"/>
    <mergeCell ref="AF914:AM914"/>
    <mergeCell ref="AN915:AT915"/>
    <mergeCell ref="Z912:AE912"/>
    <mergeCell ref="Z914:AE914"/>
    <mergeCell ref="D898:AN898"/>
    <mergeCell ref="AV914:BK914"/>
    <mergeCell ref="D945:AT947"/>
    <mergeCell ref="D963:Y963"/>
    <mergeCell ref="AF913:AM913"/>
    <mergeCell ref="D937:Z937"/>
    <mergeCell ref="AA936:AT936"/>
    <mergeCell ref="D890:AN890"/>
    <mergeCell ref="BL903:BR904"/>
    <mergeCell ref="CE884:CN884"/>
    <mergeCell ref="Z909:AE909"/>
    <mergeCell ref="AA925:AT925"/>
    <mergeCell ref="D931:Z932"/>
    <mergeCell ref="BL910:BR910"/>
    <mergeCell ref="AO890:BO890"/>
    <mergeCell ref="D886:AN886"/>
    <mergeCell ref="AN960:AT961"/>
    <mergeCell ref="AN911:AT911"/>
    <mergeCell ref="AV911:BK911"/>
    <mergeCell ref="AA923:AT923"/>
    <mergeCell ref="BS909:BY909"/>
    <mergeCell ref="AV962:BQ962"/>
    <mergeCell ref="AF907:AM907"/>
    <mergeCell ref="D908:Y908"/>
    <mergeCell ref="D884:AN884"/>
    <mergeCell ref="AF908:AM908"/>
    <mergeCell ref="D960:Y961"/>
    <mergeCell ref="BZ911:CF911"/>
    <mergeCell ref="AN905:AT905"/>
    <mergeCell ref="AA935:AT935"/>
    <mergeCell ref="AA939:AT939"/>
    <mergeCell ref="BZ914:CF914"/>
    <mergeCell ref="BZ906:CF906"/>
    <mergeCell ref="BL912:BR912"/>
    <mergeCell ref="D936:Z936"/>
    <mergeCell ref="D952:Z952"/>
    <mergeCell ref="AV909:BK909"/>
    <mergeCell ref="D925:Z925"/>
    <mergeCell ref="AN908:AT908"/>
    <mergeCell ref="AV960:BQ961"/>
    <mergeCell ref="AA948:AT949"/>
    <mergeCell ref="D935:Z935"/>
    <mergeCell ref="AN962:AT962"/>
    <mergeCell ref="AA950:AT950"/>
    <mergeCell ref="D924:Z924"/>
    <mergeCell ref="AN912:AT912"/>
    <mergeCell ref="AF915:AM915"/>
    <mergeCell ref="AV915:BK915"/>
    <mergeCell ref="BL909:BR909"/>
    <mergeCell ref="D845:AT847"/>
    <mergeCell ref="AF905:AM905"/>
    <mergeCell ref="AO897:BO897"/>
    <mergeCell ref="AC856:AT856"/>
    <mergeCell ref="BZ909:CF909"/>
    <mergeCell ref="AF911:AM911"/>
    <mergeCell ref="AN914:AT914"/>
    <mergeCell ref="BL906:BR906"/>
    <mergeCell ref="BL907:BR907"/>
    <mergeCell ref="AV908:BK908"/>
    <mergeCell ref="D906:Y906"/>
    <mergeCell ref="D905:Y905"/>
    <mergeCell ref="BS910:BY910"/>
    <mergeCell ref="AN910:AT910"/>
    <mergeCell ref="AV907:BK907"/>
    <mergeCell ref="BV863:CD863"/>
    <mergeCell ref="D875:AN876"/>
    <mergeCell ref="AC868:AT868"/>
    <mergeCell ref="BV856:CD856"/>
    <mergeCell ref="BM852:BU852"/>
    <mergeCell ref="AC860:AT860"/>
    <mergeCell ref="CE865:CM865"/>
    <mergeCell ref="CE861:CM861"/>
    <mergeCell ref="D856:AB856"/>
    <mergeCell ref="D851:AB851"/>
    <mergeCell ref="D866:AB866"/>
    <mergeCell ref="CE866:CM866"/>
    <mergeCell ref="BM865:BU865"/>
    <mergeCell ref="AV912:BK912"/>
    <mergeCell ref="AV965:BQ965"/>
    <mergeCell ref="CM957:CN957"/>
    <mergeCell ref="AV994:BJ994"/>
    <mergeCell ref="O1003:V1003"/>
    <mergeCell ref="CG912:CN912"/>
    <mergeCell ref="Z967:AE967"/>
    <mergeCell ref="AN965:AT965"/>
    <mergeCell ref="D962:Y962"/>
    <mergeCell ref="BX962:CE962"/>
    <mergeCell ref="CG911:CN911"/>
    <mergeCell ref="BR960:CE960"/>
    <mergeCell ref="D948:Z949"/>
    <mergeCell ref="D942:Z942"/>
    <mergeCell ref="AA921:AT922"/>
    <mergeCell ref="D860:AB860"/>
    <mergeCell ref="D914:Y914"/>
    <mergeCell ref="AA931:AT932"/>
    <mergeCell ref="BL913:BR913"/>
    <mergeCell ref="D921:Z922"/>
    <mergeCell ref="BS911:BY911"/>
    <mergeCell ref="D951:Z951"/>
    <mergeCell ref="D913:Y913"/>
    <mergeCell ref="BL911:BR911"/>
    <mergeCell ref="D912:Y912"/>
    <mergeCell ref="D911:Y911"/>
    <mergeCell ref="Z913:AE913"/>
    <mergeCell ref="D918:AT920"/>
    <mergeCell ref="AA934:AT934"/>
    <mergeCell ref="AF912:AM912"/>
    <mergeCell ref="AV913:BK913"/>
    <mergeCell ref="BS912:BY912"/>
    <mergeCell ref="CG913:CN913"/>
    <mergeCell ref="CG915:CN915"/>
    <mergeCell ref="Z915:AE915"/>
    <mergeCell ref="D929:AT930"/>
    <mergeCell ref="AA937:AT937"/>
    <mergeCell ref="AV916:CM916"/>
    <mergeCell ref="AN913:AT913"/>
    <mergeCell ref="D939:Z939"/>
    <mergeCell ref="D941:Z941"/>
    <mergeCell ref="D926:Z926"/>
    <mergeCell ref="BZ913:CF913"/>
    <mergeCell ref="D938:Z938"/>
    <mergeCell ref="D934:Z934"/>
    <mergeCell ref="BX961:CE961"/>
    <mergeCell ref="AF961:AM961"/>
    <mergeCell ref="D923:Z923"/>
    <mergeCell ref="AV953:CL953"/>
    <mergeCell ref="BL914:BR914"/>
    <mergeCell ref="BL915:BR915"/>
    <mergeCell ref="BS913:BY913"/>
    <mergeCell ref="AA924:AT924"/>
    <mergeCell ref="BZ915:CF915"/>
    <mergeCell ref="BS915:BY915"/>
    <mergeCell ref="AA926:AT926"/>
    <mergeCell ref="Q1054:W1054"/>
    <mergeCell ref="Q1055:W1055"/>
    <mergeCell ref="AV1056:BI1056"/>
    <mergeCell ref="Q1056:W1056"/>
    <mergeCell ref="AE1054:AT1054"/>
    <mergeCell ref="X1054:AD1054"/>
    <mergeCell ref="AE1055:AT1055"/>
    <mergeCell ref="X1055:AD1055"/>
    <mergeCell ref="X1040:AD1040"/>
    <mergeCell ref="AV1034:BU1034"/>
    <mergeCell ref="AE1033:AT1033"/>
    <mergeCell ref="AE1034:AT1034"/>
    <mergeCell ref="Q1027:W1027"/>
    <mergeCell ref="AE1026:AT1027"/>
    <mergeCell ref="AE1042:AT1042"/>
    <mergeCell ref="X1042:AD1042"/>
    <mergeCell ref="Q1040:W1040"/>
    <mergeCell ref="Q1041:W1041"/>
    <mergeCell ref="Q1053:W1053"/>
    <mergeCell ref="Q1052:W1052"/>
    <mergeCell ref="X1052:AD1052"/>
    <mergeCell ref="Q1051:W1051"/>
    <mergeCell ref="BJ1056:BW1056"/>
    <mergeCell ref="X1049:AD1049"/>
    <mergeCell ref="Q1042:W1042"/>
    <mergeCell ref="Q1036:W1036"/>
    <mergeCell ref="X1037:AD1037"/>
    <mergeCell ref="X1032:AD1032"/>
    <mergeCell ref="X1034:AD1034"/>
    <mergeCell ref="X1038:AD1038"/>
    <mergeCell ref="Q1037:W1037"/>
    <mergeCell ref="AV1032:BU1032"/>
    <mergeCell ref="BX1047:CN1047"/>
    <mergeCell ref="BY1013:CN1013"/>
    <mergeCell ref="AV1031:BU1031"/>
    <mergeCell ref="BJ1046:BW1046"/>
    <mergeCell ref="BV1035:CN1035"/>
    <mergeCell ref="BX1046:CN1046"/>
    <mergeCell ref="X1028:AD1028"/>
    <mergeCell ref="AV1015:BP1015"/>
    <mergeCell ref="BQ1015:BX1015"/>
    <mergeCell ref="D1040:P1040"/>
    <mergeCell ref="AV1030:BU1030"/>
    <mergeCell ref="D1045:P1045"/>
    <mergeCell ref="AE1043:AT1043"/>
    <mergeCell ref="D1037:P1037"/>
    <mergeCell ref="X1043:AD1043"/>
    <mergeCell ref="Q1043:W1043"/>
    <mergeCell ref="BX1044:CN1045"/>
    <mergeCell ref="AE1041:AT1041"/>
    <mergeCell ref="X1041:AD1041"/>
    <mergeCell ref="D1042:P1042"/>
    <mergeCell ref="D1041:P1041"/>
    <mergeCell ref="D1038:P1038"/>
    <mergeCell ref="AE1040:AT1040"/>
    <mergeCell ref="AE1039:AT1039"/>
    <mergeCell ref="BQ1019:BX1019"/>
    <mergeCell ref="Q1039:W1039"/>
    <mergeCell ref="Y1017:AE1017"/>
    <mergeCell ref="D1028:P1028"/>
    <mergeCell ref="D1036:P1036"/>
    <mergeCell ref="BV1030:CN1030"/>
    <mergeCell ref="BV1033:CN1033"/>
    <mergeCell ref="BV1036:CN1036"/>
    <mergeCell ref="AV1038:CN1038"/>
    <mergeCell ref="AE1032:AT1032"/>
    <mergeCell ref="Y1016:AE1016"/>
    <mergeCell ref="AV1033:BU1033"/>
    <mergeCell ref="AE1038:AT1038"/>
    <mergeCell ref="AV1036:BU1036"/>
    <mergeCell ref="AE1035:AT1035"/>
    <mergeCell ref="AF1017:AL1017"/>
    <mergeCell ref="X1029:AD1029"/>
    <mergeCell ref="X1027:AD1027"/>
    <mergeCell ref="Q1026:AD1026"/>
    <mergeCell ref="AV1029:BU1029"/>
    <mergeCell ref="AV1028:BU1028"/>
    <mergeCell ref="AV1035:BU1035"/>
    <mergeCell ref="AE1036:AT1036"/>
    <mergeCell ref="AF1016:AL1016"/>
    <mergeCell ref="BV1031:CN1031"/>
    <mergeCell ref="D1016:X1016"/>
    <mergeCell ref="AM1019:AT1019"/>
    <mergeCell ref="D1032:P1032"/>
    <mergeCell ref="BY1019:CN1019"/>
    <mergeCell ref="BV1037:CN1037"/>
    <mergeCell ref="BQ1018:BX1018"/>
    <mergeCell ref="BV1034:CN1034"/>
    <mergeCell ref="D1020:AB1020"/>
    <mergeCell ref="Q1035:W1035"/>
    <mergeCell ref="CR877:CS898"/>
    <mergeCell ref="CE888:CN888"/>
    <mergeCell ref="CE889:CN889"/>
    <mergeCell ref="CE890:CN890"/>
    <mergeCell ref="CE891:CN891"/>
    <mergeCell ref="CE893:CN893"/>
    <mergeCell ref="CE897:CN897"/>
    <mergeCell ref="CE898:CN898"/>
    <mergeCell ref="CE892:CN892"/>
    <mergeCell ref="CE894:CN894"/>
    <mergeCell ref="CE895:CN895"/>
    <mergeCell ref="CE896:CN896"/>
    <mergeCell ref="BP881:CD881"/>
    <mergeCell ref="D880:AN880"/>
    <mergeCell ref="AO878:BO878"/>
    <mergeCell ref="CE878:CN878"/>
    <mergeCell ref="Z906:AE906"/>
    <mergeCell ref="AO883:BO883"/>
    <mergeCell ref="D895:AN895"/>
    <mergeCell ref="AO891:BO891"/>
    <mergeCell ref="AO898:BO898"/>
    <mergeCell ref="BP894:CD894"/>
    <mergeCell ref="D903:Y904"/>
    <mergeCell ref="BP890:CD890"/>
    <mergeCell ref="BP887:CD887"/>
    <mergeCell ref="BP884:CD884"/>
    <mergeCell ref="AO880:BO880"/>
    <mergeCell ref="AO887:BO887"/>
    <mergeCell ref="BP880:CD880"/>
    <mergeCell ref="AO885:BO885"/>
    <mergeCell ref="CE882:CN882"/>
    <mergeCell ref="CE883:CN883"/>
    <mergeCell ref="Q1029:W1029"/>
    <mergeCell ref="AM1012:AT1012"/>
    <mergeCell ref="X1031:AD1031"/>
    <mergeCell ref="Q1032:W1032"/>
    <mergeCell ref="BR961:BW961"/>
    <mergeCell ref="BQ1012:BX1012"/>
    <mergeCell ref="AM1014:AT1014"/>
    <mergeCell ref="AM1015:AT1015"/>
    <mergeCell ref="AM1016:AT1016"/>
    <mergeCell ref="BV1032:CN1032"/>
    <mergeCell ref="AE1031:AT1031"/>
    <mergeCell ref="Z908:AE908"/>
    <mergeCell ref="D910:Y910"/>
    <mergeCell ref="BX966:CE966"/>
    <mergeCell ref="CG914:CN914"/>
    <mergeCell ref="D915:Y915"/>
    <mergeCell ref="BQ1014:BX1014"/>
    <mergeCell ref="AV1004:BJ1004"/>
    <mergeCell ref="AF1014:AL1014"/>
    <mergeCell ref="AF1015:AL1015"/>
    <mergeCell ref="Y1014:AE1014"/>
    <mergeCell ref="D1012:X1012"/>
    <mergeCell ref="AF1012:AL1012"/>
    <mergeCell ref="AA938:AT938"/>
    <mergeCell ref="AF1011:AL1011"/>
    <mergeCell ref="D940:Z940"/>
    <mergeCell ref="AA941:AT941"/>
    <mergeCell ref="D933:Z933"/>
    <mergeCell ref="Z911:AE911"/>
    <mergeCell ref="BZ912:CF912"/>
    <mergeCell ref="CF960:CN961"/>
    <mergeCell ref="Z963:AE963"/>
    <mergeCell ref="AV1001:BJ1001"/>
    <mergeCell ref="AV1003:BJ1003"/>
    <mergeCell ref="AV972:BQ973"/>
    <mergeCell ref="W1004:AD1004"/>
    <mergeCell ref="AV1018:BP1018"/>
    <mergeCell ref="W1005:AD1005"/>
    <mergeCell ref="O1005:V1005"/>
    <mergeCell ref="AM1003:AT1003"/>
    <mergeCell ref="D1014:X1014"/>
    <mergeCell ref="D1017:X1017"/>
    <mergeCell ref="AF1018:AL1018"/>
    <mergeCell ref="AF1019:AL1019"/>
    <mergeCell ref="BM868:BU868"/>
    <mergeCell ref="BV868:CD868"/>
    <mergeCell ref="D869:AB869"/>
    <mergeCell ref="AF910:AM910"/>
    <mergeCell ref="BS907:BY907"/>
    <mergeCell ref="Z910:AE910"/>
    <mergeCell ref="BP879:CD879"/>
    <mergeCell ref="W1003:AD1003"/>
    <mergeCell ref="Y1018:AE1018"/>
    <mergeCell ref="AM1004:AT1004"/>
    <mergeCell ref="AA940:AT940"/>
    <mergeCell ref="BY1014:CN1014"/>
    <mergeCell ref="AV1019:BP1019"/>
    <mergeCell ref="BP897:CD897"/>
    <mergeCell ref="AM1017:AT1017"/>
    <mergeCell ref="AA942:AT942"/>
    <mergeCell ref="AA952:AT952"/>
    <mergeCell ref="AV934:CL934"/>
    <mergeCell ref="AA933:AT933"/>
    <mergeCell ref="D950:Z950"/>
    <mergeCell ref="CG909:CN909"/>
    <mergeCell ref="BZ910:CF910"/>
    <mergeCell ref="CG910:CN910"/>
    <mergeCell ref="D896:AN896"/>
    <mergeCell ref="AO896:BO896"/>
    <mergeCell ref="BP891:CD891"/>
    <mergeCell ref="BP896:CD896"/>
    <mergeCell ref="BP889:CD889"/>
    <mergeCell ref="AN906:AT906"/>
    <mergeCell ref="AO895:BO895"/>
    <mergeCell ref="D892:AN892"/>
    <mergeCell ref="AO884:BO884"/>
    <mergeCell ref="Z905:AE905"/>
    <mergeCell ref="D882:AN882"/>
    <mergeCell ref="BP892:CD892"/>
    <mergeCell ref="BS908:BY908"/>
    <mergeCell ref="Z903:AT903"/>
    <mergeCell ref="Z904:AE904"/>
    <mergeCell ref="AV903:BK904"/>
    <mergeCell ref="BP898:CD898"/>
    <mergeCell ref="BP893:CD893"/>
    <mergeCell ref="AV906:BK906"/>
    <mergeCell ref="AF906:AM906"/>
    <mergeCell ref="D889:AN889"/>
    <mergeCell ref="AC867:AT867"/>
    <mergeCell ref="D907:Y907"/>
    <mergeCell ref="Z907:AE907"/>
    <mergeCell ref="CG907:CN907"/>
    <mergeCell ref="CG903:CN904"/>
    <mergeCell ref="BV870:CD870"/>
    <mergeCell ref="D877:AN877"/>
    <mergeCell ref="D881:AN881"/>
    <mergeCell ref="AO893:BO893"/>
    <mergeCell ref="AO892:BO892"/>
    <mergeCell ref="CG906:CN906"/>
    <mergeCell ref="D868:AB868"/>
    <mergeCell ref="D870:AB870"/>
    <mergeCell ref="D867:AB867"/>
    <mergeCell ref="AC870:AT870"/>
    <mergeCell ref="D888:AN888"/>
    <mergeCell ref="BV867:CD867"/>
    <mergeCell ref="CE867:CM867"/>
    <mergeCell ref="CE879:CN879"/>
    <mergeCell ref="BP876:CD876"/>
    <mergeCell ref="BV869:CD869"/>
    <mergeCell ref="AU868:BL868"/>
    <mergeCell ref="AW279:CF279"/>
    <mergeCell ref="D862:AB862"/>
    <mergeCell ref="BM864:BU864"/>
    <mergeCell ref="AU867:BL867"/>
    <mergeCell ref="BP877:CD877"/>
    <mergeCell ref="AO877:BO877"/>
    <mergeCell ref="AU864:BL864"/>
    <mergeCell ref="CE870:CM870"/>
    <mergeCell ref="D863:AB863"/>
    <mergeCell ref="CE863:CM863"/>
    <mergeCell ref="D857:AB857"/>
    <mergeCell ref="AA793:AT793"/>
    <mergeCell ref="BR764:BV765"/>
    <mergeCell ref="AV779:BN779"/>
    <mergeCell ref="BO791:BV791"/>
    <mergeCell ref="D782:AT782"/>
    <mergeCell ref="AK779:AO779"/>
    <mergeCell ref="D788:Z788"/>
    <mergeCell ref="AP776:AT776"/>
    <mergeCell ref="D790:Z790"/>
    <mergeCell ref="AA791:AT791"/>
    <mergeCell ref="T534:X534"/>
    <mergeCell ref="Y534:AC534"/>
    <mergeCell ref="AD534:AH534"/>
    <mergeCell ref="AI534:AN534"/>
    <mergeCell ref="CJ653:CN653"/>
    <mergeCell ref="AV660:BO660"/>
    <mergeCell ref="BT660:BW660"/>
    <mergeCell ref="L465:Q465"/>
    <mergeCell ref="C464:K464"/>
    <mergeCell ref="D489:K489"/>
    <mergeCell ref="L489:U489"/>
    <mergeCell ref="V489:AD489"/>
    <mergeCell ref="AI750:AN750"/>
    <mergeCell ref="AB765:AH765"/>
    <mergeCell ref="AC752:AH752"/>
    <mergeCell ref="AD774:AJ774"/>
    <mergeCell ref="U760:AH760"/>
    <mergeCell ref="V595:Y595"/>
    <mergeCell ref="AJ588:AL588"/>
    <mergeCell ref="AI763:AT763"/>
    <mergeCell ref="AI764:AT764"/>
    <mergeCell ref="AV766:BE767"/>
    <mergeCell ref="BL573:BO573"/>
    <mergeCell ref="BP573:BS573"/>
    <mergeCell ref="AG571:AI571"/>
    <mergeCell ref="AQ572:AT572"/>
    <mergeCell ref="BL571:BO571"/>
    <mergeCell ref="AJ574:AL574"/>
    <mergeCell ref="BJ749:BM750"/>
    <mergeCell ref="D708:AT709"/>
    <mergeCell ref="D665:AT665"/>
    <mergeCell ref="AI748:AN748"/>
    <mergeCell ref="AV589:BK589"/>
    <mergeCell ref="AQ575:AT575"/>
    <mergeCell ref="AQ577:AT577"/>
    <mergeCell ref="BL575:BO575"/>
    <mergeCell ref="BP585:BS585"/>
    <mergeCell ref="AV579:BK579"/>
    <mergeCell ref="AV576:BK576"/>
    <mergeCell ref="Z575:AC575"/>
    <mergeCell ref="U766:AA766"/>
    <mergeCell ref="BF764:BI765"/>
    <mergeCell ref="AV650:BO650"/>
    <mergeCell ref="CJ311:CN312"/>
    <mergeCell ref="P278:Y278"/>
    <mergeCell ref="Z278:AI278"/>
    <mergeCell ref="AJ278:AT278"/>
    <mergeCell ref="AV788:BN789"/>
    <mergeCell ref="AI765:AT765"/>
    <mergeCell ref="BM854:BU854"/>
    <mergeCell ref="W778:AC778"/>
    <mergeCell ref="D472:AT473"/>
    <mergeCell ref="T474:AB476"/>
    <mergeCell ref="D474:J476"/>
    <mergeCell ref="D510:AN511"/>
    <mergeCell ref="AU855:BL855"/>
    <mergeCell ref="D775:V775"/>
    <mergeCell ref="E111:V111"/>
    <mergeCell ref="DH518:DJ518"/>
    <mergeCell ref="D532:N532"/>
    <mergeCell ref="O532:S532"/>
    <mergeCell ref="T532:X532"/>
    <mergeCell ref="Y532:AC532"/>
    <mergeCell ref="AD532:AH532"/>
    <mergeCell ref="AI532:AN532"/>
    <mergeCell ref="AO532:AT532"/>
    <mergeCell ref="D533:N533"/>
    <mergeCell ref="O533:S533"/>
    <mergeCell ref="T533:X533"/>
    <mergeCell ref="Y533:AC533"/>
    <mergeCell ref="AD533:AH533"/>
    <mergeCell ref="AI533:AN533"/>
    <mergeCell ref="AO533:AT533"/>
    <mergeCell ref="D534:N534"/>
    <mergeCell ref="O534:S534"/>
  </mergeCells>
  <phoneticPr fontId="81" type="noConversion"/>
  <pageMargins left="0.7" right="0.7" top="0.75" bottom="0.75" header="0.3" footer="0.3"/>
  <pageSetup scale="19" orientation="portrait" verticalDpi="300" r:id="rId1"/>
  <rowBreaks count="6" manualBreakCount="6">
    <brk id="112" max="96" man="1"/>
    <brk id="245" max="96" man="1"/>
    <brk id="398" max="96" man="1"/>
    <brk id="554" max="96" man="1"/>
    <brk id="727" max="96" man="1"/>
    <brk id="954" max="96" man="1"/>
  </rowBreaks>
  <ignoredErrors>
    <ignoredError sqref="D289" twoDigitTextYear="1"/>
    <ignoredError sqref="CJ314 BQ664:BS664 BO794:CN794 BL601:BO601 K479:AT479 CB183 BW436:CF436 CG436:CN436 BV466 CB601:CC601 BU601:BW601 BQ601:BS601 CL601:CN601 CK664:CN664 U767:AH767 AB255 Q286:Q287 Q289:Q291 Q292:Q300 Q301:Q303 AL286 BP315 BL337 BU664:BW664 CE601:CF601 CH601:CJ601 AI746:AN751 AO746:AT752 CE1088:CN1106 AK774:AO779 AP774:AT779 CB1069:CN1070 BY601:BZ601 CF423:CN433 P263:Y277 D739:K739 Z531:AC531 AJ531:AN531 AL477:AT478 AH406:AM406 AG412:AM412 AH407:AM407 AR500 CC664:CE664 CD337 BY664:CA664 P278 W326 W322:AL325 W327:AL330 X326:AL326 AM322:AT330 AM354:AT359 AA544:AT544 CG664:CJ664 CD774:CN774 CC775:CN779 CC774 M739:O739 AM739:AT739 V762:AA762 BU491:CF491 V523:X526 R523:R526 N523:P526 AC523:AF526 AK523:AN526 AR523:AT526 U531:X531 T532:X534 T531 AE531:AH531 AD532:AH534 AD531 AP531:AT531 AO532:AT534 AO531 AG367:CN385 AC762:AH762 D1012 AV1001 CH485:CN485 CG486:CN492 CG485 BT492 Z405:AF405 AH405:AM405 AH408:AM408 AH409:AM409 AH410:AM410 AH411:AM411 AO405:AT405 AN406:AT412 AN405 Z406:AF412"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g l J J V E Y q M X q k A A A A 9 g A A A B I A H A B D b 2 5 m a W c v U G F j a 2 F n Z S 5 4 b W w g o h g A K K A U A A A A A A A A A A A A A A A A A A A A A A A A A A A A h Y 9 B D o I w F E S v Q r q n L W i M I Z + y Y C v R x M S 4 b e o X G q E Y W i x 3 c + G R v I I Y R d 2 5 n D d v M X O / 3 i A b m j q 4 Y G d 1 a 1 I S U U 4 C N K o 9 a F O m p H f H c E k y A R u p T r L E Y J S N T Q Z 7 S E n l 3 D l h z H t P / Y y 2 X c l i z i O 2 L 1 Z b V W E j y U f W / + V Q G + u k U U g E 7 F 5 j R E w j z u l i P m 4 C N k E o t P k K 8 d g 9 2 x 8 I e V + 7 v k O B N s z X w K Y I 7 P 1 B P A B Q S w M E F A A C A A g A g l J J 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J S S V Q o i k e 4 D g A A A B E A A A A T A B w A R m 9 y b X V s Y X M v U 2 V j d G l v b j E u b S C i G A A o o B Q A A A A A A A A A A A A A A A A A A A A A A A A A A A A r T k 0 u y c z P U w i G 0 I b W A F B L A Q I t A B Q A A g A I A I J S S V R G K j F 6 p A A A A P Y A A A A S A A A A A A A A A A A A A A A A A A A A A A B D b 2 5 m a W c v U G F j a 2 F n Z S 5 4 b W x Q S w E C L Q A U A A I A C A C C U k l U D 8 r p q 6 Q A A A D p A A A A E w A A A A A A A A A A A A A A A A D w A A A A W 0 N v b n R l b n R f V H l w Z X N d L n h t b F B L A Q I t A B Q A A g A I A I J S S 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G n X J Q B 6 1 g Q p s Z J h X Y I k E z A A A A A A I A A A A A A B B m A A A A A Q A A I A A A A P L V I 2 P x K o 9 o 3 e n J / t 4 y p P u 9 m n Z 3 r A / 2 p b 1 m u l I q A h Z U A A A A A A 6 A A A A A A g A A I A A A A E 8 P k V Y e x g A T 7 M J F R v j L Y R Z Z N 3 v 3 J r p b M D u d n D / K 2 5 k + U A A A A B H x M Y 1 R k P v q i u j x m 7 c 0 F G c a 9 m s 5 j t / d C H 1 s N i k 5 g L 5 m 7 0 M a C 0 Q l l q b 4 l n G f b / Z I 5 V o F A b y i / F E 5 g B s N Y d R u f b v J 8 g K O I U 6 g + R T G K a l 7 y G 6 M Q A A A A A O / 0 u 4 y x A E 1 2 A J J d h a V 1 0 W z 9 9 K y r s V 0 q T G U e t V W k Y C e d 9 h v v W X 6 l j C L w Z d H c b 2 i + j x V H G f 2 R c D 3 m p 9 H e I K V B T A = < / D a t a M a s h u p > 
</file>

<file path=customXml/itemProps1.xml><?xml version="1.0" encoding="utf-8"?>
<ds:datastoreItem xmlns:ds="http://schemas.openxmlformats.org/officeDocument/2006/customXml" ds:itemID="{B47213E3-8254-4F43-A5CC-924289331D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Juan David Raigoso Espinosa</cp:lastModifiedBy>
  <dcterms:created xsi:type="dcterms:W3CDTF">2017-02-09T15:57:52Z</dcterms:created>
  <dcterms:modified xsi:type="dcterms:W3CDTF">2023-10-10T22:13:43Z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de8b29bd-ddfa-47ce-8405-3920fc1eaa6d</vt:lpwstr>
  </property>
</Properties>
</file>