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065" tabRatio="861"/>
  </bookViews>
  <sheets>
    <sheet name="FBM" sheetId="1" r:id="rId1"/>
    <sheet name="Hoja7" sheetId="8" r:id="rId2"/>
    <sheet name="INFORMACION HOTELERA" sheetId="2" r:id="rId3"/>
    <sheet name="ATRACTIVOS TURISTICS" sheetId="3" r:id="rId4"/>
    <sheet name="escenarios deportivos " sheetId="5" r:id="rId5"/>
    <sheet name="INDUSTRIA Y COMERCIO " sheetId="4" r:id="rId6"/>
    <sheet name="VIAS" sheetId="7" r:id="rId7"/>
    <sheet name="ruta" sheetId="6" r:id="rId8"/>
  </sheets>
  <definedNames>
    <definedName name="_xlnm.Print_Area" localSheetId="0">FBM!$A$1:$CO$1395</definedName>
  </definedNames>
  <calcPr calcId="152511"/>
</workbook>
</file>

<file path=xl/calcChain.xml><?xml version="1.0" encoding="utf-8"?>
<calcChain xmlns="http://schemas.openxmlformats.org/spreadsheetml/2006/main">
  <c r="CV321" i="1" l="1"/>
  <c r="CT321" i="1"/>
  <c r="CU321" i="1"/>
  <c r="CU305" i="1"/>
  <c r="CU306" i="1"/>
  <c r="CU307" i="1"/>
  <c r="CU308" i="1"/>
  <c r="CU309" i="1"/>
  <c r="CU310" i="1"/>
  <c r="CU311" i="1"/>
  <c r="CU312" i="1"/>
  <c r="CU313" i="1"/>
  <c r="CU314" i="1"/>
  <c r="CU315" i="1"/>
  <c r="CU316" i="1"/>
  <c r="CU317" i="1"/>
  <c r="CU318" i="1"/>
  <c r="CU319" i="1"/>
  <c r="CU320" i="1"/>
  <c r="CU304" i="1"/>
  <c r="CT305" i="1"/>
  <c r="CT306" i="1"/>
  <c r="CT307" i="1"/>
  <c r="CT308" i="1"/>
  <c r="CT309" i="1"/>
  <c r="CT310" i="1"/>
  <c r="CT311" i="1"/>
  <c r="CT312" i="1"/>
  <c r="CT313" i="1"/>
  <c r="CT314" i="1"/>
  <c r="CT315" i="1"/>
  <c r="CT316" i="1"/>
  <c r="CT317" i="1"/>
  <c r="CT318" i="1"/>
  <c r="CT319" i="1"/>
  <c r="CT320" i="1"/>
  <c r="CT304" i="1"/>
  <c r="AB308" i="1"/>
  <c r="Q324" i="1"/>
  <c r="AL309" i="1"/>
  <c r="AL310" i="1"/>
  <c r="AL311" i="1"/>
  <c r="AL312" i="1"/>
  <c r="AL313" i="1"/>
  <c r="AL314" i="1"/>
  <c r="AL315" i="1"/>
  <c r="AL316" i="1"/>
  <c r="AL317" i="1"/>
  <c r="AL318" i="1"/>
  <c r="AL319" i="1"/>
  <c r="AL320" i="1"/>
  <c r="AL321" i="1"/>
  <c r="Q321" i="1" s="1"/>
  <c r="AL322" i="1"/>
  <c r="AL323" i="1"/>
  <c r="AL324" i="1"/>
  <c r="AL308" i="1"/>
  <c r="AB324" i="1"/>
  <c r="AB309" i="1"/>
  <c r="AB310" i="1"/>
  <c r="AB311" i="1"/>
  <c r="AB312" i="1"/>
  <c r="AB313" i="1"/>
  <c r="AB314" i="1"/>
  <c r="AB315" i="1"/>
  <c r="Q315" i="1" s="1"/>
  <c r="AB316" i="1"/>
  <c r="AB317" i="1"/>
  <c r="AB318" i="1"/>
  <c r="Q318" i="1" s="1"/>
  <c r="AB319" i="1"/>
  <c r="AB320" i="1"/>
  <c r="AB321" i="1"/>
  <c r="AB322" i="1"/>
  <c r="AB323" i="1"/>
  <c r="Q307" i="1"/>
  <c r="Q308" i="1"/>
  <c r="Q309" i="1"/>
  <c r="Q310" i="1"/>
  <c r="Q311" i="1"/>
  <c r="Q314" i="1"/>
  <c r="Q320" i="1"/>
  <c r="Q319" i="1" l="1"/>
  <c r="Q313" i="1"/>
  <c r="Q312" i="1"/>
  <c r="Q323" i="1"/>
  <c r="Q317" i="1"/>
  <c r="Q322" i="1"/>
  <c r="Q316" i="1"/>
  <c r="AC852" i="1" l="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851" i="1"/>
  <c r="BX1084" i="1"/>
  <c r="BR1079" i="1"/>
  <c r="BR1080" i="1"/>
  <c r="BR1081" i="1"/>
  <c r="BR1082" i="1"/>
  <c r="BR1083" i="1"/>
  <c r="BR1078" i="1"/>
  <c r="AV1079" i="1"/>
  <c r="AV1080" i="1"/>
  <c r="AV1081" i="1"/>
  <c r="AV1082" i="1"/>
  <c r="AV1083" i="1"/>
  <c r="AV1084" i="1"/>
  <c r="AV1078" i="1"/>
  <c r="BY119" i="1"/>
  <c r="BY123" i="1"/>
  <c r="BY129" i="1"/>
  <c r="BY148" i="1"/>
  <c r="BY160" i="1"/>
  <c r="BP336" i="1"/>
  <c r="CJ333" i="1" s="1"/>
  <c r="BE388" i="1"/>
  <c r="BE389" i="1"/>
  <c r="BE390" i="1"/>
  <c r="BE391" i="1"/>
  <c r="BE392" i="1"/>
  <c r="BE393" i="1"/>
  <c r="BE394" i="1"/>
  <c r="BE395" i="1"/>
  <c r="BE396" i="1"/>
  <c r="BE397" i="1"/>
  <c r="BE398" i="1"/>
  <c r="BE399" i="1"/>
  <c r="BE400" i="1"/>
  <c r="BE401" i="1"/>
  <c r="BE402" i="1"/>
  <c r="BE403" i="1"/>
  <c r="BE404" i="1"/>
  <c r="AY406" i="1"/>
  <c r="BK406" i="1"/>
  <c r="BQ406" i="1"/>
  <c r="BW459" i="1"/>
  <c r="BV490" i="1"/>
  <c r="BT514" i="1"/>
  <c r="CG514" i="1"/>
  <c r="BL625" i="1"/>
  <c r="BP625" i="1"/>
  <c r="BT625" i="1"/>
  <c r="BX625" i="1"/>
  <c r="CA625" i="1"/>
  <c r="CD625" i="1"/>
  <c r="CG625" i="1"/>
  <c r="CK625" i="1"/>
  <c r="BP668" i="1"/>
  <c r="BT668" i="1"/>
  <c r="BX668" i="1"/>
  <c r="CB668" i="1"/>
  <c r="CF668" i="1"/>
  <c r="CJ668" i="1"/>
  <c r="BO795" i="1"/>
  <c r="CE795" i="1" s="1"/>
  <c r="BW795" i="1"/>
  <c r="CB1198" i="1"/>
  <c r="CE1216" i="1"/>
  <c r="CE1217" i="1"/>
  <c r="CE1218" i="1"/>
  <c r="CE1219" i="1"/>
  <c r="CE1220" i="1"/>
  <c r="CE1221" i="1"/>
  <c r="CE1222" i="1"/>
  <c r="CE1223" i="1"/>
  <c r="CE1224" i="1"/>
  <c r="CE1225" i="1"/>
  <c r="CE1226" i="1"/>
  <c r="CE1227" i="1"/>
  <c r="CE1228" i="1"/>
  <c r="CE1229" i="1"/>
  <c r="CE1230" i="1"/>
  <c r="CE1231" i="1"/>
  <c r="CE1232" i="1"/>
  <c r="CE1233" i="1"/>
  <c r="CE1234" i="1"/>
  <c r="CE1235" i="1"/>
  <c r="CE1236" i="1"/>
  <c r="CE1237" i="1"/>
  <c r="CE1238" i="1"/>
  <c r="CE1239" i="1"/>
  <c r="AS1060" i="1"/>
  <c r="AS1061" i="1"/>
  <c r="AS1062" i="1"/>
  <c r="AS1063" i="1"/>
  <c r="AS1064" i="1"/>
  <c r="AS1065" i="1"/>
  <c r="AS1066" i="1"/>
  <c r="AS1067" i="1"/>
  <c r="AS1068" i="1"/>
  <c r="AS1069" i="1"/>
  <c r="AS1070" i="1"/>
  <c r="AS1071" i="1"/>
  <c r="AS1072" i="1"/>
  <c r="AS1073" i="1"/>
  <c r="AS1074" i="1"/>
  <c r="AS1075" i="1"/>
  <c r="AS1076" i="1"/>
  <c r="AS1077" i="1"/>
  <c r="AS1078" i="1"/>
  <c r="AS1079" i="1"/>
  <c r="AS1080" i="1"/>
  <c r="AS1081" i="1"/>
  <c r="AS1082" i="1"/>
  <c r="AS1083" i="1"/>
  <c r="AS1084" i="1"/>
  <c r="AS1085" i="1"/>
  <c r="AS1086" i="1"/>
  <c r="AS1087" i="1"/>
  <c r="AS1088" i="1"/>
  <c r="AS1089" i="1"/>
  <c r="AS1090" i="1"/>
  <c r="AS1091" i="1"/>
  <c r="AS1092" i="1"/>
  <c r="AS1093" i="1"/>
  <c r="AS1094" i="1"/>
  <c r="AS1095" i="1"/>
  <c r="AS1096" i="1"/>
  <c r="AS1097" i="1"/>
  <c r="AS1098" i="1"/>
  <c r="AS1099" i="1"/>
  <c r="AS1100" i="1"/>
  <c r="AS1101" i="1"/>
  <c r="AS1102" i="1"/>
  <c r="AN1060" i="1"/>
  <c r="AN1061" i="1"/>
  <c r="AN1062" i="1"/>
  <c r="AN1063" i="1"/>
  <c r="AN1064" i="1"/>
  <c r="AN1065" i="1"/>
  <c r="AN1066" i="1"/>
  <c r="AN1067" i="1"/>
  <c r="AN1068" i="1"/>
  <c r="AN1069" i="1"/>
  <c r="AN1070" i="1"/>
  <c r="AN1071" i="1"/>
  <c r="AN1072" i="1"/>
  <c r="AN1073" i="1"/>
  <c r="AN1074" i="1"/>
  <c r="AN1075" i="1"/>
  <c r="AN1076" i="1"/>
  <c r="AN1077" i="1"/>
  <c r="AN1078" i="1"/>
  <c r="AN1079" i="1"/>
  <c r="AN1080" i="1"/>
  <c r="AN1081" i="1"/>
  <c r="AN1082" i="1"/>
  <c r="AN1083" i="1"/>
  <c r="AN1084" i="1"/>
  <c r="AN1085" i="1"/>
  <c r="AN1086" i="1"/>
  <c r="AN1087" i="1"/>
  <c r="AN1088" i="1"/>
  <c r="AN1089" i="1"/>
  <c r="AN1090" i="1"/>
  <c r="AN1091" i="1"/>
  <c r="AN1092" i="1"/>
  <c r="AN1093" i="1"/>
  <c r="AN1094" i="1"/>
  <c r="AN1095" i="1"/>
  <c r="AN1096" i="1"/>
  <c r="AN1097" i="1"/>
  <c r="AN1098" i="1"/>
  <c r="AN1099" i="1"/>
  <c r="AN1100" i="1"/>
  <c r="AN1101" i="1"/>
  <c r="AN1102" i="1"/>
  <c r="AN1059" i="1"/>
  <c r="AP1060" i="1"/>
  <c r="AP1061" i="1"/>
  <c r="AP1062" i="1"/>
  <c r="AP1063" i="1"/>
  <c r="AP1064" i="1"/>
  <c r="AP1065" i="1"/>
  <c r="AP1066" i="1"/>
  <c r="AP1067" i="1"/>
  <c r="AP1068" i="1"/>
  <c r="AP1069" i="1"/>
  <c r="AP1070" i="1"/>
  <c r="AP1071" i="1"/>
  <c r="AP1072" i="1"/>
  <c r="AP1073" i="1"/>
  <c r="AP1074" i="1"/>
  <c r="AP1075" i="1"/>
  <c r="AP1076" i="1"/>
  <c r="AP1077" i="1"/>
  <c r="AP1078" i="1"/>
  <c r="AP1079" i="1"/>
  <c r="AP1080" i="1"/>
  <c r="AP1081" i="1"/>
  <c r="AP1082" i="1"/>
  <c r="AP1083" i="1"/>
  <c r="AP1084" i="1"/>
  <c r="AP1085" i="1"/>
  <c r="AP1086" i="1"/>
  <c r="AP1087" i="1"/>
  <c r="AP1088" i="1"/>
  <c r="AP1089" i="1"/>
  <c r="AP1090" i="1"/>
  <c r="AP1091" i="1"/>
  <c r="AP1092" i="1"/>
  <c r="AP1093" i="1"/>
  <c r="AP1094" i="1"/>
  <c r="AP1095" i="1"/>
  <c r="AP1096" i="1"/>
  <c r="AP1097" i="1"/>
  <c r="AP1098" i="1"/>
  <c r="AP1099" i="1"/>
  <c r="AP1100" i="1"/>
  <c r="AP1101" i="1"/>
  <c r="AP1102" i="1"/>
  <c r="AS1059" i="1"/>
  <c r="AP1059" i="1"/>
  <c r="AF1064" i="1"/>
  <c r="AF1065" i="1"/>
  <c r="AF1066" i="1"/>
  <c r="AF1067" i="1"/>
  <c r="AF1068" i="1"/>
  <c r="AF1069" i="1"/>
  <c r="AF1070" i="1"/>
  <c r="AF1071" i="1"/>
  <c r="AF1072" i="1"/>
  <c r="AF1073" i="1"/>
  <c r="AF1074" i="1"/>
  <c r="AF1075" i="1"/>
  <c r="AF1076" i="1"/>
  <c r="AF1077" i="1"/>
  <c r="AF1078" i="1"/>
  <c r="AF1079" i="1"/>
  <c r="AF1080" i="1"/>
  <c r="Z1059" i="1"/>
  <c r="Z1060" i="1"/>
  <c r="Z1061" i="1"/>
  <c r="Z1062" i="1"/>
  <c r="Z1063" i="1"/>
  <c r="Z1081" i="1"/>
  <c r="Z1082" i="1"/>
  <c r="Z1083" i="1"/>
  <c r="Z1084" i="1"/>
  <c r="Z1085" i="1"/>
  <c r="Z1086" i="1"/>
  <c r="Z1087" i="1"/>
  <c r="Z1088" i="1"/>
  <c r="Z1089" i="1"/>
  <c r="Z1090" i="1"/>
  <c r="Z1091" i="1"/>
  <c r="Z1092" i="1"/>
  <c r="Z1093" i="1"/>
  <c r="Z1094" i="1"/>
  <c r="Z1095" i="1"/>
  <c r="Z1096" i="1"/>
  <c r="Z1097" i="1"/>
  <c r="Z1098" i="1"/>
  <c r="Z1099" i="1"/>
  <c r="Z1100" i="1"/>
  <c r="Z1101" i="1"/>
  <c r="Z1058" i="1"/>
  <c r="D1098" i="1"/>
  <c r="D1099" i="1"/>
  <c r="D1100" i="1"/>
  <c r="D1101" i="1"/>
  <c r="D1102" i="1"/>
  <c r="D1083" i="1"/>
  <c r="D1084" i="1"/>
  <c r="D1085" i="1"/>
  <c r="D1086" i="1"/>
  <c r="D1087" i="1"/>
  <c r="D1088" i="1"/>
  <c r="D1089" i="1"/>
  <c r="D1090" i="1"/>
  <c r="D1091" i="1"/>
  <c r="D1092" i="1"/>
  <c r="D1093" i="1"/>
  <c r="D1094" i="1"/>
  <c r="D1095" i="1"/>
  <c r="D1096" i="1"/>
  <c r="D1097" i="1"/>
  <c r="D1061" i="1"/>
  <c r="D1062" i="1"/>
  <c r="D1063" i="1"/>
  <c r="D1064" i="1"/>
  <c r="D1065" i="1"/>
  <c r="D1066" i="1"/>
  <c r="D1067" i="1"/>
  <c r="D1068" i="1"/>
  <c r="D1069" i="1"/>
  <c r="D1070" i="1"/>
  <c r="D1071" i="1"/>
  <c r="D1072" i="1"/>
  <c r="D1073" i="1"/>
  <c r="D1074" i="1"/>
  <c r="D1075" i="1"/>
  <c r="D1076" i="1"/>
  <c r="D1077" i="1"/>
  <c r="D1078" i="1"/>
  <c r="D1079" i="1"/>
  <c r="D1080" i="1"/>
  <c r="D1081" i="1"/>
  <c r="D1082" i="1"/>
  <c r="D1060" i="1"/>
  <c r="D1059" i="1"/>
  <c r="AO1217" i="1"/>
  <c r="AO1218" i="1"/>
  <c r="AO1219" i="1"/>
  <c r="AO1220" i="1"/>
  <c r="AO1221" i="1"/>
  <c r="AO1222" i="1"/>
  <c r="AO1223" i="1"/>
  <c r="AO1224" i="1"/>
  <c r="AO1225" i="1"/>
  <c r="AO1226" i="1"/>
  <c r="AO1227" i="1"/>
  <c r="AO1228" i="1"/>
  <c r="AO1229" i="1"/>
  <c r="AO1230" i="1"/>
  <c r="AO1231" i="1"/>
  <c r="AO1232" i="1"/>
  <c r="AO1233" i="1"/>
  <c r="AO1234" i="1"/>
  <c r="AO1235" i="1"/>
  <c r="AO1236" i="1"/>
  <c r="AO1237" i="1"/>
  <c r="AO1238" i="1"/>
  <c r="AO1239" i="1"/>
  <c r="AO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16" i="1"/>
  <c r="AN1255" i="1"/>
  <c r="AN1256" i="1"/>
  <c r="AN1257" i="1"/>
  <c r="AN1259" i="1"/>
  <c r="AN1261" i="1"/>
  <c r="AG1250" i="1"/>
  <c r="AG1251" i="1"/>
  <c r="AG1252" i="1"/>
  <c r="AG1253" i="1"/>
  <c r="AG1254" i="1"/>
  <c r="AG1258" i="1"/>
  <c r="AG1260" i="1"/>
  <c r="AG1262" i="1"/>
  <c r="AG1263" i="1"/>
  <c r="AG1264" i="1"/>
  <c r="AG1265" i="1"/>
  <c r="AG1267" i="1"/>
  <c r="AG1268" i="1"/>
  <c r="AG1269" i="1"/>
  <c r="AN1249" i="1"/>
  <c r="D1250" i="1"/>
  <c r="D1251" i="1"/>
  <c r="D1252" i="1"/>
  <c r="D1253" i="1"/>
  <c r="D1254" i="1"/>
  <c r="D1255" i="1"/>
  <c r="D1256" i="1"/>
  <c r="D1257" i="1"/>
  <c r="D1258" i="1"/>
  <c r="D1259" i="1"/>
  <c r="D1260" i="1"/>
  <c r="D1261" i="1"/>
  <c r="D1262" i="1"/>
  <c r="D1263" i="1"/>
  <c r="D1264" i="1"/>
  <c r="D1265" i="1"/>
  <c r="D1266" i="1"/>
  <c r="D1267" i="1"/>
  <c r="D1268" i="1"/>
  <c r="D1269" i="1"/>
  <c r="D1249" i="1"/>
  <c r="AB770" i="1"/>
  <c r="U770" i="1"/>
  <c r="D617" i="1"/>
  <c r="D615" i="1"/>
  <c r="D616" i="1"/>
  <c r="D618" i="1"/>
  <c r="D619" i="1"/>
  <c r="D620" i="1"/>
  <c r="D621" i="1"/>
  <c r="D622" i="1"/>
  <c r="D623" i="1"/>
  <c r="D614" i="1"/>
  <c r="AM511" i="1"/>
  <c r="AC503" i="1"/>
  <c r="AL503" i="1"/>
  <c r="T503" i="1"/>
  <c r="AM389" i="1"/>
  <c r="AM390" i="1"/>
  <c r="AM391" i="1"/>
  <c r="AM392" i="1"/>
  <c r="AM393" i="1"/>
  <c r="AM394" i="1"/>
  <c r="AM395" i="1"/>
  <c r="AM396" i="1"/>
  <c r="AM397" i="1"/>
  <c r="AM398" i="1"/>
  <c r="AM399" i="1"/>
  <c r="AM400" i="1"/>
  <c r="AM401" i="1"/>
  <c r="AM402" i="1"/>
  <c r="AM403" i="1"/>
  <c r="AM404" i="1"/>
  <c r="AM388" i="1"/>
  <c r="AS406" i="1"/>
  <c r="AG406" i="1"/>
  <c r="AA406" i="1"/>
  <c r="U389" i="1"/>
  <c r="U390" i="1"/>
  <c r="U391" i="1"/>
  <c r="U392" i="1"/>
  <c r="U393" i="1"/>
  <c r="U394" i="1"/>
  <c r="U395" i="1"/>
  <c r="U396" i="1"/>
  <c r="U397" i="1"/>
  <c r="U398" i="1"/>
  <c r="U399" i="1"/>
  <c r="U400" i="1"/>
  <c r="U401" i="1"/>
  <c r="U402" i="1"/>
  <c r="U403" i="1"/>
  <c r="U404" i="1"/>
  <c r="U388" i="1"/>
  <c r="BE406" i="1" l="1"/>
  <c r="CJ331" i="1"/>
  <c r="CJ335" i="1"/>
  <c r="AM406" i="1"/>
  <c r="U406" i="1"/>
  <c r="AK277" i="1" l="1"/>
  <c r="CS273" i="1" l="1"/>
  <c r="CT273" i="1"/>
  <c r="CU273" i="1"/>
  <c r="CS304" i="1"/>
  <c r="CS305" i="1"/>
  <c r="CS306" i="1"/>
  <c r="CS307" i="1"/>
  <c r="CS308" i="1"/>
  <c r="CS309" i="1"/>
  <c r="CS310" i="1"/>
  <c r="CS311" i="1"/>
  <c r="CS312" i="1"/>
  <c r="CS313" i="1"/>
  <c r="CS314" i="1"/>
  <c r="CS315" i="1"/>
  <c r="CS316" i="1"/>
  <c r="CS317" i="1"/>
  <c r="CS318" i="1"/>
  <c r="CS319" i="1"/>
  <c r="CS320" i="1"/>
  <c r="CT367" i="1"/>
  <c r="CT368" i="1"/>
  <c r="CT369" i="1"/>
  <c r="CS425" i="1"/>
  <c r="CT425" i="1"/>
  <c r="CS426" i="1"/>
  <c r="CT426" i="1"/>
  <c r="CS427" i="1"/>
  <c r="CT427" i="1"/>
  <c r="CS428" i="1"/>
  <c r="CT428" i="1"/>
  <c r="CS429" i="1"/>
  <c r="CT429" i="1"/>
  <c r="CS430" i="1"/>
  <c r="CT430" i="1"/>
  <c r="CS431" i="1"/>
  <c r="CT431" i="1"/>
  <c r="CS432" i="1"/>
  <c r="CT432" i="1"/>
  <c r="CT550" i="1"/>
  <c r="CT551" i="1"/>
  <c r="CU551" i="1"/>
  <c r="CT571" i="1"/>
  <c r="CU571" i="1"/>
  <c r="CT572" i="1"/>
  <c r="CU572" i="1"/>
  <c r="AK575" i="1"/>
  <c r="AA575" i="1"/>
  <c r="D650" i="1" l="1"/>
  <c r="D651" i="1"/>
  <c r="D652" i="1"/>
  <c r="D653" i="1"/>
  <c r="D649" i="1"/>
  <c r="P297" i="1" l="1"/>
  <c r="CT297" i="1" s="1"/>
  <c r="CY297" i="1" l="1"/>
  <c r="CZ297" i="1"/>
  <c r="AR527" i="1" l="1"/>
  <c r="AO527" i="1"/>
  <c r="AK527" i="1"/>
  <c r="AG527" i="1" l="1"/>
  <c r="CU606" i="1" l="1"/>
  <c r="CU602" i="1"/>
  <c r="CT602" i="1"/>
  <c r="CS602" i="1"/>
  <c r="AM351" i="1" l="1"/>
  <c r="AE351" i="1"/>
  <c r="W351" i="1"/>
  <c r="AM350" i="1"/>
  <c r="AE350" i="1"/>
  <c r="W350" i="1"/>
  <c r="AM349" i="1"/>
  <c r="AE349" i="1"/>
  <c r="W349" i="1"/>
  <c r="AM348" i="1"/>
  <c r="AE348" i="1"/>
  <c r="W348" i="1"/>
  <c r="AM347" i="1"/>
  <c r="AE347" i="1"/>
  <c r="W347" i="1"/>
  <c r="AM346" i="1"/>
  <c r="AE346" i="1"/>
  <c r="W346" i="1"/>
  <c r="AM345" i="1"/>
  <c r="AE345" i="1"/>
  <c r="W345" i="1"/>
  <c r="AM344" i="1"/>
  <c r="AE344" i="1"/>
  <c r="W344" i="1"/>
  <c r="AM343" i="1"/>
  <c r="AE343" i="1"/>
  <c r="W343" i="1"/>
  <c r="CZ350" i="1" l="1"/>
  <c r="DA350" i="1"/>
  <c r="CZ349" i="1"/>
  <c r="DA349" i="1"/>
  <c r="CZ348" i="1"/>
  <c r="DA348" i="1"/>
  <c r="CZ347" i="1"/>
  <c r="DA347" i="1"/>
  <c r="CZ346" i="1"/>
  <c r="DA346" i="1"/>
  <c r="DA345" i="1"/>
  <c r="CZ345" i="1"/>
  <c r="CZ344" i="1"/>
  <c r="DA344" i="1"/>
  <c r="CZ343" i="1"/>
  <c r="DA343" i="1"/>
  <c r="CZ342" i="1"/>
  <c r="DA342" i="1"/>
  <c r="CT606" i="1" l="1"/>
  <c r="CS606" i="1"/>
  <c r="P296" i="1" l="1"/>
  <c r="CT296" i="1" s="1"/>
  <c r="P286" i="1"/>
  <c r="CT286" i="1" s="1"/>
  <c r="P287" i="1"/>
  <c r="CT287" i="1" s="1"/>
  <c r="P288" i="1"/>
  <c r="CT288" i="1" s="1"/>
  <c r="P289" i="1"/>
  <c r="CT289" i="1" s="1"/>
  <c r="P290" i="1"/>
  <c r="CT290" i="1" s="1"/>
  <c r="P291" i="1"/>
  <c r="CT291" i="1" s="1"/>
  <c r="P292" i="1"/>
  <c r="CT292" i="1" s="1"/>
  <c r="P293" i="1"/>
  <c r="CT293" i="1" s="1"/>
  <c r="P294" i="1"/>
  <c r="CT294" i="1" s="1"/>
  <c r="P295" i="1"/>
  <c r="CT295" i="1" s="1"/>
  <c r="P285" i="1"/>
  <c r="CT285" i="1" s="1"/>
  <c r="CZ551" i="1" l="1"/>
  <c r="CY551" i="1"/>
  <c r="CX551" i="1"/>
  <c r="CZ550" i="1"/>
  <c r="CY550" i="1"/>
  <c r="CX550" i="1"/>
  <c r="CW551" i="1"/>
  <c r="CV551" i="1"/>
  <c r="DB1376" i="1" l="1"/>
  <c r="DB1377" i="1"/>
  <c r="DB1378" i="1"/>
  <c r="DB1375" i="1"/>
  <c r="CY1376" i="1"/>
  <c r="CY1377" i="1"/>
  <c r="CY1378" i="1"/>
  <c r="CY1375" i="1"/>
  <c r="CZ1035" i="1" l="1"/>
  <c r="CZ1033" i="1"/>
  <c r="CZ1034" i="1"/>
  <c r="CY1016" i="1"/>
  <c r="CY1017" i="1"/>
  <c r="CY1015" i="1"/>
  <c r="CZ1036" i="1" l="1"/>
  <c r="CY1034" i="1" l="1"/>
  <c r="CY1035" i="1"/>
  <c r="CY1033" i="1"/>
  <c r="CY686" i="1" l="1"/>
  <c r="CY685" i="1"/>
  <c r="CY687" i="1" s="1"/>
  <c r="CV606" i="1" l="1"/>
  <c r="CV602" i="1"/>
  <c r="CY350" i="1"/>
  <c r="CY349" i="1"/>
  <c r="CY348" i="1"/>
  <c r="CY347" i="1"/>
  <c r="CY346" i="1"/>
  <c r="CY345" i="1"/>
  <c r="CY344" i="1"/>
  <c r="CY343" i="1"/>
  <c r="CY342" i="1"/>
  <c r="CZ296" i="1"/>
  <c r="CY296" i="1"/>
  <c r="CX297" i="1"/>
  <c r="CZ295" i="1"/>
  <c r="CY295" i="1"/>
  <c r="CZ294" i="1"/>
  <c r="CY294" i="1"/>
  <c r="CZ293" i="1"/>
  <c r="CY293" i="1"/>
  <c r="CZ292" i="1"/>
  <c r="CY292" i="1"/>
  <c r="CZ291" i="1"/>
  <c r="CY291" i="1"/>
  <c r="CZ290" i="1"/>
  <c r="CY290" i="1"/>
  <c r="CZ289" i="1"/>
  <c r="CY289" i="1"/>
  <c r="CZ288" i="1"/>
  <c r="CY288" i="1"/>
  <c r="CZ287" i="1"/>
  <c r="CY287" i="1"/>
  <c r="CZ286" i="1"/>
  <c r="CY286" i="1"/>
  <c r="CX296" i="1" l="1"/>
  <c r="CX293" i="1"/>
  <c r="CX288" i="1"/>
  <c r="CX294" i="1"/>
  <c r="CX286" i="1"/>
  <c r="CX292" i="1"/>
  <c r="CX291" i="1"/>
  <c r="CX287" i="1"/>
  <c r="CX295" i="1"/>
  <c r="CX290" i="1"/>
  <c r="CX289" i="1"/>
  <c r="CW606" i="1"/>
  <c r="CW602" i="1"/>
  <c r="CV615" i="1" l="1"/>
  <c r="CU615" i="1"/>
  <c r="CS615" i="1"/>
  <c r="CT615" i="1"/>
  <c r="CT603" i="1"/>
  <c r="CS603" i="1"/>
  <c r="CU603" i="1"/>
  <c r="CV603" i="1"/>
</calcChain>
</file>

<file path=xl/sharedStrings.xml><?xml version="1.0" encoding="utf-8"?>
<sst xmlns="http://schemas.openxmlformats.org/spreadsheetml/2006/main" count="2919" uniqueCount="1582">
  <si>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</si>
  <si>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</si>
  <si>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</si>
  <si>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</si>
  <si>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</si>
  <si>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</si>
  <si>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</si>
  <si>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</si>
  <si>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</si>
  <si>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</si>
  <si>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</si>
  <si>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</si>
  <si>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</si>
  <si>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</si>
  <si>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</si>
  <si>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</si>
  <si>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</si>
  <si>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</si>
  <si>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</si>
  <si>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</si>
  <si>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</si>
  <si>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</si>
  <si>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</si>
  <si>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</si>
  <si>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</si>
  <si>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</si>
  <si>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</si>
  <si>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</si>
  <si>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</si>
  <si>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</si>
  <si>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</si>
  <si>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</si>
  <si>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</si>
  <si>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</si>
  <si>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</si>
  <si>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</si>
  <si>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</si>
  <si>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</si>
  <si>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</si>
  <si>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</si>
  <si>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</si>
  <si>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</si>
  <si>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</si>
  <si>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</si>
  <si>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</si>
  <si>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</si>
  <si>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</si>
  <si>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</si>
  <si>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</si>
  <si>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</si>
  <si>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</si>
  <si>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</si>
  <si>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</si>
  <si>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</si>
  <si>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</si>
  <si>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</si>
  <si>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</si>
  <si>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</si>
  <si>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</si>
  <si>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</si>
  <si>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</si>
  <si>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</si>
  <si>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</si>
  <si>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</si>
  <si>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</si>
  <si>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</si>
  <si>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</si>
  <si>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</si>
  <si>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</si>
  <si>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</si>
  <si>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</si>
  <si>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</si>
  <si>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</si>
  <si>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</si>
  <si>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</si>
  <si>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</si>
  <si>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</si>
  <si>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</si>
  <si>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</si>
  <si>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</si>
  <si>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</si>
  <si>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</si>
  <si>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</si>
  <si>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</si>
  <si>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</si>
  <si>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</si>
  <si>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</si>
  <si>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</si>
  <si>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</si>
  <si>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</si>
  <si>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</si>
  <si>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</si>
  <si>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</si>
  <si>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</si>
  <si>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</si>
  <si>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</si>
  <si>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</si>
  <si>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</si>
  <si>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</si>
  <si>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</si>
  <si>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</si>
  <si>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</si>
  <si>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</si>
  <si>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</si>
  <si>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</si>
  <si>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</si>
  <si>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</si>
  <si>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</si>
  <si>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</si>
  <si>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</si>
  <si>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</si>
  <si>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</si>
  <si>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</si>
  <si>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</si>
  <si>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</si>
  <si>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</si>
  <si>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</si>
  <si>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</si>
  <si>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</si>
  <si>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</si>
  <si>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</si>
  <si>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</si>
  <si>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</si>
  <si>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</si>
  <si>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</si>
  <si>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</si>
  <si>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</si>
  <si>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</si>
  <si>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</si>
  <si>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</si>
  <si>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</si>
  <si>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</si>
  <si>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</si>
  <si>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</si>
  <si>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</si>
  <si>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</si>
  <si>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</si>
  <si>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</si>
  <si>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</si>
  <si>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</si>
  <si>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</si>
  <si>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</si>
  <si>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</si>
  <si>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</si>
  <si>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</si>
  <si>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</si>
  <si>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</si>
  <si>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</si>
  <si>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</si>
  <si>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</si>
  <si>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</si>
  <si>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</si>
  <si>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</si>
  <si>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</si>
  <si>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</si>
  <si>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</si>
  <si>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</si>
  <si>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</si>
  <si>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</si>
  <si>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</si>
  <si>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</si>
  <si>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</si>
  <si>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</si>
  <si>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</si>
  <si>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</si>
  <si>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</si>
  <si>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</si>
  <si>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</si>
  <si>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</si>
  <si>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</si>
  <si>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</si>
  <si>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</si>
  <si>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</si>
  <si>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</si>
  <si>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</si>
  <si>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</si>
  <si>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</si>
  <si>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</si>
  <si>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</si>
  <si>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</si>
  <si>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</si>
  <si>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</si>
  <si>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</si>
  <si>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</si>
  <si>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</si>
  <si>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</si>
  <si>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</si>
  <si>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</si>
  <si>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</si>
  <si>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</si>
  <si>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</si>
  <si>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</si>
  <si>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</si>
  <si>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</si>
  <si>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</si>
  <si>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</si>
  <si>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</si>
  <si>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</si>
  <si>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</si>
  <si>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</si>
  <si>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</si>
  <si>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</si>
  <si>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</si>
  <si>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</si>
  <si>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</si>
  <si>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</si>
  <si>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</si>
  <si>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</si>
  <si>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</si>
  <si>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</si>
  <si>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</si>
  <si>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</si>
  <si>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</si>
  <si>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</si>
  <si>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</si>
  <si>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</si>
  <si>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</si>
  <si>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</si>
  <si>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</si>
  <si>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</si>
  <si>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</si>
  <si>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</si>
  <si>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</si>
  <si>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</si>
  <si>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</si>
  <si>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</si>
  <si>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</si>
  <si>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</si>
  <si>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</si>
  <si>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</si>
  <si>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</si>
  <si>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</si>
  <si>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</si>
  <si>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</si>
  <si>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</si>
  <si>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</si>
  <si>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</si>
  <si>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</si>
  <si>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</si>
  <si>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</si>
  <si>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</si>
  <si>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</si>
  <si>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</si>
  <si>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</si>
  <si>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</si>
  <si>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</si>
  <si>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</si>
  <si>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</si>
  <si>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</si>
  <si>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</si>
  <si>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</si>
  <si>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</si>
  <si>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</si>
  <si>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</si>
  <si>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</si>
  <si>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</si>
  <si>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</si>
  <si>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</si>
  <si>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</si>
  <si>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</si>
  <si>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</si>
  <si>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</si>
  <si>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</si>
  <si>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</si>
  <si>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</si>
  <si>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</si>
  <si>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</si>
  <si>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</si>
  <si>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</si>
  <si>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</si>
  <si>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</si>
  <si>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</si>
  <si>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</si>
  <si>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</si>
  <si>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</si>
  <si>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</si>
  <si>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</si>
  <si>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</si>
  <si>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</si>
  <si>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</si>
  <si>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</si>
  <si>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</si>
  <si>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</si>
  <si>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</si>
  <si>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</si>
  <si>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</si>
  <si>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</si>
  <si>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</si>
  <si>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</si>
  <si>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</si>
  <si>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Triple Viral</t>
  </si>
  <si>
    <t>Fiebre Amarilla</t>
  </si>
  <si>
    <t>Hepatitis B</t>
  </si>
  <si>
    <t>Pentavalente</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</si>
  <si>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</si>
  <si>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</si>
  <si>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</si>
  <si>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</si>
  <si>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</si>
  <si>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</si>
  <si>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</si>
  <si>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</si>
  <si>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</si>
  <si>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</si>
  <si>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</si>
  <si>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</si>
  <si>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</si>
  <si>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</si>
  <si>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</si>
  <si>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</si>
  <si>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</si>
  <si>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</si>
  <si>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</si>
  <si>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</si>
  <si>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</si>
  <si>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</si>
  <si>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</si>
  <si>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</si>
  <si>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</si>
  <si>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</si>
  <si>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</si>
  <si>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</si>
  <si>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</si>
  <si>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</si>
  <si>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</si>
  <si>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</si>
  <si>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</si>
  <si>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</si>
  <si>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</si>
  <si>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</si>
  <si>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</si>
  <si>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</si>
  <si>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</si>
  <si>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</si>
  <si>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</si>
  <si>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</si>
  <si>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</si>
  <si>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</si>
  <si>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</si>
  <si>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</si>
  <si>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</si>
  <si>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</si>
  <si>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</si>
  <si>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</si>
  <si>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</si>
  <si>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</si>
  <si>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</si>
  <si>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</si>
  <si>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</si>
  <si>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</si>
  <si>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</si>
  <si>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</si>
  <si>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</si>
  <si>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</si>
  <si>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</si>
  <si>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</si>
  <si>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</si>
  <si>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</si>
  <si>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</si>
  <si>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</si>
  <si>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</si>
  <si>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</si>
  <si>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</si>
  <si>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</si>
  <si>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</si>
  <si>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</si>
  <si>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</si>
  <si>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</si>
  <si>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</si>
  <si>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</si>
  <si>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</si>
  <si>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</si>
  <si>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</si>
  <si>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</si>
  <si>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</si>
  <si>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</si>
  <si>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</si>
  <si>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</si>
  <si>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</si>
  <si>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</si>
  <si>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</si>
  <si>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</si>
  <si>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</si>
  <si>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</si>
  <si>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</si>
  <si>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</si>
  <si>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</si>
  <si>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</si>
  <si>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</si>
  <si>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</si>
  <si>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</si>
  <si>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</si>
  <si>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</si>
  <si>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</si>
  <si>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</si>
  <si>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</si>
  <si>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</si>
  <si>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</si>
  <si>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</si>
  <si>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</si>
  <si>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</si>
  <si>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</si>
  <si>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</si>
  <si>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</si>
  <si>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</si>
  <si>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</si>
  <si>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</si>
  <si>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</si>
  <si>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</si>
  <si>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</si>
  <si>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</si>
  <si>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</si>
  <si>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</si>
  <si>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</si>
  <si>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</si>
  <si>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</si>
  <si>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</si>
  <si>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</si>
  <si>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</si>
  <si>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</si>
  <si>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</si>
  <si>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</si>
  <si>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</si>
  <si>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</si>
  <si>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</si>
  <si>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</si>
  <si>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</si>
  <si>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</si>
  <si>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</si>
  <si>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</si>
  <si>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</si>
  <si>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</si>
  <si>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</si>
  <si>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</si>
  <si>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</si>
  <si>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</si>
  <si>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</si>
  <si>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</si>
  <si>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</si>
  <si>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theme="1"/>
        <rFont val="Calibri"/>
        <family val="2"/>
        <scheme val="minor"/>
      </rPr>
      <t xml:space="preserve">Fuente: </t>
    </r>
    <r>
      <rPr>
        <sz val="9"/>
        <color theme="1"/>
        <rFont val="Calibri"/>
        <family val="2"/>
        <scheme val="minor"/>
      </rPr>
      <t>EFIGAS - E.S.P.</t>
    </r>
  </si>
  <si>
    <t>% de Población</t>
  </si>
  <si>
    <t>5.6 PLAZA DE MERCADO</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</si>
  <si>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</si>
  <si>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</si>
  <si>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</si>
  <si>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</si>
  <si>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</si>
  <si>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</si>
  <si>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</si>
  <si>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</si>
  <si>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</si>
  <si>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</si>
  <si>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</si>
  <si>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</si>
  <si>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</si>
  <si>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</si>
  <si>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</si>
  <si>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</si>
  <si>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</si>
  <si>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</si>
  <si>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</si>
  <si>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</si>
  <si>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</si>
  <si>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</si>
  <si>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</si>
  <si>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</si>
  <si>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</si>
  <si>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</si>
  <si>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</si>
  <si>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</si>
  <si>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</si>
  <si>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</si>
  <si>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</si>
  <si>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</si>
  <si>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</si>
  <si>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</si>
  <si>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</si>
  <si>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</si>
  <si>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</si>
  <si>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</si>
  <si>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</si>
  <si>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</si>
  <si>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Transitar en contravía </t>
  </si>
  <si>
    <t xml:space="preserve">No mantener distancia </t>
  </si>
  <si>
    <t xml:space="preserve">Girar bruscamente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</si>
  <si>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</si>
  <si>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</si>
  <si>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</si>
  <si>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</si>
  <si>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</si>
  <si>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</si>
  <si>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</si>
  <si>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</si>
  <si>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</si>
  <si>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</si>
  <si>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</si>
  <si>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</si>
  <si>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</si>
  <si>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</si>
  <si>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</si>
  <si>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</si>
  <si>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</si>
  <si>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</si>
  <si>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</si>
  <si>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</si>
  <si>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</si>
  <si>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</si>
  <si>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</si>
  <si>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</si>
  <si>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</si>
  <si>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</si>
  <si>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</si>
  <si>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</si>
  <si>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</si>
  <si>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</si>
  <si>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</si>
  <si>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</si>
  <si>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</si>
  <si>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</si>
  <si>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</si>
  <si>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</si>
  <si>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</si>
  <si>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</si>
  <si>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</si>
  <si>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</si>
  <si>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</si>
  <si>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</si>
  <si>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</si>
  <si>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</si>
  <si>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</si>
  <si>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</si>
  <si>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</si>
  <si>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</si>
  <si>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</si>
  <si>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</si>
  <si>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</si>
  <si>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</si>
  <si>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</si>
  <si>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</si>
  <si>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</si>
  <si>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</si>
  <si>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</si>
  <si>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</si>
  <si>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</si>
  <si>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</si>
  <si>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</si>
  <si>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</si>
  <si>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</si>
  <si>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</si>
  <si>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</si>
  <si>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</si>
  <si>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</si>
  <si>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</si>
  <si>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</si>
  <si>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</si>
  <si>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</si>
  <si>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</si>
  <si>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</si>
  <si>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</si>
  <si>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</si>
  <si>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</si>
  <si>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</si>
  <si>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</si>
  <si>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</si>
  <si>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</si>
  <si>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</si>
  <si>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</si>
  <si>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</si>
  <si>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</si>
  <si>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</si>
  <si>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</si>
  <si>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</si>
  <si>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</si>
  <si>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</si>
  <si>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</si>
  <si>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</si>
  <si>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</si>
  <si>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</si>
  <si>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</si>
  <si>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</si>
  <si>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</si>
  <si>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</si>
  <si>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</si>
  <si>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</si>
  <si>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</si>
  <si>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</si>
  <si>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</si>
  <si>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</si>
  <si>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</si>
  <si>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</si>
  <si>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</si>
  <si>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</si>
  <si>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</si>
  <si>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</si>
  <si>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</si>
  <si>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</si>
  <si>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</si>
  <si>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</si>
  <si>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</si>
  <si>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</si>
  <si>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</si>
  <si>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</si>
  <si>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</si>
  <si>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</si>
  <si>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</si>
  <si>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</si>
  <si>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</si>
  <si>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</si>
  <si>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</si>
  <si>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</si>
  <si>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</si>
  <si>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</si>
  <si>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</si>
  <si>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</si>
  <si>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</si>
  <si>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</si>
  <si>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</si>
  <si>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t>C</t>
  </si>
  <si>
    <t>Numero</t>
  </si>
  <si>
    <t>Riesgo Peso Bajo</t>
  </si>
  <si>
    <t>DNT Global</t>
  </si>
  <si>
    <t>Riesgo Talla Baja</t>
  </si>
  <si>
    <t xml:space="preserve">3.8.4 SITUACIÓN NUTRICIONAL (TALLA/EDAD) &lt; DE 18 AÑOS </t>
  </si>
  <si>
    <t>3.8.3 SITUACIÓN NUTRICIONAL (PESO/EDAD) &lt; DE 5 AÑOS</t>
  </si>
  <si>
    <t>Publico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</si>
  <si>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</si>
  <si>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</si>
  <si>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</si>
  <si>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</si>
  <si>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</si>
  <si>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</si>
  <si>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</si>
  <si>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VALLE</t>
  </si>
  <si>
    <t>Montenegro</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</si>
  <si>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</si>
  <si>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</si>
  <si>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</si>
  <si>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</si>
  <si>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</si>
  <si>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</si>
  <si>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r>
      <t xml:space="preserve">Fuente: </t>
    </r>
    <r>
      <rPr>
        <sz val="8"/>
        <color theme="1"/>
        <rFont val="Gill Sans MT"/>
        <family val="2"/>
      </rPr>
      <t>Hospital PIO</t>
    </r>
    <r>
      <rPr>
        <b/>
        <sz val="8"/>
        <color theme="1"/>
        <rFont val="Gill Sans MT"/>
        <family val="2"/>
      </rPr>
      <t xml:space="preserve">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</si>
  <si>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</si>
  <si>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</si>
  <si>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t>Área cultivada (Ha)</t>
  </si>
  <si>
    <t>Indeterminado</t>
  </si>
  <si>
    <t>3.7.1 NACIMIENTOS Y DEFUNCIONES FETALES SEGÚN SEXO Y RESIDENCIA DE LA MADRE</t>
  </si>
  <si>
    <t>3.7.5 CAUSAS DE MORTALIDAD FETAL SEGÚN RESIDENCIA DE LA MADRE (LISTA DE CAUSAS AGRUPADAS 6/67 )</t>
  </si>
  <si>
    <t>401 FETO Y RECIEN NACIDO AFECTADOS POR CIERTAS AFECC. MATERNAS</t>
  </si>
  <si>
    <t>402 FETO Y RECIEN N. AFECTADOS POR COMPL. OBST. Y TRAUM. NACIMIENTO</t>
  </si>
  <si>
    <t>403 RETARDO CRECIM.FETAL, DESNUTR. FETAL., BAJO P./ NACER, GEST.CORTA</t>
  </si>
  <si>
    <t>404 TRAST. RESPIRATORIOS ESPECIFICOS DEL PERIODO PERINATAL</t>
  </si>
  <si>
    <t>407 OTRAS AFECC. ORIGINADAS EN PERIODO PERINATAL</t>
  </si>
  <si>
    <t>615 MALFORMACIONES CONGEN., DEFORMID.Y ANOMALIAS CROMOSOMICAS</t>
  </si>
  <si>
    <t>H</t>
  </si>
  <si>
    <t>M</t>
  </si>
  <si>
    <t>3.7.2 TASA DE MORTALIDAD INFANTIL (Defunciones de menores de 1 año por cada Mil Nacidos Vivos)</t>
  </si>
  <si>
    <t>Entidad</t>
  </si>
  <si>
    <t>Área de Residencia</t>
  </si>
  <si>
    <t>Sin Información</t>
  </si>
  <si>
    <t>3.7.3 DEFUNCIONES NO FETALES SEGÚN MUNICIPIO, SEXO Y ÁREA DE RESIDENCIA</t>
  </si>
  <si>
    <t>De 10 a 14 años</t>
  </si>
  <si>
    <t>De 15 a 19 años</t>
  </si>
  <si>
    <t>De 20 a 24 años</t>
  </si>
  <si>
    <t>De 25 a 29 años</t>
  </si>
  <si>
    <t>De 35 a 39 años</t>
  </si>
  <si>
    <t>De 40 a 44 años</t>
  </si>
  <si>
    <t>De 45 a 54 años</t>
  </si>
  <si>
    <t>3.7.4 DEFUNCIONES NO FETALES POR GRUPO DE EDAD Y ÁREA DE RESIDENCIA</t>
  </si>
  <si>
    <r>
      <rPr>
        <b/>
        <sz val="9"/>
        <color theme="1"/>
        <rFont val="Gill Sans MT"/>
        <family val="2"/>
      </rPr>
      <t xml:space="preserve">Fuente: </t>
    </r>
    <r>
      <rPr>
        <sz val="9"/>
        <color theme="1"/>
        <rFont val="Gill Sans MT"/>
        <family val="2"/>
      </rPr>
      <t>Secretaría de Planeación Departamental. Base Certificada SISBÉN III - Corte 31 Dic. 2016</t>
    </r>
  </si>
  <si>
    <t>De 0 a 4</t>
  </si>
  <si>
    <t>De 30 a 34 años</t>
  </si>
  <si>
    <t>3.7.6 NACIMIENTOS SEGÚN RESIDENCIA Y GRUPOS DE EDAD DE LA MADRE</t>
  </si>
  <si>
    <t>5.7 COBERTURA DE ACUEDUCTO AÑO</t>
  </si>
  <si>
    <t xml:space="preserve">5.8 COBERTURA DE ALCANTARILLADO </t>
  </si>
  <si>
    <t xml:space="preserve">5.9 COBERTURA DE ASEO </t>
  </si>
  <si>
    <t>QUIMBAYA</t>
  </si>
  <si>
    <t>Quimbaya</t>
  </si>
  <si>
    <t>Fuente: Serviaseo Quimbaya S.A.E.S.P.</t>
  </si>
  <si>
    <t>Antonio Cifuentes</t>
  </si>
  <si>
    <t>Samuel Jaramillo</t>
  </si>
  <si>
    <t>Francisco de Paula Montoya</t>
  </si>
  <si>
    <t>Juan de Jesús Buitrago</t>
  </si>
  <si>
    <t>Víctor Grajales</t>
  </si>
  <si>
    <t>Eladio Ocampo</t>
  </si>
  <si>
    <t>Carlos Vieco Ortíz</t>
  </si>
  <si>
    <t>Jorge Robledo Ortíz</t>
  </si>
  <si>
    <t>Alcalá, Valle</t>
  </si>
  <si>
    <t>Filandia</t>
  </si>
  <si>
    <t>Obando, Valle</t>
  </si>
  <si>
    <t>22° C</t>
  </si>
  <si>
    <t>2.12 SEGURIDAD</t>
  </si>
  <si>
    <r>
      <rPr>
        <b/>
        <sz val="9"/>
        <color theme="1"/>
        <rFont val="Gill Sans MT"/>
        <family val="2"/>
      </rPr>
      <t xml:space="preserve">Fuente: </t>
    </r>
    <r>
      <rPr>
        <sz val="9"/>
        <color theme="1"/>
        <rFont val="Gill Sans MT"/>
        <family val="2"/>
      </rPr>
      <t>Ministerio de Tecnologías de la Información y las Comunicaciones</t>
    </r>
  </si>
  <si>
    <r>
      <rPr>
        <b/>
        <sz val="9"/>
        <color theme="1"/>
        <rFont val="Gill Sans MT"/>
        <family val="2"/>
      </rPr>
      <t>Fuente:</t>
    </r>
    <r>
      <rPr>
        <sz val="9"/>
        <color theme="1"/>
        <rFont val="Gill Sans MT"/>
        <family val="2"/>
      </rPr>
      <t xml:space="preserve"> Ministerio de Tecnologías de la Información y las Comunicaciones</t>
    </r>
  </si>
  <si>
    <r>
      <t xml:space="preserve">Fuente: </t>
    </r>
    <r>
      <rPr>
        <sz val="9"/>
        <color theme="1"/>
        <rFont val="Gill Sans MT"/>
        <family val="2"/>
      </rPr>
      <t xml:space="preserve">Hacienda Municipal </t>
    </r>
  </si>
  <si>
    <t>BCG</t>
  </si>
  <si>
    <t>Neumococo</t>
  </si>
  <si>
    <t>Hepatitis A</t>
  </si>
  <si>
    <t>Varicela</t>
  </si>
  <si>
    <t>DPT</t>
  </si>
  <si>
    <t>Influenza</t>
  </si>
  <si>
    <t>Tetano</t>
  </si>
  <si>
    <t>DPT Acelular</t>
  </si>
  <si>
    <t>VPH</t>
  </si>
  <si>
    <t>Antirrabica</t>
  </si>
  <si>
    <t>Tos ferina</t>
  </si>
  <si>
    <t>Sarampion</t>
  </si>
  <si>
    <t>Frenar bruscamente</t>
  </si>
  <si>
    <t>Arrancar sin precaucion</t>
  </si>
  <si>
    <t>Poner en marcha un vehiculo sin precaucion</t>
  </si>
  <si>
    <t>Reverso inprudente</t>
  </si>
  <si>
    <t>2016-2017</t>
  </si>
  <si>
    <t>MARIO PELAEZ S</t>
  </si>
  <si>
    <t>1988-1990</t>
  </si>
  <si>
    <t>OSCAR ARBELAEZ L</t>
  </si>
  <si>
    <t>1990-1992 Y 2001-2004</t>
  </si>
  <si>
    <t xml:space="preserve">JAMES BRITO PELAEZ </t>
  </si>
  <si>
    <t>1993-1994</t>
  </si>
  <si>
    <t>MARIA LUISA LONDOÑO DE L</t>
  </si>
  <si>
    <t>1995-1997</t>
  </si>
  <si>
    <t>JESUS ALBERTO ALZATE VILLEGAS</t>
  </si>
  <si>
    <t>1997-1998</t>
  </si>
  <si>
    <t>CARLOS ANTONIO RESTREPO</t>
  </si>
  <si>
    <t>1999-2002</t>
  </si>
  <si>
    <t>JAMES CASTAÑO HERRERA</t>
  </si>
  <si>
    <t>2004-2007</t>
  </si>
  <si>
    <t>JOSE REINEL HENAO LOPEZ</t>
  </si>
  <si>
    <t>2008-2011</t>
  </si>
  <si>
    <t>JOHN EDGAR PEREZ R</t>
  </si>
  <si>
    <t>2012-2015</t>
  </si>
  <si>
    <t>JAIME ANDRES PEREZ COTRINO</t>
  </si>
  <si>
    <t>2016-2019</t>
  </si>
  <si>
    <t>1.5.5 SUPERFICIE (Has)</t>
  </si>
  <si>
    <t>Densidad Poblacional (hab/Has)</t>
  </si>
  <si>
    <t>5.2.2 NÚMERO DE SUSCRIPTORES SEGÚN ESTRATO SOCIOECONÓMICO</t>
  </si>
  <si>
    <t>5.2.1 NÚMERO DE SUSCRIPTORES URBANOS Y RURALES, POR SECTORES</t>
  </si>
  <si>
    <t>5.5.1 NÚMERO DE SUSCRIPTORES URBANOS Y RURALES, POR SECTORES</t>
  </si>
  <si>
    <t>5.6.1 NÚMERO DE SUSCRIPTORES URBANOS Y RURALES, POR SECTORES</t>
  </si>
  <si>
    <t>7.4 ESTABLECIMIENTOS CARCELARIOS, PENITENCIARÍAS</t>
  </si>
  <si>
    <t>Gentilicio</t>
  </si>
  <si>
    <t>4.6 CLASIFICACION DE ESTABLECIMIENTOS SEGÚN PRUEBAS SABER 11</t>
  </si>
  <si>
    <t>Numero de Instituciones</t>
  </si>
  <si>
    <t>A+</t>
  </si>
  <si>
    <t>A</t>
  </si>
  <si>
    <t>B</t>
  </si>
  <si>
    <t>D</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</si>
  <si>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</si>
  <si>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</si>
  <si>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</si>
  <si>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</si>
  <si>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</si>
  <si>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</si>
  <si>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</si>
  <si>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</si>
  <si>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</si>
  <si>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</si>
  <si>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</si>
  <si>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</si>
  <si>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</si>
  <si>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</si>
  <si>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</si>
  <si>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</si>
  <si>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</si>
  <si>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</si>
  <si>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</si>
  <si>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</si>
  <si>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</si>
  <si>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</si>
  <si>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</si>
  <si>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</si>
  <si>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</si>
  <si>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</si>
  <si>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</si>
  <si>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</si>
  <si>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</si>
  <si>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</si>
  <si>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</si>
  <si>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Tramo</t>
  </si>
  <si>
    <t>Bueno</t>
  </si>
  <si>
    <t>Regular</t>
  </si>
  <si>
    <t>Desempeño imtegral</t>
  </si>
  <si>
    <t>Quimbayuno</t>
  </si>
  <si>
    <t>2017-2018</t>
  </si>
  <si>
    <t>De 45 - 64 años</t>
  </si>
  <si>
    <t>65 y más</t>
  </si>
  <si>
    <t>Fuente: ICFES - Resultados año 2018,</t>
  </si>
  <si>
    <t>ARAUCA</t>
  </si>
  <si>
    <t>4° 37´21¨</t>
  </si>
  <si>
    <t>75° 45´57¨</t>
  </si>
  <si>
    <t>SAGRADO CORAZON DE JESUS</t>
  </si>
  <si>
    <t xml:space="preserve">HIPERTENSION ESCENCIAL </t>
  </si>
  <si>
    <t>DIARREA Y GASTROENTERITIS INFECCIOSO</t>
  </si>
  <si>
    <t>ENFERMEDAD PULOMONAR OBSTRUCTIVA CRONICA</t>
  </si>
  <si>
    <t xml:space="preserve">Polio </t>
  </si>
  <si>
    <t>TD Embarazadas</t>
  </si>
  <si>
    <t>TD MEF</t>
  </si>
  <si>
    <t>Sobrepeso</t>
  </si>
  <si>
    <t>Talla Baja</t>
  </si>
  <si>
    <t xml:space="preserve">expendio de carnes </t>
  </si>
  <si>
    <t>Venta de ropa de segunda</t>
  </si>
  <si>
    <t>cacharreria</t>
  </si>
  <si>
    <t>repuestos de segunda</t>
  </si>
  <si>
    <t>CARMELITA-CRUC (V.FERREA)</t>
  </si>
  <si>
    <t>CEMENTERIO LOS LONDOÑO</t>
  </si>
  <si>
    <t>CASA BLANCA - ARAUCA</t>
  </si>
  <si>
    <t>MESA BAJA - BRASILIA</t>
  </si>
  <si>
    <t>QUEBRADA SAN FELIPE</t>
  </si>
  <si>
    <t>ANILLO CARRETERA VIEJA</t>
  </si>
  <si>
    <t>ANILLO DE LA VIRGEN</t>
  </si>
  <si>
    <t>BANCA - FERROCARRIL</t>
  </si>
  <si>
    <t>LOS SAUCES - LA MARINA</t>
  </si>
  <si>
    <t>FINCA LA MARIA</t>
  </si>
  <si>
    <t>LAS DELGADITAS - ALCALA</t>
  </si>
  <si>
    <t>ARAUCA - EL COFRE</t>
  </si>
  <si>
    <t>QUIMBAYA - EL SILENCIO</t>
  </si>
  <si>
    <t>GUAYABA - GUAYABITO</t>
  </si>
  <si>
    <t>MACHANGARA - 3 ESQUINAS</t>
  </si>
  <si>
    <t>LA MORENA - LA AUSTRALIA</t>
  </si>
  <si>
    <t>TRES ESQUINAS-P. RICO</t>
  </si>
  <si>
    <t>SANTANA - LA PESQUERA</t>
  </si>
  <si>
    <t>SANTANA - ACAPULCO</t>
  </si>
  <si>
    <t>LAUREL - MOCONDO</t>
  </si>
  <si>
    <t>EL LAUREL - BALMORAL</t>
  </si>
  <si>
    <t>EL LAUREL - LA CALABRIA</t>
  </si>
  <si>
    <t>LA CALABRIA - LA AMERICA</t>
  </si>
  <si>
    <t>LA ALQUERIA - EL OCASO</t>
  </si>
  <si>
    <t>EL OCASO - EL DOBAIBE</t>
  </si>
  <si>
    <t>CAPRI EL CORTIJO</t>
  </si>
  <si>
    <t>SANTANA - TRES ESQUINAS</t>
  </si>
  <si>
    <t>LA AMERICA - LA ITALIA</t>
  </si>
  <si>
    <t>ACAPULCO - PALERMO</t>
  </si>
  <si>
    <t>SAN MARCOS - LA ITALIA</t>
  </si>
  <si>
    <t>LA AMERICA - PALERMO</t>
  </si>
  <si>
    <t>ACAPULCO -  LA MESETA</t>
  </si>
  <si>
    <t>PALERMO - LA CASCADA</t>
  </si>
  <si>
    <t>CASCADA - LA TRIGRERA</t>
  </si>
  <si>
    <t>GRANJA - PALERMO</t>
  </si>
  <si>
    <t>LA GRANJA - CORCEGA</t>
  </si>
  <si>
    <t>EL RETEN-JAZMIN-PORVENIR</t>
  </si>
  <si>
    <t>MALABAR - GUAIMARAL</t>
  </si>
  <si>
    <t>EL JAZMIN - EL REFLEJO</t>
  </si>
  <si>
    <t>S.GERARDO-ORQUETA TRINA</t>
  </si>
  <si>
    <t>EL JAZMIN - LA PELIGROSA</t>
  </si>
  <si>
    <t>LA TEBAIDA - LA MESITA</t>
  </si>
  <si>
    <t>EL ROCIO -  EL RINCON</t>
  </si>
  <si>
    <t>COROZAL - AGUA LINDA</t>
  </si>
  <si>
    <t>PALMAS - MAKENA No. 2</t>
  </si>
  <si>
    <t>PEKIN - PRIMAVERA</t>
  </si>
  <si>
    <t>LA MONTAÑA - GUADUALITO</t>
  </si>
  <si>
    <t>MONTAÑA - EL RETIRO</t>
  </si>
  <si>
    <t>MONTAÑA-CAMPO ALEGRE</t>
  </si>
  <si>
    <t>ESPAÑOLA-3 ESQUINAS-QUIMBAYA</t>
  </si>
  <si>
    <t>LA UNION - LA DIVISA</t>
  </si>
  <si>
    <t>ANILLO LA FABIOLA-LA UNION</t>
  </si>
  <si>
    <t>LA PAILA - LA CUCHILLA</t>
  </si>
  <si>
    <t>TRES ESQUINAS-EL PLACER</t>
  </si>
  <si>
    <t>LA MESETA - LA CARMELITA</t>
  </si>
  <si>
    <t>LINEA FERREA-SAN JOAQUIN</t>
  </si>
  <si>
    <t>PUEBLO R.-LAS CARMELITAS</t>
  </si>
  <si>
    <t>PINGANÀ - AGUACATAL</t>
  </si>
  <si>
    <t>MORELIA BAJA - EL JAZMIN</t>
  </si>
  <si>
    <t>MORELIA BAJA - LA SIRENA</t>
  </si>
  <si>
    <t>ANILLOS DE LINARES</t>
  </si>
  <si>
    <t>LAS BRISAS - LA CARMELITA</t>
  </si>
  <si>
    <t>EL JAZMIN-RANCHO QUEMAO</t>
  </si>
  <si>
    <t>LA VIRGEN - LA CUCHILLA</t>
  </si>
  <si>
    <t>LA FAVORITA-LA ARBOLEDA</t>
  </si>
  <si>
    <t>MORELIA BAJA -LA CAMELIA</t>
  </si>
  <si>
    <t>EL SILENCIO - MORELIA BAJA</t>
  </si>
  <si>
    <t>PUEBLO RICO - LA BELLA</t>
  </si>
  <si>
    <t>C.RAMON MEZA-ESCORPION</t>
  </si>
  <si>
    <t>LA ARGENTINA - AGUCATAL</t>
  </si>
  <si>
    <t>ESC.PUEBLO R-FCA EL JARDI</t>
  </si>
  <si>
    <t>PUEBLO RICO - EL VERGEL</t>
  </si>
  <si>
    <t>LA UNION - LA CUCHILLA</t>
  </si>
  <si>
    <t>CAMPALA - QUIMBAYITA</t>
  </si>
  <si>
    <t>TROCADEROS - EL BALTICO</t>
  </si>
  <si>
    <t>EL CRUCERO-LINEA FERREA</t>
  </si>
  <si>
    <t>EL PORVENIR - BELLAVISTA</t>
  </si>
  <si>
    <t>TROCADEROS- ESMERALDA</t>
  </si>
  <si>
    <t>P.POLICIA TROCADE- PALMA</t>
  </si>
  <si>
    <t>UNION - LA PATAGONIA</t>
  </si>
  <si>
    <t>EL TABLACITO-LAS MARGARITAS</t>
  </si>
  <si>
    <t>LA PALOMA</t>
  </si>
  <si>
    <t>LA PALOMA - EL CORTIJO</t>
  </si>
  <si>
    <t>LA HOLANDA -LA PATAGONIA</t>
  </si>
  <si>
    <t>EL ORITO - EL LAUREL</t>
  </si>
  <si>
    <t>LAUREL - COLA`E GURRE</t>
  </si>
  <si>
    <t>BRUSELAS - PORTUGAL</t>
  </si>
  <si>
    <t>SAN MARCOS-CARRE. VIEJA</t>
  </si>
  <si>
    <t>LA ESPERANZA-CAMBULOS</t>
  </si>
  <si>
    <t>EL PALMAR - GUAJIRA</t>
  </si>
  <si>
    <t>ONASIS - LA FORTUNA</t>
  </si>
  <si>
    <t xml:space="preserve">Fuente: DNP - Portal Territorial de Colombia     </t>
  </si>
  <si>
    <t>11.4.1 LEY 617 DEL 2000 - Vigencia 2017</t>
  </si>
  <si>
    <t>11.4.2 INDICE DE DESEMPEÑO FISCAL - 2017</t>
  </si>
  <si>
    <r>
      <rPr>
        <b/>
        <sz val="9"/>
        <color theme="1"/>
        <rFont val="Calibri"/>
        <family val="2"/>
        <scheme val="minor"/>
      </rPr>
      <t xml:space="preserve">Fuente: </t>
    </r>
    <r>
      <rPr>
        <sz val="9"/>
        <color theme="1"/>
        <rFont val="Calibri"/>
        <family val="2"/>
        <scheme val="minor"/>
      </rPr>
      <t>Superintendencia de Servicios Públicos Domiciliarios</t>
    </r>
  </si>
  <si>
    <t>Tasa Aprobacion</t>
  </si>
  <si>
    <t>2.3 PROYECCIONES DE POBLACIÓN SEGÚN GRUPOS QUINQUENALES DE EDAD AÑO 2019.</t>
  </si>
  <si>
    <t>2.7 POBLACIÓN DESPLAZADA AÑO 2019</t>
  </si>
  <si>
    <t>2.10 POBLACIÓN CON REGISTRO PARA LA LOCALIZACIÓN Y CARACTERIZACIÓN DE LAS PERSONAS CON DISCAPACIDAD.
ÁREA DE RESIDENCIA Y SEXO SEGÚN GRUPOS DE EDAD. AÑO 2019</t>
  </si>
  <si>
    <t>Total Año 2019</t>
  </si>
  <si>
    <r>
      <rPr>
        <b/>
        <sz val="9"/>
        <color theme="1"/>
        <rFont val="Calibri"/>
        <family val="2"/>
        <scheme val="minor"/>
      </rPr>
      <t>Fuente:</t>
    </r>
    <r>
      <rPr>
        <sz val="9"/>
        <color theme="1"/>
        <rFont val="Calibri"/>
        <family val="2"/>
        <scheme val="minor"/>
      </rPr>
      <t xml:space="preserve"> ICFES - Resultados año 2019,</t>
    </r>
  </si>
  <si>
    <t>11.4.3 INDICE DE DESEMPEÑO INTEGRAL - 2019</t>
  </si>
  <si>
    <t>Población Total
2019</t>
  </si>
  <si>
    <t>2019</t>
  </si>
  <si>
    <t>Fuente: ICFES - Resultados año 2019,</t>
  </si>
  <si>
    <t>Índice de Penetración de Internet
4T-2019</t>
  </si>
  <si>
    <t>Cobertura en gas natural
4T-2019</t>
  </si>
  <si>
    <t>Cobertura Energía Total
Año 2019</t>
  </si>
  <si>
    <t xml:space="preserve">ABELARDO CASTAÑO MARIN </t>
  </si>
  <si>
    <t>2020-2023</t>
  </si>
  <si>
    <t>1º DE OCTUBRE</t>
  </si>
  <si>
    <t>BARRIO HERBERTO VIGOYA</t>
  </si>
  <si>
    <t>AGUALINDA (focafe, Millán, cabañas, cruz roja, universidad nacional,</t>
  </si>
  <si>
    <t xml:space="preserve"> villas de rosario)</t>
  </si>
  <si>
    <t>URBANIZACION TANAMBI</t>
  </si>
  <si>
    <t>ANMUCIC</t>
  </si>
  <si>
    <t>APUQUIM</t>
  </si>
  <si>
    <t>BUENAVISTA</t>
  </si>
  <si>
    <t>BUENOS AIRES</t>
  </si>
  <si>
    <t>CENTRO</t>
  </si>
  <si>
    <t>CIUDADELA EL SUEÑO (etapa 1, etapa 2, etapa 3, etapa 4, villa del prado)</t>
  </si>
  <si>
    <t>CLEMENTINA LÓPEZ</t>
  </si>
  <si>
    <t>CONJUNTO RESIDENCIAL GIRASOLES</t>
  </si>
  <si>
    <t>COOINTEVI</t>
  </si>
  <si>
    <t>EL CACIQUE</t>
  </si>
  <si>
    <t>EL CEILÁN</t>
  </si>
  <si>
    <t>EL CINCUENTENARIO</t>
  </si>
  <si>
    <t>EL DESPACIO</t>
  </si>
  <si>
    <t>EL GAITAN</t>
  </si>
  <si>
    <t>EL MIRADOR</t>
  </si>
  <si>
    <t>EL OBRERO</t>
  </si>
  <si>
    <t>GONZÁLEZ</t>
  </si>
  <si>
    <t>GUALANDAY</t>
  </si>
  <si>
    <t>JOSÉ HILARIO LÓPEZ</t>
  </si>
  <si>
    <t>LA DIEZ CASAS</t>
  </si>
  <si>
    <t>LA ELVIRA</t>
  </si>
  <si>
    <t>LA ESPERANZA</t>
  </si>
  <si>
    <t>LA PAZ</t>
  </si>
  <si>
    <t>LA RIVERA</t>
  </si>
  <si>
    <t>LOS CEREZOS</t>
  </si>
  <si>
    <t>LOS FUNDADORES</t>
  </si>
  <si>
    <t>LOS LAURELES</t>
  </si>
  <si>
    <t>NUEVA ALEJANDRÍA</t>
  </si>
  <si>
    <t>NUEVO HORIZONTE</t>
  </si>
  <si>
    <t>PALMA DE CERA</t>
  </si>
  <si>
    <t>PLANVITEQ</t>
  </si>
  <si>
    <t>POLI CARPA</t>
  </si>
  <si>
    <t>PUEBLO NUEVO</t>
  </si>
  <si>
    <t>RAFAEL GRISALES</t>
  </si>
  <si>
    <t>ROCÍO</t>
  </si>
  <si>
    <t>SAN JOSÉ</t>
  </si>
  <si>
    <t>SIERRA OCHOA</t>
  </si>
  <si>
    <t>TURBAY AYALA</t>
  </si>
  <si>
    <t>URB. AGUALINDA</t>
  </si>
  <si>
    <t>URB. GRAJAES</t>
  </si>
  <si>
    <t>URBANIZACION LA ORQUIDEA</t>
  </si>
  <si>
    <t>URBANIZACION LOS PINOS</t>
  </si>
  <si>
    <t>VICENTE LÓPEZ</t>
  </si>
  <si>
    <t>VILLA LAURA</t>
  </si>
  <si>
    <t>VILLA SONIA</t>
  </si>
  <si>
    <t>VOCACIONAL</t>
  </si>
  <si>
    <t>ORLANDO MARTINEZ CALLEJAS</t>
  </si>
  <si>
    <t>VILLAS DEL SOL</t>
  </si>
  <si>
    <t>VILLAS DE ALEJANDRIA</t>
  </si>
  <si>
    <t>X</t>
  </si>
  <si>
    <t>Arauca</t>
  </si>
  <si>
    <t>CEILÁN</t>
  </si>
  <si>
    <t>Ceilan</t>
  </si>
  <si>
    <t>COROZAL</t>
  </si>
  <si>
    <t>Corozal</t>
  </si>
  <si>
    <t>EL CHAQUIRO</t>
  </si>
  <si>
    <t>El chaquiro</t>
  </si>
  <si>
    <t>EL GUAYABO</t>
  </si>
  <si>
    <t>El guayabo</t>
  </si>
  <si>
    <t>EL JAZMÍN</t>
  </si>
  <si>
    <t>El jazmin</t>
  </si>
  <si>
    <t>EL ROCÍO</t>
  </si>
  <si>
    <t>El rocio</t>
  </si>
  <si>
    <t>EL LAUREL</t>
  </si>
  <si>
    <t>El laurel</t>
  </si>
  <si>
    <t>GUAIMARAL</t>
  </si>
  <si>
    <t>Guaimaral</t>
  </si>
  <si>
    <t>KERMAN</t>
  </si>
  <si>
    <t>Kerman</t>
  </si>
  <si>
    <t>LA AUSTRALIA</t>
  </si>
  <si>
    <t>La australia</t>
  </si>
  <si>
    <t>LA CARMELITA</t>
  </si>
  <si>
    <t>La carmelita</t>
  </si>
  <si>
    <t>LA GRANJA</t>
  </si>
  <si>
    <t>La granja</t>
  </si>
  <si>
    <t>LA MESA</t>
  </si>
  <si>
    <t>La mesa</t>
  </si>
  <si>
    <t>LA MONTAÑA</t>
  </si>
  <si>
    <t>La montaña</t>
  </si>
  <si>
    <t>LA SOLEDAD</t>
  </si>
  <si>
    <t>La soledad</t>
  </si>
  <si>
    <t>LA UNIÓN</t>
  </si>
  <si>
    <t>La union</t>
  </si>
  <si>
    <t>LAS BRISAS</t>
  </si>
  <si>
    <t>Las brisas</t>
  </si>
  <si>
    <t>MORELIA ALTA</t>
  </si>
  <si>
    <t>Morelia alta</t>
  </si>
  <si>
    <t>MORELIA BAJA</t>
  </si>
  <si>
    <t>Morelia Baja</t>
  </si>
  <si>
    <t>NARANJAL</t>
  </si>
  <si>
    <t>Naranjal</t>
  </si>
  <si>
    <t>PALERMO</t>
  </si>
  <si>
    <t>Palermo</t>
  </si>
  <si>
    <t>Pueblo Nuevo</t>
  </si>
  <si>
    <t>PUEBLO RICO</t>
  </si>
  <si>
    <t>Pueblo rico</t>
  </si>
  <si>
    <t>SANTANA</t>
  </si>
  <si>
    <t>Santana</t>
  </si>
  <si>
    <t xml:space="preserve">TRES ESQUINAS o TROCADEROS </t>
  </si>
  <si>
    <t>Tres esquinas o trocaderos</t>
  </si>
  <si>
    <t>Quebrada San Felipe</t>
  </si>
  <si>
    <t>Quebrada la Hermosa</t>
  </si>
  <si>
    <t>Quebrada Guadulito</t>
  </si>
  <si>
    <t>Quebrada la Sapera</t>
  </si>
  <si>
    <t>CATOLICAS</t>
  </si>
  <si>
    <t>OTRAS RELIGIONES</t>
  </si>
  <si>
    <r>
      <rPr>
        <b/>
        <sz val="9"/>
        <color theme="1"/>
        <rFont val="Gill Sans MT"/>
        <family val="2"/>
      </rPr>
      <t xml:space="preserve">Fuente: </t>
    </r>
    <r>
      <rPr>
        <sz val="9"/>
        <color theme="1"/>
        <rFont val="Gill Sans MT"/>
        <family val="2"/>
      </rPr>
      <t>RETROPROYECCIONES Y PROYECCIONES DE POBLACIÓN NACIONAL, DEPARTAMENTAL Y MUNICIPAL POR ÁREA, SEXO Y EDAD dame.</t>
    </r>
  </si>
  <si>
    <t>hospital</t>
  </si>
  <si>
    <t>INFECCION VIRAL NO ESPECIFICADA</t>
  </si>
  <si>
    <t xml:space="preserve">SECRETARIA DE SALUD MUNICIPAL </t>
  </si>
  <si>
    <r>
      <rPr>
        <b/>
        <sz val="8"/>
        <color theme="1"/>
        <rFont val="Gill Sans MT"/>
        <family val="2"/>
      </rPr>
      <t xml:space="preserve">Fuente: </t>
    </r>
    <r>
      <rPr>
        <sz val="8"/>
        <color theme="1"/>
        <rFont val="Gill Sans MT"/>
        <family val="2"/>
      </rPr>
      <t>SECRETARIA DE SALUD MUNICIPAL</t>
    </r>
  </si>
  <si>
    <r>
      <rPr>
        <b/>
        <sz val="8"/>
        <color theme="1"/>
        <rFont val="Gill Sans MT"/>
        <family val="2"/>
      </rPr>
      <t xml:space="preserve">Fuente: </t>
    </r>
    <r>
      <rPr>
        <sz val="8"/>
        <color theme="1"/>
        <rFont val="Gill Sans MT"/>
        <family val="2"/>
      </rPr>
      <t>SECRETATRIA DE SALUD MUNICIPAL</t>
    </r>
  </si>
  <si>
    <r>
      <rPr>
        <b/>
        <sz val="8"/>
        <color theme="1"/>
        <rFont val="Gill Sans MT"/>
        <family val="2"/>
      </rPr>
      <t xml:space="preserve">Fuente: </t>
    </r>
    <r>
      <rPr>
        <sz val="8"/>
        <color theme="1"/>
        <rFont val="Gill Sans MT"/>
        <family val="2"/>
      </rPr>
      <t>HSECRETARIA DE SAÑUD MUNICIPAL</t>
    </r>
  </si>
  <si>
    <r>
      <t xml:space="preserve">Fuente: </t>
    </r>
    <r>
      <rPr>
        <sz val="8"/>
        <color theme="1"/>
        <rFont val="Gill Sans MT"/>
        <family val="2"/>
      </rPr>
      <t>SECRETARIA DE SALUD MUNICIPAL</t>
    </r>
  </si>
  <si>
    <r>
      <rPr>
        <b/>
        <sz val="9"/>
        <color theme="1"/>
        <rFont val="Gill Sans MT"/>
        <family val="2"/>
      </rPr>
      <t>Fuente:</t>
    </r>
    <r>
      <rPr>
        <sz val="9"/>
        <color theme="1"/>
        <rFont val="Gill Sans MT"/>
        <family val="2"/>
      </rPr>
      <t xml:space="preserve"> SECRETARIA DE SALUD MUNICIPAL</t>
    </r>
  </si>
  <si>
    <r>
      <rPr>
        <b/>
        <sz val="9"/>
        <color theme="1"/>
        <rFont val="Gill Sans MT"/>
        <family val="2"/>
      </rPr>
      <t>Fuente:</t>
    </r>
    <r>
      <rPr>
        <sz val="9"/>
        <color theme="1"/>
        <rFont val="Gill Sans MT"/>
        <family val="2"/>
      </rPr>
      <t xml:space="preserve"> secretaria de salud municipal</t>
    </r>
  </si>
  <si>
    <t>Fuente: secretaria de salud municipal</t>
  </si>
  <si>
    <t>Fuente: secretria de salud municipal</t>
  </si>
  <si>
    <r>
      <rPr>
        <b/>
        <sz val="9"/>
        <color theme="1"/>
        <rFont val="Gill Sans MT"/>
        <family val="2"/>
      </rPr>
      <t>Fuente:</t>
    </r>
    <r>
      <rPr>
        <sz val="9"/>
        <color theme="1"/>
        <rFont val="Gill Sans MT"/>
        <family val="2"/>
      </rPr>
      <t xml:space="preserve"> secretaria de salud </t>
    </r>
  </si>
  <si>
    <t>Clasificación Antropométrica (5 años)</t>
  </si>
  <si>
    <t xml:space="preserve">Clasificación Antropométrica(18 años) </t>
  </si>
  <si>
    <t xml:space="preserve">Instituciones Educativas </t>
  </si>
  <si>
    <t>Instituciones Educativas</t>
  </si>
  <si>
    <r>
      <rPr>
        <b/>
        <sz val="9"/>
        <color theme="1"/>
        <rFont val="Gill Sans MT"/>
        <family val="2"/>
      </rPr>
      <t>Fuente:</t>
    </r>
    <r>
      <rPr>
        <sz val="9"/>
        <color theme="1"/>
        <rFont val="Gill Sans MT"/>
        <family val="2"/>
      </rPr>
      <t xml:space="preserve"> secretaria de salud</t>
    </r>
  </si>
  <si>
    <t>TRADICIONAL</t>
  </si>
  <si>
    <t>NIÑOS DE 2 A 5 AÑOS, MADRES GESTANTES Y LACTANTES</t>
  </si>
  <si>
    <t>INSTITUCIONAL</t>
  </si>
  <si>
    <t>MENORES DE 5 AÑOS</t>
  </si>
  <si>
    <r>
      <rPr>
        <b/>
        <sz val="9"/>
        <color theme="1"/>
        <rFont val="Gill Sans MT"/>
        <family val="2"/>
      </rPr>
      <t>Fuente:</t>
    </r>
    <r>
      <rPr>
        <sz val="9"/>
        <color theme="1"/>
        <rFont val="Gill Sans MT"/>
        <family val="2"/>
      </rPr>
      <t xml:space="preserve"> Secretaría de Salud municipal</t>
    </r>
  </si>
  <si>
    <r>
      <rPr>
        <b/>
        <sz val="9"/>
        <color theme="1"/>
        <rFont val="Gill Sans MT"/>
        <family val="2"/>
      </rPr>
      <t>Fuente:</t>
    </r>
    <r>
      <rPr>
        <sz val="9"/>
        <color theme="1"/>
        <rFont val="Gill Sans MT"/>
        <family val="2"/>
      </rPr>
      <t xml:space="preserve"> Secretaría de Salud municipal </t>
    </r>
  </si>
  <si>
    <t>1/12/201</t>
  </si>
  <si>
    <r>
      <rPr>
        <b/>
        <sz val="9"/>
        <color theme="1"/>
        <rFont val="Gill Sans MT"/>
        <family val="2"/>
      </rPr>
      <t>Fuente:</t>
    </r>
    <r>
      <rPr>
        <sz val="9"/>
        <color theme="1"/>
        <rFont val="Gill Sans MT"/>
        <family val="2"/>
      </rPr>
      <t xml:space="preserve"> secretaria de salud muncipal</t>
    </r>
  </si>
  <si>
    <t>sede camilo torres</t>
  </si>
  <si>
    <t xml:space="preserve">sede jazmin </t>
  </si>
  <si>
    <t xml:space="preserve">sede el porvenri </t>
  </si>
  <si>
    <t>sede jose antonio galan</t>
  </si>
  <si>
    <t xml:space="preserve">sede jose celestino mutis </t>
  </si>
  <si>
    <t xml:space="preserve">SEDE JOSE PRUDENCIO PADILLA </t>
  </si>
  <si>
    <t xml:space="preserve">SEDE KERMAN </t>
  </si>
  <si>
    <t>sede jose prudencio padilla</t>
  </si>
  <si>
    <t>sede kerman</t>
  </si>
  <si>
    <t xml:space="preserve">sede la camilia </t>
  </si>
  <si>
    <t xml:space="preserve">sede la meseta </t>
  </si>
  <si>
    <t>sede mesa baja</t>
  </si>
  <si>
    <t>sede palermo</t>
  </si>
  <si>
    <t xml:space="preserve">sede san vicente </t>
  </si>
  <si>
    <t xml:space="preserve">i.e el laurel </t>
  </si>
  <si>
    <t>I QUMBAYA</t>
  </si>
  <si>
    <t>sede sagrado corazon</t>
  </si>
  <si>
    <t xml:space="preserve">I MERCADOTECNICA MARIA INMACULADA </t>
  </si>
  <si>
    <t>SEDE GENERAL</t>
  </si>
  <si>
    <t>I.E NARANJAL</t>
  </si>
  <si>
    <t xml:space="preserve">SEDE LA UNION </t>
  </si>
  <si>
    <t>SEDE MORELIA ALTA</t>
  </si>
  <si>
    <t>SEDE MORELIA BAJA</t>
  </si>
  <si>
    <t>SEDE SAGRADA FAMILIA</t>
  </si>
  <si>
    <t>I.E. POLICARPA</t>
  </si>
  <si>
    <t>SEDE ANTONIA SANTOS</t>
  </si>
  <si>
    <t>SEDE ESPERITU SANTO</t>
  </si>
  <si>
    <t>SEDE SADEQUI</t>
  </si>
  <si>
    <t>I.E. RAMON MESA</t>
  </si>
  <si>
    <t>SEDE PUEBLO RICO</t>
  </si>
  <si>
    <t>SEDE EL JARDIN</t>
  </si>
  <si>
    <t>I.E SIMON BOLIVAR</t>
  </si>
  <si>
    <t xml:space="preserve">SEDE EL ROCIO </t>
  </si>
  <si>
    <t>XX</t>
  </si>
  <si>
    <t>4.7 DATOS TÉCNICOS PRUEBAS SABER 11 AÑO 2019. MUNICIPIO DE Quimbaya</t>
  </si>
  <si>
    <t>4.7 RESULTADOS PRUEBAS SABER 11 POR ÁREA DE CONOCIMIENTO AÑO 2019.</t>
  </si>
  <si>
    <t xml:space="preserve">BUENA </t>
  </si>
  <si>
    <t>QUEBRADA BUENAVISTA</t>
  </si>
  <si>
    <t>BUENO</t>
  </si>
  <si>
    <t>EMPRESA NEPSA DEL QUINDIO S.A ESP</t>
  </si>
  <si>
    <t>7 VECES A LA SEMAN ZONA COMERCIAL Y 2 VECES A LA SEMANA RESIDENCIAL</t>
  </si>
  <si>
    <t xml:space="preserve">PARQUE AMBIENTAL ANDALUCIA </t>
  </si>
  <si>
    <t>PANACA</t>
  </si>
  <si>
    <t>x</t>
  </si>
  <si>
    <t>PARQUE SIMON BOLIVAR</t>
  </si>
  <si>
    <t>MUESTRA ARQUEOLOGICA CASA DE LA CULTURA</t>
  </si>
  <si>
    <t>MONUMENTO A LA MADRE</t>
  </si>
  <si>
    <t>MONUMENTO A LA MADRE GESTANTE</t>
  </si>
  <si>
    <t>TUMBAS DE CANCEL</t>
  </si>
  <si>
    <t>FESTIVAL DE VELAS Y FAROLES</t>
  </si>
  <si>
    <t>GRANJA DE MAMA LULU</t>
  </si>
  <si>
    <t>BALSAJE POR EL RIO DE LA VIEJA</t>
  </si>
  <si>
    <t>PARROQUIA JESUS MARIA Y JOSE</t>
  </si>
  <si>
    <t>ALDEA DEL ARTESANO</t>
  </si>
  <si>
    <t>SEMANA SANTA</t>
  </si>
  <si>
    <t>BARRANQUISMO</t>
  </si>
  <si>
    <r>
      <t xml:space="preserve">Fuente: </t>
    </r>
    <r>
      <rPr>
        <sz val="9"/>
        <color theme="1"/>
        <rFont val="Gill Sans MT"/>
        <family val="2"/>
      </rPr>
      <t xml:space="preserve">Secretaria de competitividad y desarrollo </t>
    </r>
  </si>
  <si>
    <t>NOMBRE</t>
  </si>
  <si>
    <t>CAPACIDAD</t>
  </si>
  <si>
    <t>UBICACIÓN</t>
  </si>
  <si>
    <t xml:space="preserve">RESORT PALMAS DE SANTA HELENA </t>
  </si>
  <si>
    <t>FINCA HOTEL VILLA KATTY'S PALERMO</t>
  </si>
  <si>
    <t>CASA CAMPESTRE VISTA HERMOSA</t>
  </si>
  <si>
    <t xml:space="preserve">FINCA TURISTICA EL BERLIN DEL LAUREL </t>
  </si>
  <si>
    <t>FINCA HOTEL EL ROSARIO</t>
  </si>
  <si>
    <t>FINCA HOTEL LA CORALIA II</t>
  </si>
  <si>
    <t xml:space="preserve">FINCA HOTEL LA RONDALLA </t>
  </si>
  <si>
    <t>HOTEL CAMPESTRE CASA NOGALES</t>
  </si>
  <si>
    <t xml:space="preserve">FINCA TURISTICA NUEVA VILLA JARDIN </t>
  </si>
  <si>
    <t>La PRADERA II</t>
  </si>
  <si>
    <t>HACIENDA EL SAMAN DE QUIMBAYA</t>
  </si>
  <si>
    <t>ECO HOTEL LA COLINA</t>
  </si>
  <si>
    <t>LA PEQUEÑA GRANJA DE MAMA LULU</t>
  </si>
  <si>
    <t>FINCA HOTEL BALCONES DE BELLAVISTA</t>
  </si>
  <si>
    <t>FINCA HOTEL VILLA DIANA</t>
  </si>
  <si>
    <t>FINCA HOTEL LOMA VERDE</t>
  </si>
  <si>
    <t>FINCA HOTEL CASA NOSTRA</t>
  </si>
  <si>
    <t>FINCA HOTEL EL TIZON</t>
  </si>
  <si>
    <t>FINCA HOTEL SAN ANGELLO</t>
  </si>
  <si>
    <t>HOTEL DECAMERON HELICONIAS</t>
  </si>
  <si>
    <t>EL CANEY FINCA HOTEL</t>
  </si>
  <si>
    <t>HOTEL PANACA DECAMERON</t>
  </si>
  <si>
    <t>FINCA VILLA JULIANA DE QUIMBAYA</t>
  </si>
  <si>
    <t>SECRETOS DEL CARRIEL</t>
  </si>
  <si>
    <t>SAN CIPRIANO ALTOS DE YERBABUENA</t>
  </si>
  <si>
    <t>FINCA TURISTICA VILLA NORA</t>
  </si>
  <si>
    <t>FINCA HOTEL ARAUCARIA DEL RIO</t>
  </si>
  <si>
    <t>FINCA VILLA DEL SOL ARIANA</t>
  </si>
  <si>
    <t>FINCA LA PALOMA BLANCA</t>
  </si>
  <si>
    <t>FINCA TURISTICA LA CABAÑITA</t>
  </si>
  <si>
    <t>FINCA TURISTICA VILLA NAZARETH</t>
  </si>
  <si>
    <t>FINCA HOTEL MACHANGARA</t>
  </si>
  <si>
    <t>FINCA TURISTICA EL GUAYABO</t>
  </si>
  <si>
    <t>FINCA SAN PABLO</t>
  </si>
  <si>
    <t>VILLA YULIANA.COM</t>
  </si>
  <si>
    <t>VILLA ALEJANDRA DEL PILAR</t>
  </si>
  <si>
    <t xml:space="preserve"> LA DIVINA GRACIA </t>
  </si>
  <si>
    <t>FINCA TURISTICA APRISCO LA ESPAÑOLA</t>
  </si>
  <si>
    <t>HOSTERIA CAMPESTRE PUESTA DEL SOL</t>
  </si>
  <si>
    <t>HERRERIA 14</t>
  </si>
  <si>
    <t>FINCA MONTELORO</t>
  </si>
  <si>
    <t>AGROTURISMO EL LAUREL</t>
  </si>
  <si>
    <t>FINCA LA HOLANDA DEL LAUAREL</t>
  </si>
  <si>
    <t>CHALET EL RECREO DE QUIMBAYA</t>
  </si>
  <si>
    <t>FINCA TURISTICA LA CRISTALINA</t>
  </si>
  <si>
    <t>FINCA TURISTICA PEKIN</t>
  </si>
  <si>
    <t>FINCA NUESTRO SUEÑO</t>
  </si>
  <si>
    <t>ECOHOTEL SPA PARAISO VERDE</t>
  </si>
  <si>
    <t>HOTEL LA QUINTA DE TORRIONE</t>
  </si>
  <si>
    <t>HOTEL PARQUE LOS ARRIEROS</t>
  </si>
  <si>
    <t>FINCA HOTEL LA BONITA</t>
  </si>
  <si>
    <t>FINCA VILLA CAMILO</t>
  </si>
  <si>
    <t>FINCA LA COQUETA M.C.</t>
  </si>
  <si>
    <t>LAS CABAÑAS DE CAMILA</t>
  </si>
  <si>
    <t>CASA CAMPESTRE GREGORY</t>
  </si>
  <si>
    <t>HACIENDA TIERRA VERDE</t>
  </si>
  <si>
    <t>ALOJAMIENTO RURAL MARANATHA</t>
  </si>
  <si>
    <t>FINCA SOL &amp; LUNA</t>
  </si>
  <si>
    <t>HOTEL HACIENDA BUENAVISTA</t>
  </si>
  <si>
    <t>CASA CAMPESTRE JAGUEY 12</t>
  </si>
  <si>
    <t>FINCA HOTEL LA MARINA</t>
  </si>
  <si>
    <t>FINCA HOTEL OROVI</t>
  </si>
  <si>
    <t>LA CASA QUE CANTA</t>
  </si>
  <si>
    <t>FINCA TURISTICA SAN FERNANDO</t>
  </si>
  <si>
    <t>FINCA EL CARIBE</t>
  </si>
  <si>
    <t>FINCA TURISTICA SANTA CRUZ DE LAS PALMAS</t>
  </si>
  <si>
    <t>FINCA TURISTICA VILLA FLOR</t>
  </si>
  <si>
    <t>FINCA HOTEL HACIENDA CORCEGA</t>
  </si>
  <si>
    <t>FINCA HOTEL EL MANANTIAL</t>
  </si>
  <si>
    <t>HOTEL SIENA CASA DE CAMPO</t>
  </si>
  <si>
    <t>ALTO BONITO II</t>
  </si>
  <si>
    <t>FINCA TURISTICA EL PARAISO DE AQUI</t>
  </si>
  <si>
    <t>FINCA TURISTICA LABRANTIA</t>
  </si>
  <si>
    <t>FINCAS PANACA JAGUEY 13</t>
  </si>
  <si>
    <t>RANCHO MEJORANA</t>
  </si>
  <si>
    <t>JUANES FINCA HOTEL</t>
  </si>
  <si>
    <t>ALOJAMIENTO RURAL CASA DE CAMPO SANTANA CAMPESTRE</t>
  </si>
  <si>
    <t>FINCA AGROTURISTICA ALEJANDRIA</t>
  </si>
  <si>
    <t>FINCA TURISTICA LA CHASCONA</t>
  </si>
  <si>
    <t xml:space="preserve">CASA CAMPESTRE JAGUEY 21 </t>
  </si>
  <si>
    <t>FINCA TURISTICA LA BENDICION DE QUIMBAYA</t>
  </si>
  <si>
    <t>CASA CAMPESTRE LA BERELIZA</t>
  </si>
  <si>
    <t>FINCA HOTEL RANCHO PANAJUANOS</t>
  </si>
  <si>
    <t>CHALET ALTOS DE SANTANA</t>
  </si>
  <si>
    <t>FINCA CAMPESTRE LA CARMELITA</t>
  </si>
  <si>
    <t>ALOJAMIENTO RURAL FINCA BELLAVISTA</t>
  </si>
  <si>
    <t>FINCA LA ALEMANA</t>
  </si>
  <si>
    <t>FINCA HOTEL EL AMANECER</t>
  </si>
  <si>
    <t>FINCA TURISTICA JAGUEY 16</t>
  </si>
  <si>
    <t>FINCA HOTEL LA CASONA PAISA QUIMBAYA</t>
  </si>
  <si>
    <t>FINCA DE MUNDO</t>
  </si>
  <si>
    <t>FINCA HOTEL TIERRA GRATA QUIMBAYA</t>
  </si>
  <si>
    <t>FINCAS PANACA JAGUEY 9</t>
  </si>
  <si>
    <t>FINCA LA FLOR DEL CAFE</t>
  </si>
  <si>
    <t>CONDOMINIO CAMPESTRE FINCAS PANACA HERRERIA # 1</t>
  </si>
  <si>
    <t>CASA PARAISO FINCAS PANACA</t>
  </si>
  <si>
    <t>CASA CAMPESTRE JAGUEY 20</t>
  </si>
  <si>
    <t>VILLA SOLEDAD</t>
  </si>
  <si>
    <t>FINCA BELLAVIDA</t>
  </si>
  <si>
    <t>HERRERÍA 10</t>
  </si>
  <si>
    <t>HOSTAL LOS NLUEVOS ALMENDRROS</t>
  </si>
  <si>
    <t>HOSTAL LA QUINTA VALENCIA</t>
  </si>
  <si>
    <t>HOTEL POPORO QUIMBAYA</t>
  </si>
  <si>
    <t>HOTEL CENTRAL DE QUIMBAYA</t>
  </si>
  <si>
    <t>HOTEL LA TERRAZA &amp; ME</t>
  </si>
  <si>
    <t>HOTEL LAS TORRES</t>
  </si>
  <si>
    <t>HOTEL FAROLES QUIMBAYA</t>
  </si>
  <si>
    <t>HOSTAL CASIQUE QUIMBAYA</t>
  </si>
  <si>
    <t>HOTEL PARADISSE DE QUIMBAYA</t>
  </si>
  <si>
    <t>HOSPEDAJE EL ABUELO</t>
  </si>
  <si>
    <t>HOSPEDAJE EL BALCONCITO</t>
  </si>
  <si>
    <t>FINCA PORTAL DE GUADUA</t>
  </si>
  <si>
    <t>HOSTAL EL PORTONCITO</t>
  </si>
  <si>
    <t>HOSTAL CASA ALEJANDRIA QUIMBAYA</t>
  </si>
  <si>
    <t>HOSTAL CHAPOLERA</t>
  </si>
  <si>
    <t># hab.</t>
  </si>
  <si>
    <t># camas</t>
  </si>
  <si>
    <t>HOTEL DEL CAMPO</t>
  </si>
  <si>
    <t xml:space="preserve">HORIZONTE DEL QUINDIO </t>
  </si>
  <si>
    <t>FINCA HOTEL EL REMANSO DEL QUINDIO</t>
  </si>
  <si>
    <t>FINCA LA FLOR DEL CAFÉ</t>
  </si>
  <si>
    <t>ALOJAMIENTO RURAL EL OCASO</t>
  </si>
  <si>
    <t>FINCA JYJ</t>
  </si>
  <si>
    <t>FINCA MIRAFLORES</t>
  </si>
  <si>
    <t>FINCA VILLA KARINA GM</t>
  </si>
  <si>
    <t>VILLAS CINCO HERRADURAS JAGUEY 19</t>
  </si>
  <si>
    <t>VILLAS CINCO HERRADURAS JAGUEY 7</t>
  </si>
  <si>
    <t>VILLAS CINCO HERRADURAS JAGUEY 3</t>
  </si>
  <si>
    <t>VILLAS CINCO HERRADURAS PORTAL 7</t>
  </si>
  <si>
    <t>VILLAS CINCO HERRADURAS JAGUEY 2</t>
  </si>
  <si>
    <t>VILLAS CINCO HERRADURAS PORTAL 12</t>
  </si>
  <si>
    <t>VILLAS CINCO HERRADURAS PORTAL 9</t>
  </si>
  <si>
    <t>VILLAS CINCO HERRADURAS HERRERIA 22</t>
  </si>
  <si>
    <t>VILLAS CINCO HERRADURAS HERRERIA 7</t>
  </si>
  <si>
    <t>VILLAS CINCO HERRADURAS HERRERIA 4</t>
  </si>
  <si>
    <t>VILLAS CINCO HERRADURAS HERRERIA 6</t>
  </si>
  <si>
    <t>VILLAS CINCO HERRADURAS HERRERIA 8</t>
  </si>
  <si>
    <t>VILLAS CINCO HERRADURAS HERRERIA 15</t>
  </si>
  <si>
    <t>VILLAS CINCO HERRADURAS HERRERIA 16</t>
  </si>
  <si>
    <t>VILLAS CINCO HERRADURAS HERRERIA 23</t>
  </si>
  <si>
    <t>VILLAS CINCO HERRADURAS PORTAL 2</t>
  </si>
  <si>
    <t>VILLAS CINCO HERRADURAS PORTAL 1</t>
  </si>
  <si>
    <t xml:space="preserve">FINCA HOTEL MANSION CAMPESTRE REAL </t>
  </si>
  <si>
    <t>ECO HOTEL LAS ORQUIDEAS</t>
  </si>
  <si>
    <t>CASA CAMPESTRE FINCAS PANACA HERRERIA 12</t>
  </si>
  <si>
    <t>FINCA HOTEL EL RINCON DE TAVITO</t>
  </si>
  <si>
    <t>FINCA HOTEL SAN ISIDRO</t>
  </si>
  <si>
    <t>HERRERIA 18</t>
  </si>
  <si>
    <t>FERRATURA 11</t>
  </si>
  <si>
    <t>VILLAS CINCO HERRADURAS HERRERIA 2</t>
  </si>
  <si>
    <t>VILLAS CINCO HERRADURAS HERRERIA 5</t>
  </si>
  <si>
    <t>FINCA EL OCASO</t>
  </si>
  <si>
    <t xml:space="preserve">FINCA TURISTICA LOS ALPES </t>
  </si>
  <si>
    <t>FINCA HOTEL CAFETAL QUINDIANO</t>
  </si>
  <si>
    <t>FINCA AGROTURISTICA LA CASONA PAISA</t>
  </si>
  <si>
    <t>FINCA TURISTICA LA ROCHELITA</t>
  </si>
  <si>
    <t>HERRERIA 13</t>
  </si>
  <si>
    <t>FINCA HOTEL EL JARDIN DEL QUINDIO</t>
  </si>
  <si>
    <t>ALOJAMIENTO RURAL CAFETERO LA DIVISA</t>
  </si>
  <si>
    <t>FINCA HOTEL EL GUADUAL</t>
  </si>
  <si>
    <t>FINCA CAMPESTRE VILLA ROCIO</t>
  </si>
  <si>
    <t>FINCA HOTEL GUADUALITO J.A</t>
  </si>
  <si>
    <t>MAMADIM GUESTHOUSE</t>
  </si>
  <si>
    <t>FINCA EL PORVENIR QUIMBAYA</t>
  </si>
  <si>
    <t>HEERERIA 9 FINCAS PANACA</t>
  </si>
  <si>
    <t>MARIA CAMILA DAZA JAGUEY 1</t>
  </si>
  <si>
    <t>FINCA CAMPESTRE NOGAL DE CAFETAL</t>
  </si>
  <si>
    <t>HOTEL CAFÉ TROPICAL SAS</t>
  </si>
  <si>
    <t>HOTEL BOUTIQUE LA CEIBA</t>
  </si>
  <si>
    <t>FINCA LOS MANGOS QUIMBAYA</t>
  </si>
  <si>
    <t>FINCAS PANACA HERRERIA 6</t>
  </si>
  <si>
    <t>ALOJAMIENTO RURAL LA VIRGINIA</t>
  </si>
  <si>
    <t>FINCA  MONTEVERDE</t>
  </si>
  <si>
    <t>VILLAS PANACA PORTAL 1</t>
  </si>
  <si>
    <t>JAGUEY 4</t>
  </si>
  <si>
    <t>FINCAS PANACA HERRERIA 16</t>
  </si>
  <si>
    <t>VILLA DANIELA TU CASA</t>
  </si>
  <si>
    <t>CASA HOTEL 3 PALMAS</t>
  </si>
  <si>
    <t>ALOJAMIENTO RURAL COROCORO</t>
  </si>
  <si>
    <t>EL REFUGIO DE TACURRUMBI</t>
  </si>
  <si>
    <t>CHALET ALTO BONITO</t>
  </si>
  <si>
    <t>FINCAS PANACA HERRERIA 8</t>
  </si>
  <si>
    <t>FINCA RURAL MACADAMIA</t>
  </si>
  <si>
    <t>FINCAS PANACA HERRERIA 15</t>
  </si>
  <si>
    <t>MANSION CAMPESTRE REAL</t>
  </si>
  <si>
    <t>FINCAS PANACA CASA CAMPESTRE HERRERIA 27</t>
  </si>
  <si>
    <t>FINCA HOTEL FANTASIA</t>
  </si>
  <si>
    <t>FINCA TURISTICA LA ELENA</t>
  </si>
  <si>
    <t>HOTEL REINO QUINDIANO QUIMBAYA</t>
  </si>
  <si>
    <t>ALTOS DE EL RETIRO</t>
  </si>
  <si>
    <t>FINCA PANACA PORTAL 4</t>
  </si>
  <si>
    <t>FINCAS PANACA JAGUEY 11</t>
  </si>
  <si>
    <t>FINCAS PANACA PORTAL 9</t>
  </si>
  <si>
    <t>FINCA EL TOPACIO</t>
  </si>
  <si>
    <t>HOTEL QUIMBAYA PLAZA DEL PARQUE</t>
  </si>
  <si>
    <t>HOSTAL EL PARAISO</t>
  </si>
  <si>
    <t xml:space="preserve">APARTAMENTO TURISTICO </t>
  </si>
  <si>
    <t xml:space="preserve">TOTAL </t>
  </si>
  <si>
    <t xml:space="preserve">LA INFORMACION HOTELERA SE ENCUENTRA EN LA HOJA UNA </t>
  </si>
  <si>
    <r>
      <t>10.1 ATRACTIVOS TURÍSTICOS.</t>
    </r>
    <r>
      <rPr>
        <sz val="11"/>
        <color theme="1"/>
        <rFont val="Arial"/>
        <family val="2"/>
      </rPr>
      <t xml:space="preserve"> Parques, Museos, Reservas</t>
    </r>
  </si>
  <si>
    <t>ATRACTIVOS TURISTICOS (Parques, Museos, Reservas)</t>
  </si>
  <si>
    <t>URBANA</t>
  </si>
  <si>
    <t>RURAL</t>
  </si>
  <si>
    <t>CASCADA DE MANABI Y MALIBU</t>
  </si>
  <si>
    <t>BOSQUE DEL OCASO</t>
  </si>
  <si>
    <t xml:space="preserve">MUSEO DUVAN LÒPEZ </t>
  </si>
  <si>
    <t xml:space="preserve">MONUMENTO  A LA SILLA VACÍA </t>
  </si>
  <si>
    <t>MONUMENTO ADN</t>
  </si>
  <si>
    <t xml:space="preserve">MONUMENTO AL INDIO TACURRUMBI </t>
  </si>
  <si>
    <t>CENTRO CULTURAL QUIMBAYA</t>
  </si>
  <si>
    <t>MONUMENTO LA SILLA DE LA PAZ</t>
  </si>
  <si>
    <t>FUENTE: Plantas de Beneficio de Animal FRIGOCAFE del Municipio de Armenia</t>
  </si>
  <si>
    <t>FUENTE: Instituto Colombiano Agropecuario ICA, Oficinas desarrollo agropecuario Municipales Censo Pecuario Quindío 2019.</t>
  </si>
  <si>
    <t>Equicnos</t>
  </si>
  <si>
    <t>Bufalinos</t>
  </si>
  <si>
    <t>Ovinos</t>
  </si>
  <si>
    <t>Caprinos</t>
  </si>
  <si>
    <t>Cunicola yCuyicola</t>
  </si>
  <si>
    <t>BOVINOS</t>
  </si>
  <si>
    <t>PORCINOS</t>
  </si>
  <si>
    <t>Avicola</t>
  </si>
  <si>
    <r>
      <rPr>
        <b/>
        <sz val="9"/>
        <color theme="1"/>
        <rFont val="Gill Sans MT"/>
        <family val="2"/>
      </rPr>
      <t xml:space="preserve">Fuente: </t>
    </r>
    <r>
      <rPr>
        <sz val="9"/>
        <color theme="1"/>
        <rFont val="Gill Sans MT"/>
        <family val="2"/>
      </rPr>
      <t>Secretaria de competitivada y desarrollo agropecuario municipal</t>
    </r>
  </si>
  <si>
    <t>Fuente: Secretaria de competitivada y desarrollo agropecuario municipal</t>
  </si>
  <si>
    <t>CAFÉ</t>
  </si>
  <si>
    <t>PLATANO</t>
  </si>
  <si>
    <t>BANANO</t>
  </si>
  <si>
    <t>YUCA</t>
  </si>
  <si>
    <t>AGUACATE</t>
  </si>
  <si>
    <t>CITRICOS</t>
  </si>
  <si>
    <t>LULO</t>
  </si>
  <si>
    <t>PIÑA</t>
  </si>
  <si>
    <t>PAPAYA</t>
  </si>
  <si>
    <t>CACAO</t>
  </si>
  <si>
    <t>CAÑA</t>
  </si>
  <si>
    <t>ALOE VERA</t>
  </si>
  <si>
    <t>FRIJOL</t>
  </si>
  <si>
    <t>MAIZ</t>
  </si>
  <si>
    <t>TOMATE</t>
  </si>
  <si>
    <t>TOMATE INVERNADERO</t>
  </si>
  <si>
    <t xml:space="preserve">HABICHUELA </t>
  </si>
  <si>
    <t>PIMENTON</t>
  </si>
  <si>
    <t>FLORES Y FOLLAGES</t>
  </si>
  <si>
    <t>12.4 (TON)</t>
  </si>
  <si>
    <t>0,8 (TON)</t>
  </si>
  <si>
    <t>Fuente:</t>
  </si>
  <si>
    <t>Urbana Residencial</t>
  </si>
  <si>
    <t>145.94</t>
  </si>
  <si>
    <t>Suburbana</t>
  </si>
  <si>
    <t>Forestal</t>
  </si>
  <si>
    <t>Zona de Reserva</t>
  </si>
  <si>
    <t>2416.56</t>
  </si>
  <si>
    <t>Agrícola</t>
  </si>
  <si>
    <t>Pastos</t>
  </si>
  <si>
    <t>4243.18</t>
  </si>
  <si>
    <t>agroécuaria</t>
  </si>
  <si>
    <t>Puerto Alejandria</t>
  </si>
  <si>
    <t>material petreo</t>
  </si>
  <si>
    <t>Alimentos y bebidas: Productos lácteos; fabricación de chocolate y confitería; preparación y conservación de carnes, productos</t>
  </si>
  <si>
    <t>Transformación de materias primas:</t>
  </si>
  <si>
    <t>Cueros: Manufacturas de cuero para uso industrial y deportes tales como: Maletas,papeleras,guarnieles, carteras,billeteras y otros.</t>
  </si>
  <si>
    <t>Madera:Aserraderos; fabricación y reparación de muebles,puertas, ventanas,artículos para uso industrial de madera;fabricación de productos maderables.</t>
  </si>
  <si>
    <t>Metales: Artículos de hojalata, alambre, aluminio, puertas y ventanas metálicas; muebles metálicos; cerrajería y plomería; demás actividades similares; fabricación de productos en hierro y acero.</t>
  </si>
  <si>
    <t>Textiles: Producción de textiles, confecciones en general, fabricación de calzado.</t>
  </si>
  <si>
    <t>Tipografías y artes graficas, periódicos.</t>
  </si>
  <si>
    <t>Otros: Otros establecimientos industriales no clasificados en los anteriores.</t>
  </si>
  <si>
    <t>Vidrieria y Marqueteria</t>
  </si>
  <si>
    <t>Tiendas y graneros sin venta de licor, venta de productos lácteos, productos de confitería, supermercados, carnicerías, salsamentarías, venta de carnes frías y pollos, venta de productos de mar, tiendas dentro de establecimientos públicos, cacharrerías</t>
  </si>
  <si>
    <t>Medicamentos y productos farmacéuticos, cosméticos, perfumes, artículos dentales, productos de belleza</t>
  </si>
  <si>
    <t>Venta de máquinas y equipo industrial, máquinas de uso doméstico, máquinas de uso agrícola y bicicletas.</t>
  </si>
  <si>
    <t>Muebles para hogar y oficina, artículos electrodomésticos, colchones, máquinas y equipos de oficina</t>
  </si>
  <si>
    <t>Alimentos para todo tipo de animales, productos de uso agropecuario, silvícola o piscícola</t>
  </si>
  <si>
    <t>Prendas de vestir, calzado en general, telas, tejidos en general</t>
  </si>
  <si>
    <t>Venta de cigarrillos, licores, ventanillas y estanquillos.</t>
  </si>
  <si>
    <t>Estaciones de servicio, venta de gas propano y derivados del petróleo</t>
  </si>
  <si>
    <t>Comercio de lubricantes, aceites, grasas, aditivos y productos para la limpieza de vehículos automotores.</t>
  </si>
  <si>
    <t>Venta de equipos y accesorios de telefonía celular</t>
  </si>
  <si>
    <t>Comercio de vehículos automotores</t>
  </si>
  <si>
    <t>Comercio de partes, piezas (autopartes) y accesorios para vehículos automotores incluso llantas y neumáticos</t>
  </si>
  <si>
    <t>Comercio de flores y plantas</t>
  </si>
  <si>
    <t>Comercio de frutas, verduras, legumbres</t>
  </si>
  <si>
    <t>Comercio de artículos de ferretería y cerrajería excepto pinturas</t>
  </si>
  <si>
    <t>Comercio de pintura y conexos</t>
  </si>
  <si>
    <t>Comercio de libros, periódicos, materiales y artículos de papelería y escritorio</t>
  </si>
  <si>
    <t>Comercio de materiales de construcción</t>
  </si>
  <si>
    <t>Compraventas de Café</t>
  </si>
  <si>
    <t>Actividades comerciales realizadas por las compraventas con pacto de retroventa</t>
  </si>
  <si>
    <t>Comercio de papel, cartón y productos reciclados, chatarrerías.</t>
  </si>
  <si>
    <t>Demás actividades comerciales no clasificadas en los códigos anteriores</t>
  </si>
  <si>
    <t>Venta de equipos y de accesorios de computadores</t>
  </si>
  <si>
    <t>Las demás actividades comerciales</t>
  </si>
  <si>
    <t>Educación privada formal y no formal</t>
  </si>
  <si>
    <t>Servicios de vigilancia</t>
  </si>
  <si>
    <t>constructores y urbanizadores (se incluyen los ingresos provenientes de la construcción y venta de inmuebles)</t>
  </si>
  <si>
    <t>Servicios públicos básicos y servicios públicos domiciliarios de acueducto y alcantarillado, energía, aseo, gas, etc.</t>
  </si>
  <si>
    <t>Servicios de restaurante,, reposterías, salones de té, charcuterías, cafeterías y heladerías (sin venta de licor)</t>
  </si>
  <si>
    <t>Servicios con venta de bebidas alcohólicas, tabernas, estaderos, cantinas, tiendas mixtas, grilles bares  discotecas y casa de lenocinio</t>
  </si>
  <si>
    <t>Casas de juego, casinos y juegos de azar en general.</t>
  </si>
  <si>
    <t>Servicios de diversión y esparcimiento, moteles y residencias con ventas de licor.</t>
  </si>
  <si>
    <t>Establecimientos dedicados a compra y venta -Prenderias y similares</t>
  </si>
  <si>
    <t>Servicios básicos de telecomunicaciones en general, salas de internet, televisión por cable, o similares, programación de televisión.</t>
  </si>
  <si>
    <t>Gimnasios y Centros de Estética</t>
  </si>
  <si>
    <t>Hoteles y casas de huéspedes</t>
  </si>
  <si>
    <t>Cooperativas.</t>
  </si>
  <si>
    <t>Radiodifusoras, funerarias, peluquerías y salones de belleza.</t>
  </si>
  <si>
    <t>Reparación de calzado.</t>
  </si>
  <si>
    <t>Servicio de transporte Público de pasajeros.</t>
  </si>
  <si>
    <t>Talleres de reparación en general</t>
  </si>
  <si>
    <t>Bares, cafes, cantinas, sifonerias, estaderos, fuentes de soda, tebernas, griles, discotekas, canchas de tejo y otros similares</t>
  </si>
  <si>
    <t>Lavandería, tintorería y aeromensajeria.</t>
  </si>
  <si>
    <t>Demás actividades de servicios, no clasificados en los códigos anteriores.</t>
  </si>
  <si>
    <t>Balsaje y similares</t>
  </si>
  <si>
    <t>Servicios de turismo</t>
  </si>
  <si>
    <t>Actividades veterinarias</t>
  </si>
  <si>
    <t>Restaurantes, cafeterías, heladerías, salón de te, hoteles, pensiones, residencias</t>
  </si>
  <si>
    <t>Bancos</t>
  </si>
  <si>
    <t>Demás actividades financieras no clasificadas anteriormente</t>
  </si>
  <si>
    <t>Menos de Cinco Millones</t>
  </si>
  <si>
    <t>N/A</t>
  </si>
  <si>
    <t xml:space="preserve">Fuente: </t>
  </si>
  <si>
    <t xml:space="preserve">Antonia Santos </t>
  </si>
  <si>
    <t xml:space="preserve">General Santander </t>
  </si>
  <si>
    <t xml:space="preserve">Institucion educativa Maria Inmaculada </t>
  </si>
  <si>
    <t>Policarpa Salavarrieta</t>
  </si>
  <si>
    <t>Sadequit</t>
  </si>
  <si>
    <t xml:space="preserve">Sagrado Corazon de Jesus </t>
  </si>
  <si>
    <t xml:space="preserve">Camilo Torres </t>
  </si>
  <si>
    <t>El jardin</t>
  </si>
  <si>
    <t xml:space="preserve">El laurel </t>
  </si>
  <si>
    <t>El naranjal</t>
  </si>
  <si>
    <t xml:space="preserve">Jose Celestino Mutis </t>
  </si>
  <si>
    <t xml:space="preserve">Jose prudencio padilla </t>
  </si>
  <si>
    <t xml:space="preserve">kerman </t>
  </si>
  <si>
    <t xml:space="preserve">la camelia </t>
  </si>
  <si>
    <t xml:space="preserve">la española </t>
  </si>
  <si>
    <t xml:space="preserve">mesa baja </t>
  </si>
  <si>
    <t xml:space="preserve">morelia alta </t>
  </si>
  <si>
    <t xml:space="preserve">morelia baja </t>
  </si>
  <si>
    <t xml:space="preserve">palermo </t>
  </si>
  <si>
    <t xml:space="preserve">pueblo rico </t>
  </si>
  <si>
    <t>sagrada familia</t>
  </si>
  <si>
    <t xml:space="preserve">san vicente </t>
  </si>
  <si>
    <t xml:space="preserve">simon bolivar </t>
  </si>
  <si>
    <t>instituto quimbaya</t>
  </si>
  <si>
    <t>espiritu santo</t>
  </si>
  <si>
    <t>polideportivo ciudadela</t>
  </si>
  <si>
    <t xml:space="preserve">coliseo cubierto </t>
  </si>
  <si>
    <t xml:space="preserve">cancha multiple laureles </t>
  </si>
  <si>
    <t xml:space="preserve">cancha multiple el cacique </t>
  </si>
  <si>
    <t>estadio municipal</t>
  </si>
  <si>
    <t>polideportivo planvitec</t>
  </si>
  <si>
    <t>cancha multiple jose hilario</t>
  </si>
  <si>
    <t xml:space="preserve">polideportivo la esperanza </t>
  </si>
  <si>
    <t>pista de patinaje laureles</t>
  </si>
  <si>
    <t>cancha multiple el despacio</t>
  </si>
  <si>
    <t>cancha municipal</t>
  </si>
  <si>
    <t>polideportivo el gaitan</t>
  </si>
  <si>
    <t>polideportivo cai</t>
  </si>
  <si>
    <t xml:space="preserve">polideportivo central </t>
  </si>
  <si>
    <t>cancha multiple villa laura</t>
  </si>
  <si>
    <t xml:space="preserve">skate park </t>
  </si>
  <si>
    <t xml:space="preserve">pista supercroos </t>
  </si>
  <si>
    <t>centro de integracion familiar</t>
  </si>
  <si>
    <t>R</t>
  </si>
  <si>
    <t xml:space="preserve">Centro cultural de artistas </t>
  </si>
  <si>
    <t>Casa de la cultura</t>
  </si>
  <si>
    <t xml:space="preserve">Monumento de la madre </t>
  </si>
  <si>
    <t xml:space="preserve"> Obras de barranquismo</t>
  </si>
  <si>
    <t>Esculturas</t>
  </si>
  <si>
    <t xml:space="preserve">Estacion ferrocarril </t>
  </si>
  <si>
    <t>cr 5 cll16 esq</t>
  </si>
  <si>
    <t>cll 16 entre cr 4-5</t>
  </si>
  <si>
    <t xml:space="preserve">Bueno </t>
  </si>
  <si>
    <t xml:space="preserve">barrio las 10 casas </t>
  </si>
  <si>
    <t xml:space="preserve">Regular </t>
  </si>
  <si>
    <t xml:space="preserve">frente instituto quimbaya </t>
  </si>
  <si>
    <t>Salida filandia</t>
  </si>
  <si>
    <t xml:space="preserve">Parque la estacion </t>
  </si>
  <si>
    <t xml:space="preserve">Vrd carmelita </t>
  </si>
  <si>
    <t xml:space="preserve">Tramos </t>
  </si>
  <si>
    <t>Longitud  (m)</t>
  </si>
  <si>
    <t>LA GRANJA - EL SILENICO</t>
  </si>
  <si>
    <t>VIGILANTE B.-FCA PRIMAVERA</t>
  </si>
  <si>
    <t>CARRILERA-QUIMBAYA-ALCA</t>
  </si>
  <si>
    <t>BETANIA - LA SOLEDA</t>
  </si>
  <si>
    <t>ANILLO LAS DELGADITAS</t>
  </si>
  <si>
    <t>RICON SANTO - LA CASTILLA</t>
  </si>
  <si>
    <t>Longitud en M</t>
  </si>
  <si>
    <t>terciaria</t>
  </si>
  <si>
    <t>Quimbaya - Pereira</t>
  </si>
  <si>
    <t>EMPRESA</t>
  </si>
  <si>
    <t>RUTAS</t>
  </si>
  <si>
    <t>FRECUENCIA DIARIA</t>
  </si>
  <si>
    <t>EXPRESO ALCALA</t>
  </si>
  <si>
    <t>Cada 15´a partir de las 5:15 a.m. hasta las 19 :00</t>
  </si>
  <si>
    <t>Quimbaya- Filandia</t>
  </si>
  <si>
    <t>Cada hora a partir de las 5 am hasta las 7 pm</t>
  </si>
  <si>
    <t>Quimbaya-Cartago</t>
  </si>
  <si>
    <t>VILLA RODAS</t>
  </si>
  <si>
    <t>Quimbaya –Villa Rodas</t>
  </si>
  <si>
    <t>Quimbaya- Cartago</t>
  </si>
  <si>
    <t>COOMODEQUI</t>
  </si>
  <si>
    <r>
      <t>1-</t>
    </r>
    <r>
      <rPr>
        <sz val="10"/>
        <color theme="1"/>
        <rFont val="Arial"/>
        <family val="2"/>
      </rPr>
      <t>Quimbaya-Montaña-Río y viceversa. (municipal) Camperos</t>
    </r>
  </si>
  <si>
    <t>6-7-8-9-10-11-12-13-14-15-16-17-18</t>
  </si>
  <si>
    <t>6-7-8-9-10-10:30-11-11:30-12-12:30-13-13:30-14-15-16-16:30-17-17:30-18</t>
  </si>
  <si>
    <r>
      <t xml:space="preserve">2- </t>
    </r>
    <r>
      <rPr>
        <sz val="10"/>
        <color theme="1"/>
        <rFont val="Arial"/>
        <family val="2"/>
      </rPr>
      <t>Quimbaya-Jazmín y viceversa.</t>
    </r>
  </si>
  <si>
    <t>6-7-8-9-10-10:30-11-12-12:30-13-14-15-16-16:30-17-17:30-18</t>
  </si>
  <si>
    <t>(municipal) Camperos</t>
  </si>
  <si>
    <r>
      <t>3</t>
    </r>
    <r>
      <rPr>
        <sz val="10"/>
        <color theme="1"/>
        <rFont val="Arial"/>
        <family val="2"/>
      </rPr>
      <t>- Quimbaya-América y viceversa)</t>
    </r>
  </si>
  <si>
    <t>6-8-10-12-14-16-18</t>
  </si>
  <si>
    <r>
      <t xml:space="preserve">4- </t>
    </r>
    <r>
      <rPr>
        <sz val="10"/>
        <color theme="1"/>
        <rFont val="Arial"/>
        <family val="2"/>
      </rPr>
      <t>Quimbaya-Guaimaral y viceversa.</t>
    </r>
  </si>
  <si>
    <t>6-7-8-10-12-14-15-16-17-18</t>
  </si>
  <si>
    <r>
      <t xml:space="preserve">5- </t>
    </r>
    <r>
      <rPr>
        <sz val="10"/>
        <color theme="1"/>
        <rFont val="Arial"/>
        <family val="2"/>
      </rPr>
      <t>Quimbaya-Mesa- La Peligrosa.</t>
    </r>
  </si>
  <si>
    <r>
      <t xml:space="preserve">6- </t>
    </r>
    <r>
      <rPr>
        <sz val="10"/>
        <color theme="1"/>
        <rFont val="Arial"/>
        <family val="2"/>
      </rPr>
      <t>Quimbaya- Rincón</t>
    </r>
  </si>
  <si>
    <t>6--10--14-18</t>
  </si>
  <si>
    <t>Y viceversa.</t>
  </si>
  <si>
    <r>
      <t xml:space="preserve">7- </t>
    </r>
    <r>
      <rPr>
        <sz val="10"/>
        <color theme="1"/>
        <rFont val="Arial"/>
        <family val="2"/>
      </rPr>
      <t>Quimbaya-Mesa Baja-Arauca y viceversa.</t>
    </r>
  </si>
  <si>
    <t>6-9-12-14-17</t>
  </si>
  <si>
    <t>6-7-8-9-12-14-17</t>
  </si>
  <si>
    <r>
      <t xml:space="preserve">8- </t>
    </r>
    <r>
      <rPr>
        <sz val="10"/>
        <color theme="1"/>
        <rFont val="Arial"/>
        <family val="2"/>
      </rPr>
      <t>Quimbaya- Mesa Baja- Paso a nivel</t>
    </r>
  </si>
  <si>
    <t>7-9-14-17</t>
  </si>
  <si>
    <r>
      <t xml:space="preserve">9- </t>
    </r>
    <r>
      <rPr>
        <sz val="10"/>
        <color theme="1"/>
        <rFont val="Arial"/>
        <family val="2"/>
      </rPr>
      <t>Quimbaya- Reflejo y viceversa.</t>
    </r>
  </si>
  <si>
    <t>6-10-12-16-18</t>
  </si>
  <si>
    <t>6-9-12-14-16-18</t>
  </si>
  <si>
    <r>
      <t xml:space="preserve">10- </t>
    </r>
    <r>
      <rPr>
        <sz val="10"/>
        <color theme="1"/>
        <rFont val="Arial"/>
        <family val="2"/>
      </rPr>
      <t>Quimbaya-Mesa-Filandia y viceversa.</t>
    </r>
  </si>
  <si>
    <t>6-6:30-7-7:30- 8-8:30-9-9:30-10-10:30-11-12-13-14-14:30-15-15:30-16-16:30-17-17:30-18</t>
  </si>
  <si>
    <t>(nacional) Camperos</t>
  </si>
  <si>
    <r>
      <t xml:space="preserve">11- </t>
    </r>
    <r>
      <rPr>
        <sz val="10"/>
        <color theme="1"/>
        <rFont val="Arial"/>
        <family val="2"/>
      </rPr>
      <t>Quimbaya-Paraíso-Filandia y viceversa.</t>
    </r>
  </si>
  <si>
    <r>
      <t xml:space="preserve">12- </t>
    </r>
    <r>
      <rPr>
        <sz val="10"/>
        <color theme="1"/>
        <rFont val="Arial"/>
        <family val="2"/>
      </rPr>
      <t>Quimbaya-Placer y viceversa.</t>
    </r>
  </si>
  <si>
    <t>6-7-8-9-10--12-13-14-15-16-17-18</t>
  </si>
  <si>
    <r>
      <t xml:space="preserve">13- </t>
    </r>
    <r>
      <rPr>
        <sz val="10"/>
        <color theme="1"/>
        <rFont val="Arial"/>
        <family val="2"/>
      </rPr>
      <t>Ciudadela-Palacio Municipal-Variante-Instituto Quimbaya-Los Pinos-Galería y viceversa.</t>
    </r>
  </si>
  <si>
    <t>Frecuencia 12´ entre vehículos en ruta.</t>
  </si>
  <si>
    <t>Frecuencia cada 15´ entre vehículos en ruta.</t>
  </si>
  <si>
    <t>(municipal) Urbano.</t>
  </si>
  <si>
    <t>Busetas y microbuses.</t>
  </si>
  <si>
    <r>
      <t xml:space="preserve">14- </t>
    </r>
    <r>
      <rPr>
        <sz val="10"/>
        <color theme="1"/>
        <rFont val="Arial"/>
        <family val="2"/>
      </rPr>
      <t>Parque principal- carrera 5ª- La Variante-El Rocío- Panaca y viceversa.</t>
    </r>
  </si>
  <si>
    <t>Cada 40´a partir de las 5:15 a.m. hasta las 20:00</t>
  </si>
  <si>
    <t>Cada 25´a partir de las 5:15 a.m. hasta las 20:00</t>
  </si>
  <si>
    <t>Quimbaya- Tigrera y visceversa municipal camperos)</t>
  </si>
  <si>
    <t>6-8-12-2-4-6</t>
  </si>
  <si>
    <t>6-7-8-10-12-2-4-6</t>
  </si>
  <si>
    <t>CONVENIO COOTRANSCIEN-ALACAL-RAPIDO QUINDIO</t>
  </si>
  <si>
    <t>Quimbaya - Armenia</t>
  </si>
  <si>
    <t>Cada 5´ a partir de las 5 am hasta las 10 pm</t>
  </si>
  <si>
    <t>Fuente: Empresas transportadoras</t>
  </si>
  <si>
    <t>QUIMBAYA - ALCALA - PEREIRA</t>
  </si>
  <si>
    <t>CADA HORA</t>
  </si>
  <si>
    <t>TEMPORALMENTE NO PRESTA SERVICIO POR MOTIVO DE PANDEMIA</t>
  </si>
  <si>
    <t>EXPRESO ALCALA SA</t>
  </si>
  <si>
    <t>EXPRESO ALCALA SA(INTRATEC)</t>
  </si>
  <si>
    <t>RAPIDO QUINDIO  SA (INTRATEC)</t>
  </si>
  <si>
    <t>COOTRANSCIEN LTDA(INTRATEC)</t>
  </si>
  <si>
    <t>TRANSVILLARODAS SA</t>
  </si>
  <si>
    <t>COOTRANSQUIM LTDA</t>
  </si>
  <si>
    <t>COOMODEQUI LTDA</t>
  </si>
  <si>
    <t>COOTRAM LTDA</t>
  </si>
  <si>
    <t>QUIMBAYA - ALCALA - CARTAGO - PEREIRA</t>
  </si>
  <si>
    <t>QUIMBAYA - MONTENEGRO - ARMENIA</t>
  </si>
  <si>
    <t>QUIMBAYA - FILANDIA</t>
  </si>
  <si>
    <t>QUIMBAYA - ALCALA - CARTAGO</t>
  </si>
  <si>
    <t>SERVICIO TRANSPORTE ESPECIAL</t>
  </si>
  <si>
    <t>SERVICIO TRASPORTE RURAL</t>
  </si>
  <si>
    <t>SERVICIO TRANSPORTE URBANO</t>
  </si>
  <si>
    <t>CADA 30 MINUTOS</t>
  </si>
  <si>
    <t>CADA DOS HORAS</t>
  </si>
  <si>
    <t xml:space="preserve">SERVICIO ROTATIVO </t>
  </si>
  <si>
    <r>
      <rPr>
        <b/>
        <sz val="9"/>
        <color theme="1"/>
        <rFont val="Gill Sans MT"/>
        <family val="2"/>
      </rPr>
      <t xml:space="preserve">Fuente: </t>
    </r>
    <r>
      <rPr>
        <sz val="9"/>
        <color theme="1"/>
        <rFont val="Gill Sans MT"/>
        <family val="2"/>
      </rPr>
      <t>Secretaría de GOBIENRO Y MOVILIDAD</t>
    </r>
  </si>
  <si>
    <t>Fuente:SECRETARIA DE GOBIERNO Y MOVILIDAD</t>
  </si>
  <si>
    <t>NO APLICA</t>
  </si>
  <si>
    <t>QUIMBAYA - QUINDIO</t>
  </si>
  <si>
    <t>CUERPO DE BOMBEROS</t>
  </si>
  <si>
    <t>DEFENSA CIVIL</t>
  </si>
  <si>
    <t>CRUZ ROJA</t>
  </si>
  <si>
    <t>CLOPAD</t>
  </si>
  <si>
    <t>Fuente:  sin informacion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</si>
</sst>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00"/>
    <numFmt numFmtId="172" formatCode="#,##0.000"/>
  </numFmts>
  <fonts count="96">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color rgb="FF000000"/>
      <name val="Calibri"/>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sz val="8"/>
      <color theme="1"/>
      <name val="Calibri"/>
      <family val="2"/>
      <scheme val="minor"/>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
      <sz val="9"/>
      <color rgb="FF000000"/>
      <name val="Arial"/>
      <family val="2"/>
    </font>
    <font>
      <sz val="9"/>
      <color theme="1"/>
      <name val="Arial"/>
      <family val="2"/>
    </font>
    <font>
      <sz val="10"/>
      <color theme="1"/>
      <name val="Arial"/>
      <family val="2"/>
    </font>
    <font>
      <sz val="9"/>
      <name val="Gill Sans MT"/>
      <family val="2"/>
    </font>
    <font>
      <sz val="9"/>
      <color rgb="FF000000"/>
      <name val="Gill Sans MT"/>
      <family val="2"/>
    </font>
    <font>
      <sz val="8"/>
      <color rgb="FF000000"/>
      <name val="Arial"/>
      <family val="2"/>
    </font>
    <font>
      <sz val="8"/>
      <color rgb="FF000000"/>
      <name val="Gill Sans MT"/>
      <family val="2"/>
    </font>
    <font>
      <u/>
      <sz val="11"/>
      <color theme="10"/>
      <name val="Calibri"/>
      <family val="2"/>
      <scheme val="minor"/>
    </font>
    <font>
      <b/>
      <sz val="11"/>
      <color theme="1"/>
      <name val="Arial"/>
      <family val="2"/>
    </font>
    <font>
      <sz val="11"/>
      <color theme="1"/>
      <name val="Arial"/>
      <family val="2"/>
    </font>
    <font>
      <b/>
      <sz val="11"/>
      <color rgb="FF000000"/>
      <name val="Arial Narrow"/>
      <family val="2"/>
    </font>
    <font>
      <b/>
      <sz val="11"/>
      <color rgb="FF000000"/>
      <name val="Calibri"/>
      <family val="2"/>
    </font>
    <font>
      <b/>
      <sz val="8"/>
      <color rgb="FF000000"/>
      <name val="Arial"/>
      <family val="2"/>
    </font>
    <font>
      <b/>
      <sz val="8"/>
      <color theme="1"/>
      <name val="Arial"/>
      <family val="2"/>
    </font>
    <font>
      <b/>
      <sz val="8"/>
      <color theme="1"/>
      <name val="Arial Narrow"/>
      <family val="2"/>
    </font>
    <font>
      <sz val="8"/>
      <color theme="1"/>
      <name val="Arial"/>
      <family val="2"/>
    </font>
    <font>
      <sz val="8"/>
      <color rgb="FF000000"/>
      <name val="Calibri"/>
      <family val="2"/>
    </font>
    <font>
      <sz val="14"/>
      <color rgb="FF000000"/>
      <name val="Gill Sans MT"/>
      <family val="2"/>
    </font>
    <font>
      <b/>
      <sz val="14"/>
      <color rgb="FF000000"/>
      <name val="Calibri"/>
      <family val="2"/>
    </font>
    <font>
      <sz val="10"/>
      <color indexed="8"/>
      <name val="Arial"/>
      <family val="2"/>
    </font>
    <font>
      <sz val="10"/>
      <color indexed="8"/>
      <name val="Verdana"/>
      <family val="2"/>
    </font>
    <font>
      <b/>
      <sz val="10"/>
      <color theme="1"/>
      <name val="Arial"/>
      <family val="2"/>
    </font>
  </fonts>
  <fills count="22">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5D9F1"/>
        <bgColor indexed="64"/>
      </patternFill>
    </fill>
    <fill>
      <patternFill patternType="solid">
        <fgColor rgb="FFF79646"/>
        <bgColor indexed="64"/>
      </patternFill>
    </fill>
    <fill>
      <patternFill patternType="solid">
        <fgColor rgb="FFFDE9D9"/>
        <bgColor indexed="64"/>
      </patternFill>
    </fill>
    <fill>
      <patternFill patternType="solid">
        <fgColor them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s>
  <cellStyleXfs count="10">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0" fillId="0" borderId="0"/>
    <xf numFmtId="0" fontId="81" fillId="0" borderId="0" applyNumberFormat="0" applyFill="0" applyBorder="0" applyAlignment="0" applyProtection="0"/>
    <xf numFmtId="43" fontId="1" fillId="0" borderId="0" applyFont="0" applyFill="0" applyBorder="0" applyAlignment="0" applyProtection="0"/>
    <xf numFmtId="0" fontId="93" fillId="0" borderId="0"/>
  </cellStyleXfs>
  <cellXfs count="1000">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0" fillId="7" borderId="0" xfId="0" applyFont="1" applyFill="1" applyBorder="1" applyAlignment="1" applyProtection="1">
      <alignment vertical="top"/>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0" xfId="0" applyFont="1" applyFill="1" applyBorder="1" applyAlignment="1" applyProtection="1">
      <alignment horizontal="left" vertical="center"/>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9" fillId="7"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2" fillId="7" borderId="0" xfId="0" applyFont="1" applyFill="1" applyAlignment="1" applyProtection="1">
      <alignment wrapText="1"/>
      <protection locked="0"/>
    </xf>
    <xf numFmtId="0" fontId="3" fillId="7" borderId="0" xfId="0" applyFont="1" applyFill="1" applyAlignment="1" applyProtection="1">
      <alignment wrapText="1"/>
      <protection locked="0"/>
    </xf>
    <xf numFmtId="0" fontId="3" fillId="7" borderId="0" xfId="0" applyFont="1" applyFill="1" applyProtection="1">
      <protection locked="0"/>
    </xf>
    <xf numFmtId="0" fontId="13" fillId="7" borderId="0" xfId="0" applyFont="1" applyFill="1" applyAlignment="1" applyProtection="1">
      <protection locked="0"/>
    </xf>
    <xf numFmtId="0" fontId="2" fillId="7" borderId="0" xfId="0" applyFont="1" applyFill="1" applyAlignment="1" applyProtection="1">
      <alignment horizontal="left"/>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xf numFmtId="0" fontId="54" fillId="7" borderId="0" xfId="0" applyFont="1" applyFill="1" applyBorder="1" applyAlignment="1" applyProtection="1"/>
    <xf numFmtId="0" fontId="55" fillId="7" borderId="0" xfId="0" applyFont="1" applyFill="1" applyBorder="1" applyAlignment="1" applyProtection="1">
      <alignment horizontal="center"/>
    </xf>
    <xf numFmtId="0" fontId="54" fillId="7" borderId="0" xfId="0" applyFont="1" applyFill="1" applyBorder="1" applyAlignment="1" applyProtection="1">
      <alignment wrapText="1"/>
    </xf>
    <xf numFmtId="0" fontId="54" fillId="7" borderId="0" xfId="0" applyFont="1" applyFill="1" applyBorder="1" applyAlignment="1" applyProtection="1">
      <alignment horizontal="center" wrapText="1"/>
    </xf>
    <xf numFmtId="3" fontId="54" fillId="7" borderId="0" xfId="0" applyNumberFormat="1" applyFont="1" applyFill="1" applyBorder="1" applyAlignment="1" applyProtection="1">
      <alignment horizontal="center" wrapText="1"/>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2" fontId="54" fillId="7" borderId="0" xfId="0" applyNumberFormat="1" applyFont="1" applyFill="1" applyBorder="1" applyProtection="1"/>
    <xf numFmtId="0" fontId="55" fillId="7" borderId="0" xfId="0" applyFont="1" applyFill="1" applyBorder="1" applyAlignment="1" applyProtection="1">
      <alignment vertical="top" wrapText="1"/>
    </xf>
    <xf numFmtId="0" fontId="54" fillId="7" borderId="0" xfId="0" applyFont="1" applyFill="1" applyBorder="1" applyAlignment="1" applyProtection="1">
      <alignment vertical="center"/>
    </xf>
    <xf numFmtId="170" fontId="54" fillId="7" borderId="0" xfId="5" applyNumberFormat="1" applyFont="1" applyFill="1" applyBorder="1" applyProtection="1"/>
    <xf numFmtId="0" fontId="23" fillId="0" borderId="0" xfId="0" applyFont="1" applyAlignment="1" applyProtection="1">
      <alignment horizontal="center"/>
      <protection locked="0"/>
    </xf>
    <xf numFmtId="0" fontId="22" fillId="7" borderId="0" xfId="0" applyFont="1" applyFill="1" applyProtection="1">
      <protection locked="0"/>
    </xf>
    <xf numFmtId="0" fontId="23" fillId="7" borderId="0" xfId="0" applyFont="1" applyFill="1" applyProtection="1">
      <protection locked="0"/>
    </xf>
    <xf numFmtId="0" fontId="23" fillId="0" borderId="0" xfId="0" applyFont="1" applyProtection="1">
      <protection locked="0"/>
    </xf>
    <xf numFmtId="0" fontId="21" fillId="7" borderId="0" xfId="0" applyFont="1" applyFill="1" applyProtection="1">
      <protection locked="0"/>
    </xf>
    <xf numFmtId="0" fontId="21"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54" fillId="7" borderId="0" xfId="0" applyFont="1" applyFill="1" applyBorder="1" applyAlignment="1" applyProtection="1">
      <alignment horizontal="center"/>
    </xf>
    <xf numFmtId="4" fontId="59" fillId="7" borderId="0" xfId="0" applyNumberFormat="1" applyFont="1" applyFill="1" applyBorder="1" applyAlignment="1" applyProtection="1">
      <alignment horizontal="center" vertical="center" wrapText="1"/>
    </xf>
    <xf numFmtId="9" fontId="54" fillId="7" borderId="0" xfId="2" applyFont="1" applyFill="1" applyBorder="1" applyAlignment="1" applyProtection="1">
      <alignment horizontal="center" wrapText="1"/>
    </xf>
    <xf numFmtId="169" fontId="54" fillId="7" borderId="0" xfId="4" applyNumberFormat="1" applyFont="1" applyFill="1" applyBorder="1" applyProtection="1"/>
    <xf numFmtId="0" fontId="9" fillId="7" borderId="0"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6" fillId="7" borderId="1" xfId="0" applyFont="1" applyFill="1" applyBorder="1" applyProtection="1"/>
    <xf numFmtId="0" fontId="66" fillId="7" borderId="1" xfId="0" applyFont="1" applyFill="1" applyBorder="1" applyAlignment="1" applyProtection="1">
      <alignment wrapText="1"/>
    </xf>
    <xf numFmtId="2" fontId="66"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6" fillId="7" borderId="0" xfId="0" applyNumberFormat="1" applyFont="1" applyFill="1" applyBorder="1" applyProtection="1"/>
    <xf numFmtId="0" fontId="66" fillId="7" borderId="1" xfId="0" applyFont="1" applyFill="1" applyBorder="1" applyAlignment="1" applyProtection="1">
      <alignment horizontal="center"/>
    </xf>
    <xf numFmtId="1" fontId="66" fillId="7" borderId="1" xfId="0" applyNumberFormat="1" applyFont="1" applyFill="1" applyBorder="1" applyProtection="1"/>
    <xf numFmtId="0" fontId="66"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7"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10" fontId="66" fillId="7" borderId="0" xfId="0" applyNumberFormat="1" applyFont="1" applyFill="1" applyBorder="1" applyProtection="1"/>
    <xf numFmtId="0" fontId="11" fillId="7" borderId="0" xfId="0" applyFont="1" applyFill="1" applyBorder="1" applyAlignment="1" applyProtection="1">
      <alignment vertical="center" wrapText="1"/>
      <protection locked="0"/>
    </xf>
    <xf numFmtId="0" fontId="66"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7" fontId="18" fillId="7" borderId="0" xfId="2" applyNumberFormat="1" applyFont="1" applyFill="1" applyBorder="1" applyAlignment="1" applyProtection="1">
      <alignment vertical="center"/>
    </xf>
    <xf numFmtId="4" fontId="11" fillId="7" borderId="3" xfId="0" applyNumberFormat="1" applyFont="1" applyFill="1" applyBorder="1" applyAlignment="1" applyProtection="1">
      <alignment horizontal="left" vertical="center"/>
      <protection locked="0"/>
    </xf>
    <xf numFmtId="0" fontId="66" fillId="7" borderId="0" xfId="0" applyFont="1" applyFill="1" applyBorder="1" applyAlignment="1" applyProtection="1">
      <alignment horizontal="center"/>
    </xf>
    <xf numFmtId="0" fontId="32" fillId="7" borderId="3" xfId="0" applyFont="1" applyFill="1" applyBorder="1" applyAlignment="1" applyProtection="1">
      <alignment horizontal="left" vertical="center"/>
      <protection locked="0"/>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6" fillId="7" borderId="0" xfId="0" applyFont="1" applyFill="1" applyBorder="1" applyAlignment="1" applyProtection="1">
      <alignment horizontal="center"/>
    </xf>
    <xf numFmtId="0" fontId="66" fillId="7" borderId="1"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0" fontId="66" fillId="7" borderId="1" xfId="0" applyFont="1" applyFill="1" applyBorder="1" applyAlignment="1" applyProtection="1">
      <alignment horizontal="center"/>
    </xf>
    <xf numFmtId="0" fontId="54" fillId="7" borderId="1" xfId="0" applyFont="1" applyFill="1" applyBorder="1" applyProtection="1"/>
    <xf numFmtId="168" fontId="66" fillId="7" borderId="1" xfId="0" applyNumberFormat="1" applyFont="1" applyFill="1" applyBorder="1" applyProtection="1"/>
    <xf numFmtId="0" fontId="2" fillId="7" borderId="0" xfId="0" applyFont="1" applyFill="1" applyBorder="1" applyProtection="1"/>
    <xf numFmtId="0" fontId="2" fillId="7" borderId="1" xfId="0" applyFont="1" applyFill="1" applyBorder="1" applyProtection="1"/>
    <xf numFmtId="49" fontId="66" fillId="7" borderId="1" xfId="0" applyNumberFormat="1" applyFont="1" applyFill="1" applyBorder="1" applyProtection="1"/>
    <xf numFmtId="167" fontId="66" fillId="7" borderId="1" xfId="2" applyNumberFormat="1" applyFont="1" applyFill="1" applyBorder="1" applyProtection="1"/>
    <xf numFmtId="10" fontId="66" fillId="7" borderId="1" xfId="2" applyNumberFormat="1" applyFont="1" applyFill="1" applyBorder="1" applyProtection="1"/>
    <xf numFmtId="10" fontId="18" fillId="7" borderId="1" xfId="2" applyNumberFormat="1" applyFont="1" applyFill="1" applyBorder="1" applyAlignment="1" applyProtection="1">
      <alignment horizontal="center" vertical="center"/>
    </xf>
    <xf numFmtId="10" fontId="66" fillId="7" borderId="1" xfId="0" applyNumberFormat="1" applyFont="1" applyFill="1" applyBorder="1" applyProtection="1"/>
    <xf numFmtId="9" fontId="66" fillId="7" borderId="1" xfId="0" applyNumberFormat="1" applyFont="1" applyFill="1" applyBorder="1" applyProtection="1"/>
    <xf numFmtId="0" fontId="80" fillId="15" borderId="10" xfId="0" applyFont="1" applyFill="1" applyBorder="1" applyAlignment="1">
      <alignment horizontal="left" vertical="center" wrapText="1"/>
    </xf>
    <xf numFmtId="0" fontId="80" fillId="15" borderId="11" xfId="0" applyFont="1" applyFill="1" applyBorder="1" applyAlignment="1">
      <alignment horizontal="left" vertical="center" wrapText="1"/>
    </xf>
    <xf numFmtId="0" fontId="80" fillId="15" borderId="12" xfId="0" applyFont="1" applyFill="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7" borderId="1" xfId="0" applyFont="1" applyFill="1" applyBorder="1" applyAlignment="1" applyProtection="1">
      <alignment horizontal="center"/>
      <protection locked="0"/>
    </xf>
    <xf numFmtId="0" fontId="52" fillId="15" borderId="1"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66" fillId="7" borderId="0" xfId="0" applyFont="1" applyFill="1" applyBorder="1" applyAlignment="1" applyProtection="1"/>
    <xf numFmtId="0" fontId="86" fillId="15" borderId="15" xfId="0" applyFont="1" applyFill="1" applyBorder="1" applyAlignment="1">
      <alignment vertical="center" wrapText="1"/>
    </xf>
    <xf numFmtId="0" fontId="87" fillId="15" borderId="15" xfId="0" applyFont="1" applyFill="1" applyBorder="1" applyAlignment="1">
      <alignment vertical="center" wrapText="1"/>
    </xf>
    <xf numFmtId="0" fontId="88" fillId="15" borderId="15" xfId="0" applyFont="1" applyFill="1" applyBorder="1" applyAlignment="1">
      <alignment vertical="center" wrapText="1"/>
    </xf>
    <xf numFmtId="0" fontId="85" fillId="0" borderId="16" xfId="0" applyFont="1" applyBorder="1" applyAlignment="1">
      <alignment horizontal="center" vertical="center"/>
    </xf>
    <xf numFmtId="0" fontId="84" fillId="18" borderId="0" xfId="0" applyFont="1" applyFill="1" applyAlignment="1">
      <alignment horizontal="center" vertical="center" wrapText="1"/>
    </xf>
    <xf numFmtId="0" fontId="84" fillId="18" borderId="29" xfId="0" applyFont="1" applyFill="1" applyBorder="1" applyAlignment="1">
      <alignment horizontal="center" vertical="center" wrapText="1"/>
    </xf>
    <xf numFmtId="0" fontId="79" fillId="0" borderId="16" xfId="0" applyFont="1" applyBorder="1" applyAlignment="1">
      <alignment horizontal="center" vertical="center"/>
    </xf>
    <xf numFmtId="0" fontId="89" fillId="0" borderId="16" xfId="0" applyFont="1" applyBorder="1" applyAlignment="1">
      <alignment horizontal="center" vertical="center"/>
    </xf>
    <xf numFmtId="0" fontId="90" fillId="0" borderId="16" xfId="0" applyFont="1" applyBorder="1" applyAlignment="1">
      <alignment horizontal="center" vertical="center"/>
    </xf>
    <xf numFmtId="0" fontId="1" fillId="0" borderId="16" xfId="7" applyFont="1" applyBorder="1" applyAlignment="1">
      <alignment horizontal="center" vertical="center"/>
    </xf>
    <xf numFmtId="0" fontId="86" fillId="15" borderId="30" xfId="0" applyFont="1" applyFill="1" applyBorder="1" applyAlignment="1">
      <alignment horizontal="right" vertical="center" wrapText="1"/>
    </xf>
    <xf numFmtId="0" fontId="86" fillId="15" borderId="15" xfId="0" applyFont="1" applyFill="1" applyBorder="1" applyAlignment="1">
      <alignment horizontal="right" vertical="center" wrapText="1"/>
    </xf>
    <xf numFmtId="0" fontId="85" fillId="20" borderId="16" xfId="0" applyFont="1" applyFill="1" applyBorder="1" applyAlignment="1">
      <alignment horizontal="center" vertical="center"/>
    </xf>
    <xf numFmtId="0" fontId="63" fillId="0" borderId="15" xfId="0" applyFont="1" applyBorder="1" applyAlignment="1">
      <alignment vertical="center"/>
    </xf>
    <xf numFmtId="0" fontId="63" fillId="0" borderId="16" xfId="0" applyFont="1" applyBorder="1" applyAlignment="1">
      <alignment vertical="center"/>
    </xf>
    <xf numFmtId="0" fontId="54" fillId="7" borderId="1" xfId="0" applyFont="1" applyFill="1" applyBorder="1" applyProtection="1"/>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7" borderId="10" xfId="0" applyFont="1" applyFill="1" applyBorder="1" applyAlignment="1" applyProtection="1">
      <alignment vertical="center"/>
      <protection locked="0"/>
    </xf>
    <xf numFmtId="0" fontId="3" fillId="7" borderId="11" xfId="0" applyFont="1" applyFill="1" applyBorder="1" applyAlignment="1" applyProtection="1">
      <alignment vertical="center"/>
      <protection locked="0"/>
    </xf>
    <xf numFmtId="0" fontId="3" fillId="7" borderId="12" xfId="0" applyFont="1" applyFill="1" applyBorder="1" applyAlignment="1" applyProtection="1">
      <alignment vertical="center"/>
      <protection locked="0"/>
    </xf>
    <xf numFmtId="0" fontId="3" fillId="7" borderId="3"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1" xfId="0" applyBorder="1"/>
    <xf numFmtId="0" fontId="50" fillId="0" borderId="14" xfId="0" applyFont="1" applyBorder="1" applyAlignment="1">
      <alignment horizontal="center"/>
    </xf>
    <xf numFmtId="0" fontId="0" fillId="0" borderId="14" xfId="0" applyBorder="1"/>
    <xf numFmtId="0" fontId="50" fillId="0" borderId="1" xfId="0" applyFont="1" applyBorder="1" applyAlignment="1">
      <alignment horizontal="center"/>
    </xf>
    <xf numFmtId="0" fontId="2" fillId="7" borderId="0" xfId="0" applyFont="1" applyFill="1" applyProtection="1">
      <protection locked="0"/>
    </xf>
    <xf numFmtId="0" fontId="2" fillId="7" borderId="0" xfId="0" applyFont="1" applyFill="1" applyAlignment="1" applyProtection="1">
      <protection locked="0"/>
    </xf>
    <xf numFmtId="0" fontId="54" fillId="7" borderId="0" xfId="0" applyFont="1" applyFill="1" applyBorder="1" applyProtection="1"/>
    <xf numFmtId="0" fontId="54" fillId="7" borderId="0" xfId="0" applyFont="1" applyFill="1" applyBorder="1" applyAlignment="1" applyProtection="1"/>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vertical="center"/>
      <protection locked="0"/>
    </xf>
    <xf numFmtId="0" fontId="68"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72" fillId="11" borderId="1" xfId="0" applyFont="1" applyFill="1" applyBorder="1" applyAlignment="1">
      <alignment horizontal="center"/>
    </xf>
    <xf numFmtId="0" fontId="50" fillId="0" borderId="1" xfId="0" applyFont="1" applyBorder="1"/>
    <xf numFmtId="0" fontId="72" fillId="21" borderId="1" xfId="0" applyFont="1" applyFill="1" applyBorder="1" applyAlignment="1">
      <alignment horizontal="center"/>
    </xf>
    <xf numFmtId="0" fontId="94" fillId="7" borderId="1" xfId="9" applyFont="1" applyFill="1" applyBorder="1" applyAlignment="1">
      <alignment wrapText="1"/>
    </xf>
    <xf numFmtId="4" fontId="94" fillId="7" borderId="1" xfId="9" applyNumberFormat="1" applyFont="1" applyFill="1" applyBorder="1" applyAlignment="1">
      <alignment horizontal="right" wrapText="1"/>
    </xf>
    <xf numFmtId="4" fontId="94" fillId="0" borderId="1" xfId="9" applyNumberFormat="1" applyFont="1" applyFill="1" applyBorder="1" applyAlignment="1">
      <alignment horizontal="right" wrapText="1"/>
    </xf>
    <xf numFmtId="0" fontId="75" fillId="0" borderId="10" xfId="0" applyFont="1" applyBorder="1" applyAlignment="1">
      <alignment vertical="center"/>
    </xf>
    <xf numFmtId="0" fontId="75" fillId="0" borderId="11" xfId="0" applyFont="1" applyBorder="1" applyAlignment="1">
      <alignment vertical="center"/>
    </xf>
    <xf numFmtId="0" fontId="75" fillId="0" borderId="12" xfId="0" applyFont="1" applyBorder="1" applyAlignment="1">
      <alignment vertical="center"/>
    </xf>
    <xf numFmtId="0" fontId="2" fillId="7" borderId="10" xfId="0" applyFont="1" applyFill="1" applyBorder="1" applyAlignment="1" applyProtection="1">
      <protection locked="0"/>
    </xf>
    <xf numFmtId="0" fontId="2" fillId="7" borderId="11" xfId="0" applyFont="1" applyFill="1" applyBorder="1" applyAlignment="1" applyProtection="1">
      <protection locked="0"/>
    </xf>
    <xf numFmtId="0" fontId="2" fillId="7" borderId="12" xfId="0" applyFont="1" applyFill="1" applyBorder="1" applyAlignment="1" applyProtection="1">
      <protection locked="0"/>
    </xf>
    <xf numFmtId="0" fontId="95" fillId="0" borderId="16" xfId="0" applyFont="1" applyBorder="1" applyAlignment="1">
      <alignment horizontal="center" vertical="center" wrapText="1"/>
    </xf>
    <xf numFmtId="0" fontId="76" fillId="0" borderId="15" xfId="0" applyFont="1" applyBorder="1" applyAlignment="1">
      <alignment vertical="center" wrapText="1"/>
    </xf>
    <xf numFmtId="0" fontId="76" fillId="0" borderId="16" xfId="0" applyFont="1" applyBorder="1" applyAlignment="1">
      <alignment horizontal="justify" vertical="center" wrapText="1"/>
    </xf>
    <xf numFmtId="0" fontId="76" fillId="0" borderId="16" xfId="0" applyFont="1" applyBorder="1" applyAlignment="1">
      <alignment horizontal="center" vertical="center" wrapText="1"/>
    </xf>
    <xf numFmtId="0" fontId="95" fillId="0" borderId="16" xfId="0" applyFont="1" applyBorder="1" applyAlignment="1">
      <alignment horizontal="justify" vertical="center" wrapText="1"/>
    </xf>
    <xf numFmtId="0" fontId="95" fillId="0" borderId="17" xfId="0" applyFont="1" applyBorder="1" applyAlignment="1">
      <alignment horizontal="justify" vertical="center" wrapText="1"/>
    </xf>
    <xf numFmtId="0" fontId="76" fillId="0" borderId="17" xfId="0" applyFont="1" applyBorder="1" applyAlignment="1">
      <alignment horizontal="justify" vertical="center" wrapText="1"/>
    </xf>
    <xf numFmtId="4" fontId="12" fillId="7" borderId="3" xfId="0" applyNumberFormat="1" applyFont="1" applyFill="1" applyBorder="1" applyAlignment="1" applyProtection="1">
      <alignment horizontal="left" vertical="center"/>
      <protection locked="0"/>
    </xf>
    <xf numFmtId="167" fontId="66" fillId="7" borderId="1" xfId="0" applyNumberFormat="1" applyFont="1" applyFill="1" applyBorder="1" applyProtection="1"/>
    <xf numFmtId="0" fontId="3" fillId="0" borderId="1" xfId="0" applyFont="1" applyBorder="1" applyAlignment="1" applyProtection="1">
      <alignment horizontal="center" vertical="center"/>
      <protection locked="0"/>
    </xf>
    <xf numFmtId="0" fontId="76" fillId="0" borderId="1" xfId="0" applyFont="1" applyBorder="1" applyAlignment="1">
      <alignment horizontal="center" vertical="center" wrapText="1"/>
    </xf>
    <xf numFmtId="0" fontId="3" fillId="17" borderId="10" xfId="0" applyFont="1" applyFill="1" applyBorder="1" applyAlignment="1" applyProtection="1">
      <alignment horizontal="center"/>
      <protection locked="0"/>
    </xf>
    <xf numFmtId="0" fontId="3" fillId="17" borderId="11" xfId="0" applyFont="1" applyFill="1" applyBorder="1" applyAlignment="1" applyProtection="1">
      <alignment horizontal="center"/>
      <protection locked="0"/>
    </xf>
    <xf numFmtId="0" fontId="3" fillId="17" borderId="12" xfId="0" applyFont="1" applyFill="1" applyBorder="1" applyAlignment="1" applyProtection="1">
      <alignment horizontal="center"/>
      <protection locked="0"/>
    </xf>
    <xf numFmtId="0" fontId="3" fillId="17" borderId="10"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17" borderId="12"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protection locked="0"/>
    </xf>
    <xf numFmtId="0" fontId="28" fillId="4" borderId="11" xfId="0" applyFont="1" applyFill="1" applyBorder="1" applyAlignment="1" applyProtection="1">
      <alignment horizontal="center"/>
      <protection locked="0"/>
    </xf>
    <xf numFmtId="0" fontId="28" fillId="4"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 fontId="13" fillId="0" borderId="10" xfId="0" applyNumberFormat="1" applyFont="1" applyBorder="1" applyAlignment="1" applyProtection="1">
      <alignment horizontal="center" vertical="center"/>
      <protection locked="0"/>
    </xf>
    <xf numFmtId="4" fontId="13" fillId="0" borderId="11" xfId="0" applyNumberFormat="1" applyFont="1" applyBorder="1" applyAlignment="1" applyProtection="1">
      <alignment horizontal="center" vertical="center"/>
      <protection locked="0"/>
    </xf>
    <xf numFmtId="4" fontId="13" fillId="0" borderId="12" xfId="0" applyNumberFormat="1" applyFont="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17" borderId="10" xfId="0" applyFont="1" applyFill="1" applyBorder="1" applyAlignment="1" applyProtection="1">
      <alignment horizontal="center" vertical="center"/>
      <protection locked="0"/>
    </xf>
    <xf numFmtId="0" fontId="13" fillId="17" borderId="11" xfId="0" applyFont="1" applyFill="1" applyBorder="1" applyAlignment="1" applyProtection="1">
      <alignment horizontal="center" vertical="center"/>
      <protection locked="0"/>
    </xf>
    <xf numFmtId="0" fontId="13" fillId="17"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166" fontId="13" fillId="0" borderId="2" xfId="0" applyNumberFormat="1" applyFont="1" applyBorder="1" applyAlignment="1" applyProtection="1">
      <alignment horizontal="center" vertical="center"/>
      <protection locked="0"/>
    </xf>
    <xf numFmtId="166" fontId="13" fillId="0" borderId="3" xfId="0" applyNumberFormat="1" applyFont="1" applyBorder="1" applyAlignment="1" applyProtection="1">
      <alignment horizontal="center" vertical="center"/>
      <protection locked="0"/>
    </xf>
    <xf numFmtId="166" fontId="13" fillId="0" borderId="4"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6" xfId="0" applyNumberFormat="1" applyFont="1" applyBorder="1" applyAlignment="1" applyProtection="1">
      <alignment horizontal="center" vertical="center"/>
      <protection locked="0"/>
    </xf>
    <xf numFmtId="166" fontId="13" fillId="0" borderId="7" xfId="0" applyNumberFormat="1" applyFont="1" applyBorder="1" applyAlignment="1" applyProtection="1">
      <alignment horizontal="center" vertical="center"/>
      <protection locked="0"/>
    </xf>
    <xf numFmtId="4" fontId="13" fillId="7" borderId="2" xfId="0" applyNumberFormat="1" applyFont="1" applyFill="1" applyBorder="1" applyAlignment="1" applyProtection="1">
      <alignment horizontal="center" vertical="center"/>
      <protection locked="0"/>
    </xf>
    <xf numFmtId="4" fontId="13" fillId="7" borderId="3" xfId="0" applyNumberFormat="1" applyFont="1" applyFill="1" applyBorder="1" applyAlignment="1" applyProtection="1">
      <alignment horizontal="center" vertical="center"/>
      <protection locked="0"/>
    </xf>
    <xf numFmtId="4" fontId="13" fillId="7" borderId="4" xfId="0" applyNumberFormat="1" applyFont="1" applyFill="1" applyBorder="1" applyAlignment="1" applyProtection="1">
      <alignment horizontal="center" vertical="center"/>
      <protection locked="0"/>
    </xf>
    <xf numFmtId="4" fontId="13" fillId="7" borderId="5" xfId="0" applyNumberFormat="1" applyFont="1" applyFill="1" applyBorder="1" applyAlignment="1" applyProtection="1">
      <alignment horizontal="center" vertical="center"/>
      <protection locked="0"/>
    </xf>
    <xf numFmtId="4" fontId="13" fillId="7" borderId="6" xfId="0" applyNumberFormat="1" applyFont="1" applyFill="1" applyBorder="1" applyAlignment="1" applyProtection="1">
      <alignment horizontal="center" vertical="center"/>
      <protection locked="0"/>
    </xf>
    <xf numFmtId="4" fontId="13" fillId="7" borderId="7" xfId="0" applyNumberFormat="1"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left" vertical="center" wrapText="1"/>
      <protection locked="0"/>
    </xf>
    <xf numFmtId="0" fontId="3" fillId="7" borderId="11"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 fontId="3" fillId="7" borderId="3" xfId="0" applyNumberFormat="1" applyFont="1" applyFill="1" applyBorder="1" applyAlignment="1" applyProtection="1">
      <alignment horizontal="center" vertical="center"/>
      <protection locked="0"/>
    </xf>
    <xf numFmtId="3" fontId="3" fillId="7" borderId="4" xfId="0" applyNumberFormat="1" applyFont="1" applyFill="1" applyBorder="1" applyAlignment="1" applyProtection="1">
      <alignment horizontal="center" vertical="center"/>
      <protection locked="0"/>
    </xf>
    <xf numFmtId="3" fontId="3" fillId="7" borderId="5" xfId="0" applyNumberFormat="1" applyFont="1" applyFill="1" applyBorder="1" applyAlignment="1" applyProtection="1">
      <alignment horizontal="center" vertical="center"/>
      <protection locked="0"/>
    </xf>
    <xf numFmtId="3" fontId="3" fillId="7" borderId="6" xfId="0" applyNumberFormat="1" applyFont="1" applyFill="1" applyBorder="1" applyAlignment="1" applyProtection="1">
      <alignment horizontal="center" vertical="center"/>
      <protection locked="0"/>
    </xf>
    <xf numFmtId="3" fontId="3" fillId="7" borderId="7" xfId="0" applyNumberFormat="1"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3" fontId="6" fillId="0" borderId="10" xfId="0" applyNumberFormat="1" applyFont="1" applyBorder="1" applyAlignment="1" applyProtection="1">
      <alignment horizontal="center" vertical="center"/>
      <protection locked="0"/>
    </xf>
    <xf numFmtId="3" fontId="6" fillId="0" borderId="11"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10" fontId="3" fillId="7" borderId="10" xfId="2" applyNumberFormat="1" applyFont="1" applyFill="1" applyBorder="1" applyAlignment="1" applyProtection="1">
      <alignment horizontal="center" vertical="center"/>
      <protection locked="0"/>
    </xf>
    <xf numFmtId="10" fontId="3" fillId="7" borderId="11" xfId="2" applyNumberFormat="1" applyFont="1" applyFill="1" applyBorder="1" applyAlignment="1" applyProtection="1">
      <alignment horizontal="center" vertical="center"/>
      <protection locked="0"/>
    </xf>
    <xf numFmtId="10" fontId="3" fillId="7" borderId="12" xfId="2" applyNumberFormat="1" applyFont="1" applyFill="1" applyBorder="1" applyAlignment="1" applyProtection="1">
      <alignment horizontal="center" vertical="center"/>
      <protection locked="0"/>
    </xf>
    <xf numFmtId="167" fontId="3" fillId="7" borderId="10" xfId="2" applyNumberFormat="1" applyFont="1" applyFill="1" applyBorder="1" applyAlignment="1" applyProtection="1">
      <alignment horizontal="center" vertical="center"/>
      <protection locked="0"/>
    </xf>
    <xf numFmtId="167" fontId="3" fillId="7" borderId="11" xfId="2" applyNumberFormat="1" applyFont="1" applyFill="1" applyBorder="1" applyAlignment="1" applyProtection="1">
      <alignment horizontal="center" vertical="center"/>
      <protection locked="0"/>
    </xf>
    <xf numFmtId="167" fontId="3" fillId="7" borderId="12" xfId="2"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2" fontId="2" fillId="0" borderId="10"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locked="0"/>
    </xf>
    <xf numFmtId="2" fontId="2" fillId="0" borderId="12" xfId="0" applyNumberFormat="1" applyFont="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16" fillId="7" borderId="10" xfId="0" applyFont="1" applyFill="1" applyBorder="1" applyAlignment="1" applyProtection="1">
      <alignment horizontal="center" vertical="center"/>
      <protection locked="0"/>
    </xf>
    <xf numFmtId="0" fontId="16" fillId="7" borderId="11" xfId="0" applyFont="1" applyFill="1" applyBorder="1" applyAlignment="1" applyProtection="1">
      <alignment horizontal="center" vertical="center"/>
      <protection locked="0"/>
    </xf>
    <xf numFmtId="0" fontId="16" fillId="7" borderId="12" xfId="0" applyFont="1" applyFill="1" applyBorder="1" applyAlignment="1" applyProtection="1">
      <alignment horizontal="center" vertical="center"/>
      <protection locked="0"/>
    </xf>
    <xf numFmtId="0" fontId="3" fillId="17" borderId="10" xfId="0" applyFont="1" applyFill="1" applyBorder="1" applyAlignment="1" applyProtection="1">
      <alignment horizontal="center" vertical="center"/>
      <protection locked="0"/>
    </xf>
    <xf numFmtId="0" fontId="3" fillId="17" borderId="11" xfId="0" applyFont="1" applyFill="1" applyBorder="1" applyAlignment="1" applyProtection="1">
      <alignment horizontal="center" vertical="center"/>
      <protection locked="0"/>
    </xf>
    <xf numFmtId="0" fontId="3" fillId="17" borderId="12" xfId="0" applyFont="1" applyFill="1" applyBorder="1" applyAlignment="1" applyProtection="1">
      <alignment horizontal="center" vertical="center"/>
      <protection locked="0"/>
    </xf>
    <xf numFmtId="0" fontId="11" fillId="17" borderId="10" xfId="0" applyFont="1" applyFill="1" applyBorder="1" applyAlignment="1" applyProtection="1">
      <alignment horizontal="center" vertical="center" wrapText="1"/>
      <protection locked="0"/>
    </xf>
    <xf numFmtId="0" fontId="11" fillId="17" borderId="11" xfId="0" applyFont="1" applyFill="1" applyBorder="1" applyAlignment="1" applyProtection="1">
      <alignment horizontal="center" vertical="center" wrapText="1"/>
      <protection locked="0"/>
    </xf>
    <xf numFmtId="0" fontId="11" fillId="17" borderId="12" xfId="0" applyFont="1" applyFill="1" applyBorder="1" applyAlignment="1" applyProtection="1">
      <alignment horizontal="center" vertical="center" wrapText="1"/>
      <protection locked="0"/>
    </xf>
    <xf numFmtId="3" fontId="3" fillId="7" borderId="10" xfId="0" applyNumberFormat="1" applyFont="1" applyFill="1" applyBorder="1" applyAlignment="1" applyProtection="1">
      <alignment horizontal="center" vertical="center" wrapText="1"/>
      <protection locked="0"/>
    </xf>
    <xf numFmtId="3" fontId="3" fillId="7" borderId="11" xfId="0" applyNumberFormat="1" applyFont="1" applyFill="1" applyBorder="1" applyAlignment="1" applyProtection="1">
      <alignment horizontal="center" vertical="center" wrapText="1"/>
      <protection locked="0"/>
    </xf>
    <xf numFmtId="3" fontId="3" fillId="7" borderId="12" xfId="0" applyNumberFormat="1" applyFont="1" applyFill="1" applyBorder="1" applyAlignment="1" applyProtection="1">
      <alignment horizontal="center" vertical="center" wrapText="1"/>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locked="0"/>
    </xf>
    <xf numFmtId="3" fontId="6" fillId="7" borderId="11" xfId="0" applyNumberFormat="1" applyFont="1" applyFill="1" applyBorder="1" applyAlignment="1" applyProtection="1">
      <alignment horizontal="center" vertical="center"/>
      <protection locked="0"/>
    </xf>
    <xf numFmtId="3" fontId="6" fillId="7" borderId="12" xfId="0" applyNumberFormat="1" applyFont="1" applyFill="1" applyBorder="1" applyAlignment="1" applyProtection="1">
      <alignment horizontal="center" vertical="center"/>
      <protection locked="0"/>
    </xf>
    <xf numFmtId="9" fontId="27" fillId="7" borderId="10" xfId="2" applyNumberFormat="1" applyFont="1" applyFill="1" applyBorder="1" applyAlignment="1" applyProtection="1">
      <alignment horizontal="center" vertical="center"/>
      <protection locked="0"/>
    </xf>
    <xf numFmtId="9" fontId="27" fillId="7" borderId="11" xfId="2" applyNumberFormat="1" applyFont="1" applyFill="1" applyBorder="1" applyAlignment="1" applyProtection="1">
      <alignment horizontal="center" vertical="center"/>
      <protection locked="0"/>
    </xf>
    <xf numFmtId="9" fontId="27" fillId="7" borderId="12" xfId="2" applyNumberFormat="1" applyFont="1" applyFill="1" applyBorder="1" applyAlignment="1" applyProtection="1">
      <alignment horizontal="center" vertical="center"/>
      <protection locked="0"/>
    </xf>
    <xf numFmtId="3" fontId="27" fillId="7" borderId="10" xfId="0" applyNumberFormat="1" applyFont="1" applyFill="1" applyBorder="1" applyAlignment="1" applyProtection="1">
      <alignment horizontal="center" vertical="center"/>
      <protection locked="0"/>
    </xf>
    <xf numFmtId="3" fontId="27" fillId="7" borderId="11" xfId="0" applyNumberFormat="1" applyFont="1" applyFill="1" applyBorder="1" applyAlignment="1" applyProtection="1">
      <alignment horizontal="center" vertical="center"/>
      <protection locked="0"/>
    </xf>
    <xf numFmtId="3" fontId="27" fillId="7" borderId="12" xfId="0" applyNumberFormat="1" applyFont="1" applyFill="1" applyBorder="1" applyAlignment="1" applyProtection="1">
      <alignment horizontal="center" vertical="center"/>
      <protection locked="0"/>
    </xf>
    <xf numFmtId="9" fontId="11" fillId="7" borderId="10" xfId="2" applyFont="1" applyFill="1" applyBorder="1" applyAlignment="1" applyProtection="1">
      <alignment horizontal="center"/>
      <protection locked="0"/>
    </xf>
    <xf numFmtId="9" fontId="11" fillId="7" borderId="11" xfId="2" applyFont="1" applyFill="1" applyBorder="1" applyAlignment="1" applyProtection="1">
      <alignment horizontal="center"/>
      <protection locked="0"/>
    </xf>
    <xf numFmtId="9" fontId="11" fillId="7" borderId="12" xfId="2" applyFont="1" applyFill="1" applyBorder="1" applyAlignment="1" applyProtection="1">
      <alignment horizont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7" fillId="7" borderId="2" xfId="0" applyFont="1" applyFill="1" applyBorder="1" applyAlignment="1" applyProtection="1">
      <alignment horizontal="center" vertical="center"/>
      <protection locked="0"/>
    </xf>
    <xf numFmtId="0" fontId="27" fillId="7" borderId="3"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protection locked="0"/>
    </xf>
    <xf numFmtId="0" fontId="27" fillId="7" borderId="5" xfId="0" applyFont="1" applyFill="1" applyBorder="1" applyAlignment="1" applyProtection="1">
      <alignment horizontal="center" vertical="center"/>
      <protection locked="0"/>
    </xf>
    <xf numFmtId="0" fontId="27" fillId="7" borderId="6" xfId="0" applyFont="1" applyFill="1" applyBorder="1" applyAlignment="1" applyProtection="1">
      <alignment horizontal="center" vertical="center"/>
      <protection locked="0"/>
    </xf>
    <xf numFmtId="0" fontId="27" fillId="7" borderId="7" xfId="0" applyFont="1" applyFill="1" applyBorder="1" applyAlignment="1" applyProtection="1">
      <alignment horizontal="center" vertical="center"/>
      <protection locked="0"/>
    </xf>
    <xf numFmtId="3" fontId="27" fillId="7" borderId="2" xfId="0" applyNumberFormat="1" applyFont="1" applyFill="1" applyBorder="1" applyAlignment="1" applyProtection="1">
      <alignment horizontal="center" vertical="center"/>
      <protection locked="0"/>
    </xf>
    <xf numFmtId="3" fontId="27" fillId="7" borderId="3" xfId="0" applyNumberFormat="1" applyFont="1" applyFill="1" applyBorder="1" applyAlignment="1" applyProtection="1">
      <alignment horizontal="center" vertical="center"/>
      <protection locked="0"/>
    </xf>
    <xf numFmtId="3" fontId="27" fillId="7" borderId="4" xfId="0" applyNumberFormat="1" applyFont="1" applyFill="1" applyBorder="1" applyAlignment="1" applyProtection="1">
      <alignment horizontal="center" vertical="center"/>
      <protection locked="0"/>
    </xf>
    <xf numFmtId="3" fontId="27" fillId="7" borderId="5" xfId="0" applyNumberFormat="1" applyFont="1" applyFill="1" applyBorder="1" applyAlignment="1" applyProtection="1">
      <alignment horizontal="center" vertical="center"/>
      <protection locked="0"/>
    </xf>
    <xf numFmtId="3" fontId="27" fillId="7" borderId="6" xfId="0" applyNumberFormat="1" applyFont="1" applyFill="1" applyBorder="1" applyAlignment="1" applyProtection="1">
      <alignment horizontal="center" vertical="center"/>
      <protection locked="0"/>
    </xf>
    <xf numFmtId="3" fontId="27" fillId="7" borderId="7" xfId="0" applyNumberFormat="1" applyFont="1" applyFill="1" applyBorder="1" applyAlignment="1" applyProtection="1">
      <alignment horizontal="center" vertical="center"/>
      <protection locked="0"/>
    </xf>
    <xf numFmtId="0" fontId="27" fillId="7" borderId="0" xfId="0" applyFont="1" applyFill="1" applyBorder="1" applyAlignment="1" applyProtection="1">
      <alignment horizontal="left" vertical="center" wrapText="1"/>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1" fontId="11" fillId="7" borderId="1" xfId="0" applyNumberFormat="1" applyFont="1" applyFill="1" applyBorder="1" applyAlignment="1" applyProtection="1">
      <alignment horizontal="center" vertical="center"/>
      <protection locked="0"/>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5"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9" xfId="0" applyFont="1" applyBorder="1" applyAlignment="1">
      <alignment horizontal="center" vertical="center" wrapText="1"/>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vertical="center"/>
      <protection locked="0"/>
    </xf>
    <xf numFmtId="3" fontId="11" fillId="7" borderId="11" xfId="0" applyNumberFormat="1" applyFont="1" applyFill="1" applyBorder="1" applyAlignment="1" applyProtection="1">
      <alignment horizontal="center" vertical="center"/>
      <protection locked="0"/>
    </xf>
    <xf numFmtId="3" fontId="11" fillId="7" borderId="12" xfId="0" applyNumberFormat="1"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4" fontId="3" fillId="7" borderId="10" xfId="0" applyNumberFormat="1" applyFont="1" applyFill="1" applyBorder="1" applyAlignment="1" applyProtection="1">
      <alignment horizontal="center" vertical="center"/>
      <protection locked="0"/>
    </xf>
    <xf numFmtId="4" fontId="3" fillId="7" borderId="11" xfId="0" applyNumberFormat="1" applyFont="1" applyFill="1" applyBorder="1" applyAlignment="1" applyProtection="1">
      <alignment horizontal="center" vertical="center"/>
      <protection locked="0"/>
    </xf>
    <xf numFmtId="4" fontId="3" fillId="7" borderId="12" xfId="0" applyNumberFormat="1" applyFont="1" applyFill="1" applyBorder="1" applyAlignment="1" applyProtection="1">
      <alignment horizontal="center" vertical="center"/>
      <protection locked="0"/>
    </xf>
    <xf numFmtId="0" fontId="78" fillId="7" borderId="10" xfId="0" applyFont="1" applyFill="1" applyBorder="1" applyAlignment="1" applyProtection="1">
      <alignment horizontal="center" vertical="center"/>
      <protection locked="0"/>
    </xf>
    <xf numFmtId="0" fontId="78" fillId="7" borderId="11" xfId="0" applyFont="1" applyFill="1" applyBorder="1" applyAlignment="1" applyProtection="1">
      <alignment horizontal="center" vertical="center"/>
      <protection locked="0"/>
    </xf>
    <xf numFmtId="0" fontId="78"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54" fillId="7" borderId="10" xfId="0" applyFont="1" applyFill="1" applyBorder="1" applyAlignment="1" applyProtection="1">
      <alignment horizontal="center" wrapText="1"/>
    </xf>
    <xf numFmtId="0" fontId="54" fillId="7" borderId="11" xfId="0" applyFont="1" applyFill="1" applyBorder="1" applyAlignment="1" applyProtection="1">
      <alignment horizontal="center" wrapText="1"/>
    </xf>
    <xf numFmtId="0" fontId="91" fillId="15" borderId="10" xfId="0" applyFont="1" applyFill="1" applyBorder="1" applyAlignment="1">
      <alignment horizontal="center" vertical="center" wrapText="1"/>
    </xf>
    <xf numFmtId="0" fontId="91" fillId="15" borderId="11" xfId="0" applyFont="1" applyFill="1" applyBorder="1" applyAlignment="1">
      <alignment horizontal="center" vertical="center" wrapText="1"/>
    </xf>
    <xf numFmtId="0" fontId="91" fillId="15" borderId="12" xfId="0" applyFont="1" applyFill="1" applyBorder="1" applyAlignment="1">
      <alignment horizontal="center" vertical="center" wrapText="1"/>
    </xf>
    <xf numFmtId="3" fontId="66" fillId="7" borderId="10" xfId="0" applyNumberFormat="1" applyFont="1" applyFill="1" applyBorder="1" applyAlignment="1" applyProtection="1">
      <alignment horizontal="center" vertical="center"/>
      <protection locked="0"/>
    </xf>
    <xf numFmtId="3" fontId="66" fillId="7" borderId="11" xfId="0" applyNumberFormat="1" applyFont="1" applyFill="1" applyBorder="1" applyAlignment="1" applyProtection="1">
      <alignment horizontal="center" vertical="center"/>
      <protection locked="0"/>
    </xf>
    <xf numFmtId="3" fontId="66" fillId="7" borderId="12" xfId="0" applyNumberFormat="1" applyFont="1" applyFill="1" applyBorder="1" applyAlignment="1" applyProtection="1">
      <alignment horizontal="center" vertical="center"/>
      <protection locked="0"/>
    </xf>
    <xf numFmtId="0" fontId="66" fillId="7" borderId="10" xfId="0" applyFont="1" applyFill="1" applyBorder="1" applyAlignment="1" applyProtection="1">
      <alignment horizontal="center"/>
    </xf>
    <xf numFmtId="0" fontId="66" fillId="7" borderId="12" xfId="0" applyFont="1" applyFill="1" applyBorder="1" applyAlignment="1" applyProtection="1">
      <alignment horizontal="center"/>
    </xf>
    <xf numFmtId="0" fontId="66" fillId="7" borderId="1" xfId="0" applyFont="1" applyFill="1" applyBorder="1" applyAlignment="1" applyProtection="1">
      <alignment horizontal="center"/>
    </xf>
    <xf numFmtId="0" fontId="54" fillId="7" borderId="0" xfId="0" applyFont="1" applyFill="1" applyBorder="1" applyAlignment="1" applyProtection="1">
      <alignment horizontal="center"/>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66" fillId="7" borderId="11" xfId="0" applyFont="1" applyFill="1" applyBorder="1" applyAlignment="1" applyProtection="1">
      <alignment horizontal="center"/>
    </xf>
    <xf numFmtId="0" fontId="66" fillId="7" borderId="10" xfId="0" applyFont="1" applyFill="1" applyBorder="1" applyProtection="1"/>
    <xf numFmtId="0" fontId="66" fillId="7" borderId="11" xfId="0" applyFont="1" applyFill="1" applyBorder="1" applyProtection="1"/>
    <xf numFmtId="0" fontId="66" fillId="7" borderId="12" xfId="0" applyFont="1" applyFill="1" applyBorder="1" applyProtection="1"/>
    <xf numFmtId="0" fontId="80" fillId="15" borderId="10" xfId="0" applyFont="1" applyFill="1" applyBorder="1" applyAlignment="1">
      <alignment horizontal="left" vertical="center" wrapText="1"/>
    </xf>
    <xf numFmtId="0" fontId="80" fillId="15" borderId="11" xfId="0" applyFont="1" applyFill="1" applyBorder="1" applyAlignment="1">
      <alignment horizontal="left" vertical="center" wrapText="1"/>
    </xf>
    <xf numFmtId="0" fontId="80" fillId="15" borderId="12" xfId="0" applyFont="1" applyFill="1" applyBorder="1" applyAlignment="1">
      <alignment horizontal="left" vertical="center" wrapText="1"/>
    </xf>
    <xf numFmtId="4" fontId="11" fillId="7" borderId="3" xfId="0" applyNumberFormat="1"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4" fillId="7" borderId="0" xfId="0" applyFont="1" applyFill="1" applyBorder="1" applyAlignment="1" applyProtection="1">
      <alignment horizontal="center" vertical="center"/>
      <protection locked="0"/>
    </xf>
    <xf numFmtId="0" fontId="79" fillId="15" borderId="10" xfId="0" applyFont="1" applyFill="1" applyBorder="1" applyAlignment="1">
      <alignment horizontal="center" vertical="center" wrapText="1"/>
    </xf>
    <xf numFmtId="0" fontId="79" fillId="15" borderId="11"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protection locked="0"/>
    </xf>
    <xf numFmtId="172" fontId="13" fillId="0" borderId="10" xfId="0" applyNumberFormat="1" applyFont="1" applyBorder="1" applyAlignment="1" applyProtection="1">
      <alignment horizontal="center" vertical="center" wrapText="1"/>
      <protection locked="0"/>
    </xf>
    <xf numFmtId="172" fontId="13" fillId="0" borderId="11" xfId="0" applyNumberFormat="1" applyFont="1" applyBorder="1" applyAlignment="1" applyProtection="1">
      <alignment horizontal="center" vertical="center" wrapText="1"/>
      <protection locked="0"/>
    </xf>
    <xf numFmtId="172" fontId="13" fillId="0" borderId="12" xfId="0" applyNumberFormat="1" applyFont="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45"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left" vertical="center"/>
      <protection locked="0"/>
    </xf>
    <xf numFmtId="0" fontId="5" fillId="16" borderId="0" xfId="0" applyFont="1" applyFill="1" applyBorder="1" applyAlignment="1" applyProtection="1">
      <alignment horizontal="center"/>
      <protection locked="0"/>
    </xf>
    <xf numFmtId="0" fontId="65" fillId="7" borderId="0" xfId="0" applyFont="1" applyFill="1" applyBorder="1" applyAlignment="1" applyProtection="1">
      <alignment horizontal="center" vertical="center"/>
      <protection locked="0"/>
    </xf>
    <xf numFmtId="0" fontId="52" fillId="15" borderId="10" xfId="0" applyFont="1" applyFill="1" applyBorder="1" applyAlignment="1" applyProtection="1">
      <alignment horizontal="center" vertical="center"/>
      <protection locked="0"/>
    </xf>
    <xf numFmtId="0" fontId="52" fillId="15" borderId="11" xfId="0" applyFont="1" applyFill="1" applyBorder="1" applyAlignment="1" applyProtection="1">
      <alignment horizontal="center" vertical="center"/>
      <protection locked="0"/>
    </xf>
    <xf numFmtId="0" fontId="52" fillId="15" borderId="12"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17" borderId="1" xfId="0" applyFont="1" applyFill="1" applyBorder="1" applyAlignment="1" applyProtection="1">
      <alignment horizontal="center"/>
      <protection locked="0"/>
    </xf>
    <xf numFmtId="0" fontId="3" fillId="17" borderId="1" xfId="0" applyFont="1" applyFill="1" applyBorder="1" applyAlignment="1" applyProtection="1">
      <alignment horizontal="left" vertical="center" wrapText="1"/>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4" fontId="74" fillId="0" borderId="1" xfId="0" applyNumberFormat="1" applyFont="1" applyBorder="1" applyAlignment="1">
      <alignment horizontal="center" vertical="center" wrapText="1"/>
    </xf>
    <xf numFmtId="0" fontId="74" fillId="0" borderId="1" xfId="0" applyFont="1" applyBorder="1" applyAlignment="1">
      <alignment horizontal="center" vertical="center" wrapText="1"/>
    </xf>
    <xf numFmtId="0" fontId="9" fillId="4" borderId="0" xfId="0" applyFont="1" applyFill="1" applyBorder="1" applyAlignment="1" applyProtection="1">
      <alignment horizontal="left" vertical="top" wrapText="1"/>
      <protection locked="0"/>
    </xf>
    <xf numFmtId="0" fontId="40" fillId="7" borderId="0" xfId="0"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27" fillId="7" borderId="2"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0" fontId="27" fillId="7" borderId="4" xfId="0" applyFont="1" applyFill="1" applyBorder="1" applyAlignment="1" applyProtection="1">
      <alignment horizontal="center" vertical="center" wrapText="1"/>
      <protection locked="0"/>
    </xf>
    <xf numFmtId="0" fontId="27" fillId="7" borderId="5" xfId="0" applyFont="1" applyFill="1" applyBorder="1" applyAlignment="1" applyProtection="1">
      <alignment horizontal="center" vertical="center" wrapText="1"/>
      <protection locked="0"/>
    </xf>
    <xf numFmtId="0" fontId="27" fillId="7" borderId="6" xfId="0"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7" fillId="7" borderId="12"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wrapText="1"/>
      <protection locked="0"/>
    </xf>
    <xf numFmtId="3" fontId="27" fillId="7" borderId="1"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9" fillId="7" borderId="0" xfId="0" applyFont="1" applyFill="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2" fillId="7" borderId="0" xfId="0" applyFont="1" applyFill="1" applyBorder="1" applyAlignment="1" applyProtection="1">
      <alignment horizontal="center"/>
      <protection locked="0"/>
    </xf>
    <xf numFmtId="0" fontId="9" fillId="7" borderId="6"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77" fillId="7" borderId="10" xfId="0" applyFont="1" applyFill="1" applyBorder="1" applyAlignment="1" applyProtection="1">
      <alignment horizontal="center" vertical="center"/>
      <protection locked="0"/>
    </xf>
    <xf numFmtId="0" fontId="77" fillId="7" borderId="11" xfId="0" applyFont="1" applyFill="1" applyBorder="1" applyAlignment="1" applyProtection="1">
      <alignment horizontal="center" vertical="center"/>
      <protection locked="0"/>
    </xf>
    <xf numFmtId="0" fontId="77" fillId="7" borderId="12"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3" fillId="0" borderId="14"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1" fontId="11" fillId="7" borderId="10" xfId="0" applyNumberFormat="1" applyFont="1" applyFill="1" applyBorder="1" applyAlignment="1" applyProtection="1">
      <alignment horizontal="center" vertical="center"/>
      <protection locked="0"/>
    </xf>
    <xf numFmtId="1" fontId="11" fillId="7" borderId="11" xfId="0" applyNumberFormat="1" applyFont="1" applyFill="1" applyBorder="1" applyAlignment="1" applyProtection="1">
      <alignment horizontal="center" vertical="center"/>
      <protection locked="0"/>
    </xf>
    <xf numFmtId="1" fontId="11" fillId="7" borderId="12"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protection locked="0"/>
    </xf>
    <xf numFmtId="3" fontId="11" fillId="7" borderId="11" xfId="0" applyNumberFormat="1" applyFont="1" applyFill="1" applyBorder="1" applyAlignment="1" applyProtection="1">
      <alignment horizontal="center"/>
      <protection locked="0"/>
    </xf>
    <xf numFmtId="3" fontId="11" fillId="7" borderId="12" xfId="0" applyNumberFormat="1" applyFont="1" applyFill="1" applyBorder="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61"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0" fontId="60" fillId="14"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protection locked="0"/>
    </xf>
    <xf numFmtId="4" fontId="70" fillId="7" borderId="0" xfId="0" applyNumberFormat="1" applyFont="1" applyFill="1" applyBorder="1" applyAlignment="1" applyProtection="1">
      <alignment horizontal="center" vertical="center" wrapText="1"/>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17" fontId="6" fillId="4" borderId="2"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vertical="center" wrapText="1"/>
      <protection locked="0"/>
    </xf>
    <xf numFmtId="3" fontId="11" fillId="7" borderId="11" xfId="0" applyNumberFormat="1" applyFont="1" applyFill="1" applyBorder="1" applyAlignment="1" applyProtection="1">
      <alignment horizontal="center" vertical="center" wrapText="1"/>
      <protection locked="0"/>
    </xf>
    <xf numFmtId="3" fontId="11" fillId="7" borderId="12" xfId="0" applyNumberFormat="1"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 fontId="16" fillId="7" borderId="10" xfId="0" applyNumberFormat="1" applyFont="1" applyFill="1" applyBorder="1" applyAlignment="1" applyProtection="1">
      <alignment horizontal="center" vertical="center"/>
      <protection locked="0"/>
    </xf>
    <xf numFmtId="1" fontId="16" fillId="7" borderId="11" xfId="0" applyNumberFormat="1" applyFont="1" applyFill="1" applyBorder="1" applyAlignment="1" applyProtection="1">
      <alignment horizontal="center" vertical="center"/>
      <protection locked="0"/>
    </xf>
    <xf numFmtId="1" fontId="16" fillId="7" borderId="12" xfId="0"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9" fontId="3" fillId="7" borderId="10" xfId="2" applyFont="1" applyFill="1" applyBorder="1" applyAlignment="1" applyProtection="1">
      <alignment horizontal="center" vertical="center"/>
      <protection locked="0"/>
    </xf>
    <xf numFmtId="9" fontId="3" fillId="7" borderId="11" xfId="2" applyFont="1" applyFill="1" applyBorder="1" applyAlignment="1" applyProtection="1">
      <alignment horizontal="center" vertical="center"/>
      <protection locked="0"/>
    </xf>
    <xf numFmtId="9" fontId="3" fillId="7" borderId="12" xfId="2" applyFont="1" applyFill="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2" fontId="3" fillId="7" borderId="1" xfId="0" applyNumberFormat="1"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49" fontId="13" fillId="0" borderId="1" xfId="0" applyNumberFormat="1"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66" fillId="7" borderId="0" xfId="0" applyFont="1" applyFill="1" applyBorder="1" applyAlignment="1" applyProtection="1">
      <alignment horizontal="center"/>
    </xf>
    <xf numFmtId="0" fontId="3" fillId="0" borderId="1" xfId="0"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11" fillId="7" borderId="1" xfId="0" applyFont="1" applyFill="1" applyBorder="1" applyAlignment="1" applyProtection="1">
      <alignment horizontal="center" vertical="center"/>
      <protection locked="0"/>
    </xf>
    <xf numFmtId="167" fontId="3" fillId="7" borderId="2" xfId="2" applyNumberFormat="1" applyFont="1" applyFill="1" applyBorder="1" applyAlignment="1" applyProtection="1">
      <alignment horizontal="center" vertical="center"/>
      <protection locked="0"/>
    </xf>
    <xf numFmtId="167" fontId="3" fillId="7" borderId="3" xfId="2" applyNumberFormat="1" applyFont="1" applyFill="1" applyBorder="1" applyAlignment="1" applyProtection="1">
      <alignment horizontal="center" vertical="center"/>
      <protection locked="0"/>
    </xf>
    <xf numFmtId="167" fontId="3" fillId="7" borderId="4" xfId="2" applyNumberFormat="1" applyFont="1" applyFill="1" applyBorder="1" applyAlignment="1" applyProtection="1">
      <alignment horizontal="center" vertical="center"/>
      <protection locked="0"/>
    </xf>
    <xf numFmtId="167" fontId="3" fillId="7" borderId="5" xfId="2" applyNumberFormat="1" applyFont="1" applyFill="1" applyBorder="1" applyAlignment="1" applyProtection="1">
      <alignment horizontal="center" vertical="center"/>
      <protection locked="0"/>
    </xf>
    <xf numFmtId="167" fontId="3" fillId="7" borderId="6" xfId="2" applyNumberFormat="1" applyFont="1" applyFill="1" applyBorder="1" applyAlignment="1" applyProtection="1">
      <alignment horizontal="center" vertical="center"/>
      <protection locked="0"/>
    </xf>
    <xf numFmtId="167" fontId="3" fillId="7" borderId="7" xfId="2"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68" fillId="7" borderId="10" xfId="0" applyFont="1" applyFill="1" applyBorder="1" applyAlignment="1" applyProtection="1">
      <alignment horizontal="center" vertical="center"/>
      <protection locked="0"/>
    </xf>
    <xf numFmtId="0" fontId="68" fillId="7" borderId="11" xfId="0" applyFont="1" applyFill="1" applyBorder="1" applyAlignment="1" applyProtection="1">
      <alignment horizontal="center" vertical="center"/>
      <protection locked="0"/>
    </xf>
    <xf numFmtId="0" fontId="68" fillId="7" borderId="12"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69" fillId="7" borderId="10" xfId="0" applyFont="1" applyFill="1" applyBorder="1" applyAlignment="1" applyProtection="1">
      <alignment horizontal="center"/>
      <protection locked="0"/>
    </xf>
    <xf numFmtId="0" fontId="69" fillId="7" borderId="11" xfId="0" applyFont="1" applyFill="1" applyBorder="1" applyAlignment="1" applyProtection="1">
      <alignment horizontal="center"/>
      <protection locked="0"/>
    </xf>
    <xf numFmtId="0" fontId="69" fillId="7" borderId="12" xfId="0" applyFont="1" applyFill="1" applyBorder="1" applyAlignment="1" applyProtection="1">
      <alignment horizontal="center"/>
      <protection locked="0"/>
    </xf>
    <xf numFmtId="0" fontId="21" fillId="5"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48" fillId="2" borderId="0" xfId="1" applyFont="1" applyAlignment="1" applyProtection="1">
      <alignment horizontal="center" vertical="center"/>
      <protection locked="0"/>
    </xf>
    <xf numFmtId="0" fontId="48" fillId="5" borderId="0" xfId="0" applyFont="1" applyFill="1" applyAlignment="1" applyProtection="1">
      <alignment horizontal="center" vertical="center"/>
      <protection locked="0"/>
    </xf>
    <xf numFmtId="0" fontId="33" fillId="8" borderId="0" xfId="3" applyFont="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10" fontId="34" fillId="12" borderId="0" xfId="2" applyNumberFormat="1" applyFont="1" applyFill="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9" fillId="7" borderId="0" xfId="0" applyFont="1" applyFill="1" applyAlignment="1" applyProtection="1">
      <alignment horizontal="left" vertical="center"/>
      <protection locked="0"/>
    </xf>
    <xf numFmtId="0" fontId="29" fillId="7" borderId="6" xfId="0" applyFont="1" applyFill="1" applyBorder="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28" fillId="4" borderId="13" xfId="0"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protection locked="0"/>
    </xf>
    <xf numFmtId="0" fontId="28" fillId="4" borderId="3" xfId="0"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28" fillId="4" borderId="5" xfId="0" applyFont="1" applyFill="1" applyBorder="1" applyAlignment="1" applyProtection="1">
      <alignment horizontal="center"/>
      <protection locked="0"/>
    </xf>
    <xf numFmtId="0" fontId="28" fillId="4" borderId="6" xfId="0" applyFont="1" applyFill="1" applyBorder="1" applyAlignment="1" applyProtection="1">
      <alignment horizontal="center"/>
      <protection locked="0"/>
    </xf>
    <xf numFmtId="0" fontId="28" fillId="4" borderId="7" xfId="0" applyFont="1" applyFill="1" applyBorder="1" applyAlignment="1" applyProtection="1">
      <alignment horizontal="center"/>
      <protection locked="0"/>
    </xf>
    <xf numFmtId="171" fontId="13" fillId="7" borderId="2" xfId="0" applyNumberFormat="1" applyFont="1" applyFill="1" applyBorder="1" applyAlignment="1" applyProtection="1">
      <alignment horizontal="center" vertical="center"/>
      <protection locked="0"/>
    </xf>
    <xf numFmtId="171" fontId="13" fillId="7" borderId="3" xfId="0" applyNumberFormat="1" applyFont="1" applyFill="1" applyBorder="1" applyAlignment="1" applyProtection="1">
      <alignment horizontal="center" vertical="center"/>
      <protection locked="0"/>
    </xf>
    <xf numFmtId="171" fontId="13" fillId="7" borderId="4" xfId="0" applyNumberFormat="1" applyFont="1" applyFill="1" applyBorder="1" applyAlignment="1" applyProtection="1">
      <alignment horizontal="center" vertical="center"/>
      <protection locked="0"/>
    </xf>
    <xf numFmtId="171" fontId="13" fillId="7" borderId="5" xfId="0" applyNumberFormat="1" applyFont="1" applyFill="1" applyBorder="1" applyAlignment="1" applyProtection="1">
      <alignment horizontal="center" vertical="center"/>
      <protection locked="0"/>
    </xf>
    <xf numFmtId="171" fontId="13" fillId="7" borderId="6" xfId="0" applyNumberFormat="1" applyFont="1" applyFill="1" applyBorder="1" applyAlignment="1" applyProtection="1">
      <alignment horizontal="center" vertical="center"/>
      <protection locked="0"/>
    </xf>
    <xf numFmtId="171" fontId="13" fillId="7" borderId="7"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13" fillId="17" borderId="1" xfId="0" applyFont="1" applyFill="1" applyBorder="1" applyAlignment="1" applyProtection="1">
      <alignment horizontal="center" vertical="center"/>
      <protection locked="0"/>
    </xf>
    <xf numFmtId="0" fontId="3" fillId="17" borderId="10" xfId="0" applyFont="1" applyFill="1" applyBorder="1" applyAlignment="1" applyProtection="1">
      <alignment horizontal="left" vertical="center" wrapText="1"/>
      <protection locked="0"/>
    </xf>
    <xf numFmtId="0" fontId="3" fillId="17" borderId="11" xfId="0" applyFont="1" applyFill="1" applyBorder="1" applyAlignment="1" applyProtection="1">
      <alignment horizontal="left" vertical="center" wrapText="1"/>
      <protection locked="0"/>
    </xf>
    <xf numFmtId="0" fontId="3" fillId="17" borderId="12" xfId="0" applyFont="1" applyFill="1" applyBorder="1" applyAlignment="1" applyProtection="1">
      <alignment horizontal="left" vertical="center" wrapText="1"/>
      <protection locked="0"/>
    </xf>
    <xf numFmtId="0" fontId="3" fillId="1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28" fillId="4" borderId="10"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7" borderId="1" xfId="0"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13" fillId="17" borderId="14"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3" fontId="3" fillId="0" borderId="1" xfId="0" applyNumberFormat="1" applyFont="1" applyBorder="1" applyAlignment="1" applyProtection="1">
      <alignment horizontal="center" vertical="center"/>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3" fontId="3" fillId="7" borderId="1" xfId="0" applyNumberFormat="1" applyFont="1" applyFill="1" applyBorder="1" applyAlignment="1" applyProtection="1">
      <alignment horizontal="center" vertical="center"/>
      <protection locked="0"/>
    </xf>
    <xf numFmtId="168" fontId="3" fillId="17" borderId="1"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0" fillId="7" borderId="10" xfId="0" applyFont="1" applyFill="1" applyBorder="1" applyAlignment="1" applyProtection="1">
      <alignment horizontal="center"/>
      <protection locked="0"/>
    </xf>
    <xf numFmtId="0" fontId="0" fillId="7" borderId="11" xfId="0" applyFont="1" applyFill="1" applyBorder="1" applyAlignment="1" applyProtection="1">
      <alignment horizontal="center"/>
      <protection locked="0"/>
    </xf>
    <xf numFmtId="0" fontId="0" fillId="7" borderId="12" xfId="0" applyFont="1" applyFill="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3" borderId="0" xfId="0" applyFont="1" applyFill="1" applyAlignment="1" applyProtection="1">
      <alignment horizontal="left"/>
      <protection locked="0"/>
    </xf>
    <xf numFmtId="0" fontId="15" fillId="7" borderId="3" xfId="0" applyFont="1" applyFill="1" applyBorder="1" applyAlignment="1" applyProtection="1">
      <alignment horizontal="left" vertical="center"/>
      <protection locked="0"/>
    </xf>
    <xf numFmtId="0" fontId="6" fillId="4" borderId="13"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63" fillId="7" borderId="1" xfId="0" applyFont="1" applyFill="1" applyBorder="1" applyAlignment="1">
      <alignment horizontal="left" vertical="center"/>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0" fontId="3" fillId="17"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protection locked="0"/>
    </xf>
    <xf numFmtId="0" fontId="28" fillId="0" borderId="1" xfId="0"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9" fontId="27" fillId="7" borderId="10" xfId="0" applyNumberFormat="1" applyFont="1" applyFill="1" applyBorder="1" applyAlignment="1" applyProtection="1">
      <alignment horizontal="center" vertical="center"/>
      <protection locked="0"/>
    </xf>
    <xf numFmtId="10" fontId="11" fillId="7" borderId="10" xfId="0" applyNumberFormat="1" applyFont="1" applyFill="1" applyBorder="1" applyAlignment="1" applyProtection="1">
      <alignment horizontal="center" vertical="center"/>
      <protection locked="0"/>
    </xf>
    <xf numFmtId="10" fontId="11" fillId="7" borderId="11" xfId="0" applyNumberFormat="1" applyFont="1" applyFill="1" applyBorder="1" applyAlignment="1" applyProtection="1">
      <alignment horizontal="center" vertical="center"/>
      <protection locked="0"/>
    </xf>
    <xf numFmtId="10" fontId="11" fillId="7" borderId="12" xfId="0" applyNumberFormat="1" applyFont="1" applyFill="1" applyBorder="1" applyAlignment="1" applyProtection="1">
      <alignment horizontal="center" vertical="center"/>
      <protection locked="0"/>
    </xf>
    <xf numFmtId="9" fontId="11" fillId="7" borderId="10"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167" fontId="3" fillId="7" borderId="1" xfId="0" applyNumberFormat="1" applyFont="1" applyFill="1" applyBorder="1" applyAlignment="1" applyProtection="1">
      <alignment horizontal="center"/>
      <protection locked="0"/>
    </xf>
    <xf numFmtId="0" fontId="27" fillId="7" borderId="0" xfId="0" applyFont="1" applyFill="1" applyAlignment="1" applyProtection="1">
      <alignment horizontal="left" vertical="center"/>
      <protection locked="0"/>
    </xf>
    <xf numFmtId="14" fontId="76" fillId="0" borderId="2" xfId="0" applyNumberFormat="1" applyFont="1" applyBorder="1" applyAlignment="1">
      <alignment horizontal="center" vertical="center" wrapText="1"/>
    </xf>
    <xf numFmtId="14" fontId="76" fillId="0" borderId="3" xfId="0" applyNumberFormat="1" applyFont="1" applyBorder="1" applyAlignment="1">
      <alignment horizontal="center" vertical="center" wrapText="1"/>
    </xf>
    <xf numFmtId="14" fontId="76" fillId="0" borderId="4" xfId="0" applyNumberFormat="1" applyFont="1" applyBorder="1" applyAlignment="1">
      <alignment horizontal="center" vertical="center" wrapText="1"/>
    </xf>
    <xf numFmtId="14" fontId="76" fillId="0" borderId="5" xfId="0" applyNumberFormat="1" applyFont="1" applyBorder="1" applyAlignment="1">
      <alignment horizontal="center" vertical="center" wrapText="1"/>
    </xf>
    <xf numFmtId="14" fontId="76" fillId="0" borderId="6" xfId="0" applyNumberFormat="1" applyFont="1" applyBorder="1" applyAlignment="1">
      <alignment horizontal="center" vertical="center" wrapText="1"/>
    </xf>
    <xf numFmtId="14" fontId="76" fillId="0" borderId="7" xfId="0" applyNumberFormat="1" applyFont="1" applyBorder="1" applyAlignment="1">
      <alignment horizontal="center" vertical="center" wrapText="1"/>
    </xf>
    <xf numFmtId="0" fontId="76" fillId="7" borderId="2" xfId="0" applyFont="1" applyFill="1" applyBorder="1" applyAlignment="1">
      <alignment horizontal="center" vertical="center" wrapText="1"/>
    </xf>
    <xf numFmtId="0" fontId="76" fillId="7" borderId="3" xfId="0" applyFont="1" applyFill="1" applyBorder="1" applyAlignment="1">
      <alignment horizontal="center" vertical="center" wrapText="1"/>
    </xf>
    <xf numFmtId="0" fontId="76" fillId="7" borderId="4" xfId="0" applyFont="1" applyFill="1" applyBorder="1" applyAlignment="1">
      <alignment horizontal="center" vertical="center" wrapText="1"/>
    </xf>
    <xf numFmtId="0" fontId="76" fillId="7" borderId="5" xfId="0" applyFont="1" applyFill="1" applyBorder="1" applyAlignment="1">
      <alignment horizontal="center" vertical="center" wrapText="1"/>
    </xf>
    <xf numFmtId="0" fontId="76" fillId="7" borderId="6" xfId="0" applyFont="1" applyFill="1" applyBorder="1" applyAlignment="1">
      <alignment horizontal="center" vertical="center" wrapText="1"/>
    </xf>
    <xf numFmtId="0" fontId="76" fillId="7" borderId="7" xfId="0" applyFont="1" applyFill="1" applyBorder="1" applyAlignment="1">
      <alignment horizontal="center" vertical="center" wrapText="1"/>
    </xf>
    <xf numFmtId="3" fontId="85" fillId="0" borderId="27" xfId="0" applyNumberFormat="1" applyFont="1" applyBorder="1" applyAlignment="1">
      <alignment horizontal="center" vertical="center"/>
    </xf>
    <xf numFmtId="3" fontId="85" fillId="0" borderId="15" xfId="0" applyNumberFormat="1" applyFont="1" applyBorder="1" applyAlignment="1">
      <alignment horizontal="center" vertical="center"/>
    </xf>
    <xf numFmtId="0" fontId="85" fillId="0" borderId="27" xfId="0" applyFont="1" applyBorder="1" applyAlignment="1">
      <alignment horizontal="center" vertical="center"/>
    </xf>
    <xf numFmtId="0" fontId="85" fillId="0" borderId="15" xfId="0" applyFont="1" applyBorder="1" applyAlignment="1">
      <alignment horizontal="center" vertical="center"/>
    </xf>
    <xf numFmtId="0" fontId="84" fillId="18" borderId="20" xfId="0" applyFont="1" applyFill="1" applyBorder="1" applyAlignment="1">
      <alignment horizontal="center" vertical="center" wrapText="1"/>
    </xf>
    <xf numFmtId="0" fontId="84" fillId="18" borderId="25" xfId="0" applyFont="1" applyFill="1" applyBorder="1" applyAlignment="1">
      <alignment horizontal="center" vertical="center" wrapText="1"/>
    </xf>
    <xf numFmtId="0" fontId="84" fillId="18" borderId="28" xfId="0" applyFont="1" applyFill="1" applyBorder="1" applyAlignment="1">
      <alignment horizontal="center" vertical="center" wrapText="1"/>
    </xf>
    <xf numFmtId="0" fontId="84" fillId="18" borderId="21" xfId="0" applyFont="1" applyFill="1" applyBorder="1" applyAlignment="1">
      <alignment horizontal="center" vertical="center" wrapText="1"/>
    </xf>
    <xf numFmtId="0" fontId="84" fillId="18" borderId="22" xfId="0" applyFont="1" applyFill="1" applyBorder="1" applyAlignment="1">
      <alignment horizontal="center" vertical="center" wrapText="1"/>
    </xf>
    <xf numFmtId="0" fontId="84" fillId="18" borderId="23" xfId="0" applyFont="1" applyFill="1" applyBorder="1" applyAlignment="1">
      <alignment horizontal="center" vertical="center" wrapText="1"/>
    </xf>
    <xf numFmtId="0" fontId="85" fillId="18" borderId="24" xfId="0" applyFont="1" applyFill="1" applyBorder="1" applyAlignment="1">
      <alignment horizontal="center" vertical="center"/>
    </xf>
    <xf numFmtId="0" fontId="85" fillId="18" borderId="18" xfId="0" applyFont="1" applyFill="1" applyBorder="1" applyAlignment="1">
      <alignment horizontal="center" vertical="center"/>
    </xf>
    <xf numFmtId="0" fontId="84" fillId="18" borderId="26" xfId="0" applyFont="1" applyFill="1" applyBorder="1" applyAlignment="1">
      <alignment horizontal="center" vertical="center" wrapText="1"/>
    </xf>
    <xf numFmtId="0" fontId="85" fillId="18" borderId="27" xfId="0" applyFont="1" applyFill="1" applyBorder="1" applyAlignment="1">
      <alignment horizontal="center" vertical="center"/>
    </xf>
    <xf numFmtId="0" fontId="85" fillId="18" borderId="15" xfId="0" applyFont="1" applyFill="1" applyBorder="1" applyAlignment="1">
      <alignment horizontal="center" vertical="center"/>
    </xf>
    <xf numFmtId="0" fontId="82" fillId="0" borderId="29" xfId="0" applyFont="1" applyBorder="1" applyAlignment="1">
      <alignment horizontal="center" vertical="center"/>
    </xf>
    <xf numFmtId="0" fontId="92" fillId="19" borderId="31" xfId="0" applyFont="1" applyFill="1" applyBorder="1" applyAlignment="1">
      <alignment horizontal="center" vertical="center"/>
    </xf>
    <xf numFmtId="0" fontId="92" fillId="19" borderId="32" xfId="0" applyFont="1" applyFill="1" applyBorder="1" applyAlignment="1">
      <alignment horizontal="center" vertical="center"/>
    </xf>
    <xf numFmtId="0" fontId="92" fillId="19" borderId="33" xfId="0" applyFont="1" applyFill="1" applyBorder="1" applyAlignment="1">
      <alignment horizontal="center" vertical="center"/>
    </xf>
    <xf numFmtId="0" fontId="92" fillId="19" borderId="34" xfId="0" applyFont="1" applyFill="1" applyBorder="1" applyAlignment="1">
      <alignment horizontal="center" vertical="center"/>
    </xf>
    <xf numFmtId="0" fontId="92" fillId="19" borderId="29" xfId="0" applyFont="1" applyFill="1" applyBorder="1" applyAlignment="1">
      <alignment horizontal="center" vertical="center"/>
    </xf>
    <xf numFmtId="0" fontId="92" fillId="19" borderId="16" xfId="0" applyFont="1" applyFill="1" applyBorder="1" applyAlignment="1">
      <alignment horizontal="center" vertical="center"/>
    </xf>
    <xf numFmtId="0" fontId="85" fillId="20" borderId="27" xfId="0" applyFont="1" applyFill="1" applyBorder="1" applyAlignment="1">
      <alignment horizontal="center" vertical="center"/>
    </xf>
    <xf numFmtId="0" fontId="85" fillId="20" borderId="15" xfId="0" applyFont="1" applyFill="1" applyBorder="1" applyAlignment="1">
      <alignment horizontal="center" vertical="center"/>
    </xf>
    <xf numFmtId="0" fontId="85" fillId="20" borderId="19" xfId="0" applyFont="1" applyFill="1" applyBorder="1" applyAlignment="1">
      <alignment horizontal="center" vertical="center"/>
    </xf>
    <xf numFmtId="0" fontId="85" fillId="20" borderId="18" xfId="0" applyFont="1" applyFill="1" applyBorder="1" applyAlignment="1">
      <alignment horizontal="center" vertical="center"/>
    </xf>
    <xf numFmtId="0" fontId="72" fillId="21" borderId="1" xfId="0" applyFont="1" applyFill="1" applyBorder="1" applyAlignment="1">
      <alignment horizontal="center" vertical="center"/>
    </xf>
    <xf numFmtId="0" fontId="72" fillId="21" borderId="10" xfId="0" applyFont="1" applyFill="1" applyBorder="1" applyAlignment="1">
      <alignment horizontal="center"/>
    </xf>
    <xf numFmtId="0" fontId="0" fillId="21" borderId="12" xfId="0" applyFill="1" applyBorder="1" applyAlignment="1">
      <alignment horizontal="center"/>
    </xf>
    <xf numFmtId="0" fontId="72" fillId="21" borderId="13" xfId="0" applyFont="1" applyFill="1" applyBorder="1" applyAlignment="1">
      <alignment horizontal="center" vertical="center" wrapText="1"/>
    </xf>
    <xf numFmtId="0" fontId="72" fillId="21" borderId="14" xfId="0" applyFont="1" applyFill="1" applyBorder="1" applyAlignment="1">
      <alignment horizontal="center" vertical="center" wrapText="1"/>
    </xf>
    <xf numFmtId="0" fontId="52" fillId="0" borderId="1"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52" fillId="0" borderId="2" xfId="0" applyFont="1" applyBorder="1" applyAlignment="1" applyProtection="1">
      <alignment horizontal="center" vertical="center"/>
      <protection locked="0"/>
    </xf>
    <xf numFmtId="0" fontId="52" fillId="0" borderId="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66" fillId="7" borderId="10" xfId="0" applyFont="1" applyFill="1" applyBorder="1" applyAlignment="1" applyProtection="1">
      <alignment horizontal="center" wrapText="1"/>
    </xf>
    <xf numFmtId="0" fontId="66" fillId="7" borderId="11" xfId="0" applyFont="1" applyFill="1" applyBorder="1" applyAlignment="1" applyProtection="1">
      <alignment horizontal="center" wrapText="1"/>
    </xf>
    <xf numFmtId="0" fontId="66" fillId="7" borderId="12" xfId="0" applyFont="1" applyFill="1" applyBorder="1" applyAlignment="1" applyProtection="1">
      <alignment horizontal="center" wrapText="1"/>
    </xf>
    <xf numFmtId="0" fontId="66" fillId="7" borderId="1" xfId="0" applyFont="1" applyFill="1" applyBorder="1" applyAlignment="1" applyProtection="1">
      <alignment horizontal="center" wrapText="1"/>
    </xf>
    <xf numFmtId="0" fontId="76" fillId="0" borderId="27" xfId="0" applyFont="1" applyBorder="1" applyAlignment="1">
      <alignment vertical="center" wrapText="1"/>
    </xf>
    <xf numFmtId="0" fontId="76" fillId="0" borderId="30" xfId="0" applyFont="1" applyBorder="1" applyAlignment="1">
      <alignment vertical="center" wrapText="1"/>
    </xf>
    <xf numFmtId="0" fontId="76" fillId="0" borderId="15" xfId="0" applyFont="1" applyBorder="1" applyAlignment="1">
      <alignment vertical="center" wrapText="1"/>
    </xf>
    <xf numFmtId="0" fontId="76" fillId="0" borderId="27"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9" xfId="0" applyFont="1" applyBorder="1" applyAlignment="1">
      <alignment vertical="center" wrapText="1"/>
    </xf>
    <xf numFmtId="0" fontId="76" fillId="0" borderId="35" xfId="0" applyFont="1" applyBorder="1" applyAlignment="1">
      <alignment vertical="center" wrapText="1"/>
    </xf>
    <xf numFmtId="0" fontId="76" fillId="0" borderId="18" xfId="0" applyFont="1" applyBorder="1" applyAlignment="1">
      <alignment vertical="center" wrapText="1"/>
    </xf>
    <xf numFmtId="14" fontId="76" fillId="0" borderId="27" xfId="0" applyNumberFormat="1" applyFont="1" applyBorder="1" applyAlignment="1">
      <alignment horizontal="center" vertical="center" wrapText="1"/>
    </xf>
    <xf numFmtId="14" fontId="76" fillId="0" borderId="15" xfId="0" applyNumberFormat="1" applyFont="1" applyBorder="1" applyAlignment="1">
      <alignment horizontal="center" vertical="center" wrapText="1"/>
    </xf>
    <xf numFmtId="0" fontId="95" fillId="0" borderId="27"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18" xfId="0" applyFont="1" applyBorder="1" applyAlignment="1">
      <alignment horizontal="center" vertical="center" wrapText="1"/>
    </xf>
  </cellXfs>
  <cellStyles count="10">
    <cellStyle name="20% - Énfasis4" xfId="1" builtinId="42"/>
    <cellStyle name="Énfasis4" xfId="3" builtinId="41"/>
    <cellStyle name="Hipervínculo" xfId="7" builtinId="8"/>
    <cellStyle name="Millares" xfId="4" builtinId="3"/>
    <cellStyle name="Millares 2" xfId="8"/>
    <cellStyle name="Moneda" xfId="5" builtinId="4"/>
    <cellStyle name="Normal" xfId="0" builtinId="0"/>
    <cellStyle name="Normal 2" xfId="6"/>
    <cellStyle name="Normal_Hoja1" xfId="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1159193626409872"/>
          <c:w val="0.89074868766404203"/>
          <c:h val="0.70916849973156093"/>
        </c:manualLayout>
      </c:layout>
      <c:lineChart>
        <c:grouping val="standard"/>
        <c:varyColors val="0"/>
        <c:ser>
          <c:idx val="0"/>
          <c:order val="0"/>
          <c:tx>
            <c:strRef>
              <c:f>FBM!$CX$285</c:f>
              <c:strCache>
                <c:ptCount val="1"/>
                <c:pt idx="0">
                  <c:v>Quimbaya</c:v>
                </c:pt>
              </c:strCache>
            </c:strRef>
          </c:tx>
          <c:marker>
            <c:symbol val="circle"/>
            <c:size val="5"/>
            <c:spPr>
              <a:solidFill>
                <a:schemeClr val="bg1"/>
              </a:solidFill>
            </c:spPr>
          </c:marker>
          <c:cat>
            <c:strRef>
              <c:f>FBM!$CW$286:$CW$299</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FBM!$CX$286:$CX$299</c:f>
              <c:numCache>
                <c:formatCode>0.0%</c:formatCode>
                <c:ptCount val="14"/>
                <c:pt idx="0">
                  <c:v>3.0240751614798445E-3</c:v>
                </c:pt>
                <c:pt idx="1">
                  <c:v>2.6637004946872267E-3</c:v>
                </c:pt>
                <c:pt idx="2">
                  <c:v>2.8317860687803176E-3</c:v>
                </c:pt>
                <c:pt idx="3">
                  <c:v>2.3288987220169144E-3</c:v>
                </c:pt>
                <c:pt idx="4">
                  <c:v>2.5558363103017623E-3</c:v>
                </c:pt>
                <c:pt idx="5">
                  <c:v>2.4624120049827614E-3</c:v>
                </c:pt>
                <c:pt idx="6">
                  <c:v>2.3985666396948435E-3</c:v>
                </c:pt>
                <c:pt idx="7">
                  <c:v>2.594631994695451E-3</c:v>
                </c:pt>
                <c:pt idx="8">
                  <c:v>2.4441441182390111E-3</c:v>
                </c:pt>
                <c:pt idx="9">
                  <c:v>2.4668693706615397E-3</c:v>
                </c:pt>
                <c:pt idx="10">
                  <c:v>2.5180267826485636E-3</c:v>
                </c:pt>
                <c:pt idx="11">
                  <c:v>2.3404498230392701E-3</c:v>
                </c:pt>
                <c:pt idx="12">
                  <c:v>-1</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FBM!$CY$285</c:f>
              <c:strCache>
                <c:ptCount val="1"/>
                <c:pt idx="0">
                  <c:v>Quindío</c:v>
                </c:pt>
              </c:strCache>
            </c:strRef>
          </c:tx>
          <c:marker>
            <c:symbol val="circle"/>
            <c:size val="5"/>
            <c:spPr>
              <a:solidFill>
                <a:schemeClr val="bg1"/>
              </a:solidFill>
            </c:spPr>
          </c:marker>
          <c:cat>
            <c:strRef>
              <c:f>FBM!$CW$286:$CW$299</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FBM!$CY$286:$CY$299</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FBM!$CZ$285</c:f>
              <c:strCache>
                <c:ptCount val="1"/>
                <c:pt idx="0">
                  <c:v>Colombia</c:v>
                </c:pt>
              </c:strCache>
            </c:strRef>
          </c:tx>
          <c:marker>
            <c:symbol val="circle"/>
            <c:size val="6"/>
            <c:spPr>
              <a:solidFill>
                <a:schemeClr val="bg1"/>
              </a:solidFill>
            </c:spPr>
          </c:marker>
          <c:cat>
            <c:strRef>
              <c:f>FBM!$CW$286:$CW$299</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FBM!$CZ$286:$CZ$299</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231344384"/>
        <c:axId val="231350656"/>
      </c:lineChart>
      <c:catAx>
        <c:axId val="23134438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231350656"/>
        <c:crosses val="autoZero"/>
        <c:auto val="1"/>
        <c:lblAlgn val="ctr"/>
        <c:lblOffset val="100"/>
        <c:noMultiLvlLbl val="0"/>
      </c:catAx>
      <c:valAx>
        <c:axId val="231350656"/>
        <c:scaling>
          <c:orientation val="minMax"/>
        </c:scaling>
        <c:delete val="0"/>
        <c:axPos val="l"/>
        <c:numFmt formatCode="0.0%" sourceLinked="1"/>
        <c:majorTickMark val="out"/>
        <c:minorTickMark val="none"/>
        <c:tickLblPos val="nextTo"/>
        <c:txPr>
          <a:bodyPr/>
          <a:lstStyle/>
          <a:p>
            <a:pPr>
              <a:defRPr sz="800"/>
            </a:pPr>
            <a:endParaRPr lang="es-CO"/>
          </a:p>
        </c:txPr>
        <c:crossAx val="23134438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FBM!$CX$673</c:f>
              <c:strCache>
                <c:ptCount val="1"/>
                <c:pt idx="0">
                  <c:v>Total</c:v>
                </c:pt>
              </c:strCache>
            </c:strRef>
          </c:tx>
          <c:invertIfNegative val="0"/>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1-665B-45DC-84C9-0B05D6C1798E}"/>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FBM!$CY$672:$DA$672</c:f>
              <c:strCache>
                <c:ptCount val="3"/>
                <c:pt idx="0">
                  <c:v>Tasa Aprobacion</c:v>
                </c:pt>
                <c:pt idx="1">
                  <c:v>Tasa Deserción</c:v>
                </c:pt>
                <c:pt idx="2">
                  <c:v>Tasa Reprobación</c:v>
                </c:pt>
              </c:strCache>
            </c:strRef>
          </c:cat>
          <c:val>
            <c:numRef>
              <c:f>FBM!$CY$673:$DA$673</c:f>
              <c:numCache>
                <c:formatCode>0.00%</c:formatCode>
                <c:ptCount val="3"/>
                <c:pt idx="0">
                  <c:v>0.22750000000000001</c:v>
                </c:pt>
                <c:pt idx="1">
                  <c:v>0.1532</c:v>
                </c:pt>
                <c:pt idx="2">
                  <c:v>0</c:v>
                </c:pt>
              </c:numCache>
            </c:numRef>
          </c:val>
          <c:extLst xmlns:c16r2="http://schemas.microsoft.com/office/drawing/2015/06/chart">
            <c:ext xmlns:c16="http://schemas.microsoft.com/office/drawing/2014/chart" uri="{C3380CC4-5D6E-409C-BE32-E72D297353CC}">
              <c16:uniqueId val="{00000006-665B-45DC-84C9-0B05D6C1798E}"/>
            </c:ext>
          </c:extLst>
        </c:ser>
        <c:dLbls>
          <c:showLegendKey val="0"/>
          <c:showVal val="0"/>
          <c:showCatName val="0"/>
          <c:showSerName val="0"/>
          <c:showPercent val="0"/>
          <c:showBubbleSize val="0"/>
        </c:dLbls>
        <c:gapWidth val="150"/>
        <c:axId val="260394368"/>
        <c:axId val="260404352"/>
      </c:barChart>
      <c:catAx>
        <c:axId val="260394368"/>
        <c:scaling>
          <c:orientation val="minMax"/>
        </c:scaling>
        <c:delete val="0"/>
        <c:axPos val="b"/>
        <c:numFmt formatCode="General" sourceLinked="0"/>
        <c:majorTickMark val="out"/>
        <c:minorTickMark val="none"/>
        <c:tickLblPos val="nextTo"/>
        <c:txPr>
          <a:bodyPr/>
          <a:lstStyle/>
          <a:p>
            <a:pPr>
              <a:defRPr b="1"/>
            </a:pPr>
            <a:endParaRPr lang="es-CO"/>
          </a:p>
        </c:txPr>
        <c:crossAx val="260404352"/>
        <c:crosses val="autoZero"/>
        <c:auto val="1"/>
        <c:lblAlgn val="ctr"/>
        <c:lblOffset val="100"/>
        <c:noMultiLvlLbl val="0"/>
      </c:catAx>
      <c:valAx>
        <c:axId val="260404352"/>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6039436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FBM!$CY$680</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FBM!$CX$681:$CX$686</c:f>
              <c:strCache>
                <c:ptCount val="6"/>
                <c:pt idx="0">
                  <c:v>Transición</c:v>
                </c:pt>
                <c:pt idx="1">
                  <c:v>Primaria</c:v>
                </c:pt>
                <c:pt idx="2">
                  <c:v>Secundaria</c:v>
                </c:pt>
                <c:pt idx="3">
                  <c:v>Media</c:v>
                </c:pt>
                <c:pt idx="4">
                  <c:v>Básica</c:v>
                </c:pt>
                <c:pt idx="5">
                  <c:v>Total</c:v>
                </c:pt>
              </c:strCache>
            </c:strRef>
          </c:cat>
          <c:val>
            <c:numRef>
              <c:f>FBM!$CY$681:$CY$686</c:f>
              <c:numCache>
                <c:formatCode>0.00%</c:formatCode>
                <c:ptCount val="6"/>
                <c:pt idx="0">
                  <c:v>0.95989999999999998</c:v>
                </c:pt>
                <c:pt idx="1">
                  <c:v>0.90680000000000005</c:v>
                </c:pt>
                <c:pt idx="2">
                  <c:v>0.81699999999999995</c:v>
                </c:pt>
                <c:pt idx="3">
                  <c:v>0.9052</c:v>
                </c:pt>
                <c:pt idx="4">
                  <c:v>0</c:v>
                </c:pt>
                <c:pt idx="5">
                  <c:v>0</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FBM!$CT$713</c:f>
              <c:strCache>
                <c:ptCount val="1"/>
                <c:pt idx="0">
                  <c:v>Quimbaya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FBM!$CS$714:$CS$718</c:f>
              <c:strCache>
                <c:ptCount val="5"/>
                <c:pt idx="0">
                  <c:v>Lectura Crítica</c:v>
                </c:pt>
                <c:pt idx="1">
                  <c:v>Matemática</c:v>
                </c:pt>
                <c:pt idx="2">
                  <c:v>Sociales y Ciudadanía</c:v>
                </c:pt>
                <c:pt idx="3">
                  <c:v>Ciencias Naturales</c:v>
                </c:pt>
                <c:pt idx="4">
                  <c:v>Inglés</c:v>
                </c:pt>
              </c:strCache>
            </c:strRef>
          </c:cat>
          <c:val>
            <c:numRef>
              <c:f>FBM!$CT$714:$CT$718</c:f>
              <c:numCache>
                <c:formatCode>0.0</c:formatCode>
                <c:ptCount val="5"/>
                <c:pt idx="0">
                  <c:v>53</c:v>
                </c:pt>
                <c:pt idx="1">
                  <c:v>52</c:v>
                </c:pt>
                <c:pt idx="2">
                  <c:v>47</c:v>
                </c:pt>
                <c:pt idx="3">
                  <c:v>49</c:v>
                </c:pt>
                <c:pt idx="4">
                  <c:v>51</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FBM!$CU$713</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FBM!$CS$714:$CS$718</c:f>
              <c:strCache>
                <c:ptCount val="5"/>
                <c:pt idx="0">
                  <c:v>Lectura Crítica</c:v>
                </c:pt>
                <c:pt idx="1">
                  <c:v>Matemática</c:v>
                </c:pt>
                <c:pt idx="2">
                  <c:v>Sociales y Ciudadanía</c:v>
                </c:pt>
                <c:pt idx="3">
                  <c:v>Ciencias Naturales</c:v>
                </c:pt>
                <c:pt idx="4">
                  <c:v>Inglés</c:v>
                </c:pt>
              </c:strCache>
            </c:strRef>
          </c:cat>
          <c:val>
            <c:numRef>
              <c:f>FBM!$CU$714:$CU$718</c:f>
              <c:numCache>
                <c:formatCode>0.0</c:formatCode>
                <c:ptCount val="5"/>
                <c:pt idx="0">
                  <c:v>53</c:v>
                </c:pt>
                <c:pt idx="1">
                  <c:v>52</c:v>
                </c:pt>
                <c:pt idx="2">
                  <c:v>48</c:v>
                </c:pt>
                <c:pt idx="3">
                  <c:v>50</c:v>
                </c:pt>
                <c:pt idx="4">
                  <c:v>50</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265860992"/>
        <c:axId val="265862528"/>
        <c:axId val="0"/>
      </c:bar3DChart>
      <c:catAx>
        <c:axId val="265860992"/>
        <c:scaling>
          <c:orientation val="minMax"/>
        </c:scaling>
        <c:delete val="0"/>
        <c:axPos val="b"/>
        <c:numFmt formatCode="General" sourceLinked="0"/>
        <c:majorTickMark val="out"/>
        <c:minorTickMark val="none"/>
        <c:tickLblPos val="nextTo"/>
        <c:crossAx val="265862528"/>
        <c:crosses val="autoZero"/>
        <c:auto val="1"/>
        <c:lblAlgn val="ctr"/>
        <c:lblOffset val="100"/>
        <c:noMultiLvlLbl val="0"/>
      </c:catAx>
      <c:valAx>
        <c:axId val="265862528"/>
        <c:scaling>
          <c:orientation val="minMax"/>
        </c:scaling>
        <c:delete val="1"/>
        <c:axPos val="l"/>
        <c:numFmt formatCode="0.0" sourceLinked="1"/>
        <c:majorTickMark val="out"/>
        <c:minorTickMark val="none"/>
        <c:tickLblPos val="nextTo"/>
        <c:crossAx val="26586099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FBM!$CV$803</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FBM!$CW$802:$DH$802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FBM!$CW$803:$DH$803</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FBM!$CV$804</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FBM!$CW$802:$DH$802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FBM!$CW$804:$DH$804</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FBM!$CV$805</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FBM!$CW$802:$DH$802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FBM!$CW$805:$DH$805</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266234880"/>
        <c:axId val="266248960"/>
      </c:barChart>
      <c:catAx>
        <c:axId val="266234880"/>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66248960"/>
        <c:crosses val="autoZero"/>
        <c:auto val="1"/>
        <c:lblAlgn val="ctr"/>
        <c:lblOffset val="100"/>
        <c:noMultiLvlLbl val="0"/>
      </c:catAx>
      <c:valAx>
        <c:axId val="266248960"/>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66234880"/>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FBM!$CV$795</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FBM!$CW$794:$DH$794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FBM!$CW$795:$DH$795</c:f>
              <c:numCache>
                <c:formatCode>#,##0.00</c:formatCode>
                <c:ptCount val="12"/>
                <c:pt idx="0">
                  <c:v>78.28</c:v>
                </c:pt>
                <c:pt idx="1">
                  <c:v>77.650000000000006</c:v>
                </c:pt>
                <c:pt idx="2">
                  <c:v>75.930000000000007</c:v>
                </c:pt>
                <c:pt idx="3">
                  <c:v>75.81</c:v>
                </c:pt>
                <c:pt idx="4">
                  <c:v>75.739999999999995</c:v>
                </c:pt>
                <c:pt idx="5">
                  <c:v>76.42</c:v>
                </c:pt>
                <c:pt idx="6">
                  <c:v>76.73</c:v>
                </c:pt>
                <c:pt idx="7">
                  <c:v>76.72</c:v>
                </c:pt>
                <c:pt idx="8" formatCode="General">
                  <c:v>76.790000000000006</c:v>
                </c:pt>
                <c:pt idx="9" formatCode="General">
                  <c:v>76.8</c:v>
                </c:pt>
                <c:pt idx="10" formatCode="General">
                  <c:v>77.040000000000006</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FBM!$CV$796</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FBM!$CW$794:$DH$794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FBM!$CW$796:$DH$796</c:f>
              <c:numCache>
                <c:formatCode>#,##0.00</c:formatCode>
                <c:ptCount val="12"/>
                <c:pt idx="0">
                  <c:v>98.57</c:v>
                </c:pt>
                <c:pt idx="1">
                  <c:v>98.63</c:v>
                </c:pt>
                <c:pt idx="2">
                  <c:v>100</c:v>
                </c:pt>
                <c:pt idx="3">
                  <c:v>98.35</c:v>
                </c:pt>
                <c:pt idx="4">
                  <c:v>98.35</c:v>
                </c:pt>
                <c:pt idx="5">
                  <c:v>0</c:v>
                </c:pt>
                <c:pt idx="6">
                  <c:v>99.99</c:v>
                </c:pt>
                <c:pt idx="7">
                  <c:v>99.99</c:v>
                </c:pt>
                <c:pt idx="8" formatCode="General">
                  <c:v>99.98</c:v>
                </c:pt>
                <c:pt idx="9" formatCode="General">
                  <c:v>99.98</c:v>
                </c:pt>
                <c:pt idx="10" formatCode="General">
                  <c:v>99.99</c:v>
                </c:pt>
                <c:pt idx="11" formatCode="General">
                  <c:v>100</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FBM!$CV$797</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FBM!$CW$794:$DH$794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FBM!$CW$797:$DH$797</c:f>
              <c:numCache>
                <c:formatCode>#,##0.00</c:formatCode>
                <c:ptCount val="12"/>
                <c:pt idx="0">
                  <c:v>4.8899999999999997</c:v>
                </c:pt>
                <c:pt idx="1">
                  <c:v>3.28</c:v>
                </c:pt>
                <c:pt idx="2">
                  <c:v>1.63</c:v>
                </c:pt>
                <c:pt idx="3">
                  <c:v>1.81</c:v>
                </c:pt>
                <c:pt idx="4">
                  <c:v>1.8</c:v>
                </c:pt>
                <c:pt idx="5">
                  <c:v>76.42</c:v>
                </c:pt>
                <c:pt idx="6">
                  <c:v>1.83</c:v>
                </c:pt>
                <c:pt idx="7">
                  <c:v>1.83</c:v>
                </c:pt>
                <c:pt idx="8" formatCode="General">
                  <c:v>2.08</c:v>
                </c:pt>
                <c:pt idx="9" formatCode="General">
                  <c:v>2.08</c:v>
                </c:pt>
                <c:pt idx="10" formatCode="General">
                  <c:v>2.08</c:v>
                </c:pt>
              </c:numCache>
            </c:numRef>
          </c:val>
          <c:extLst xmlns:c16r2="http://schemas.microsoft.com/office/drawing/2015/06/chart">
            <c:ext xmlns:c16="http://schemas.microsoft.com/office/drawing/2014/chart" uri="{C3380CC4-5D6E-409C-BE32-E72D297353CC}">
              <c16:uniqueId val="{0000000A-80A9-4B42-9E4C-8EDB12D1D3EE}"/>
            </c:ext>
          </c:extLst>
        </c:ser>
        <c:ser>
          <c:idx val="3"/>
          <c:order val="3"/>
          <c:tx>
            <c:strRef>
              <c:f>FBM!$CV$798</c:f>
              <c:strCache>
                <c:ptCount val="1"/>
              </c:strCache>
            </c:strRef>
          </c:tx>
          <c:invertIfNegative val="0"/>
          <c:cat>
            <c:numRef>
              <c:f>FBM!$CW$794:$DH$794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FBM!$CW$798:$DH$798</c:f>
              <c:numCache>
                <c:formatCode>General</c:formatCode>
                <c:ptCount val="12"/>
              </c:numCache>
            </c:numRef>
          </c:val>
          <c:extLst xmlns:c16r2="http://schemas.microsoft.com/office/drawing/2015/06/chart">
            <c:ext xmlns:c16="http://schemas.microsoft.com/office/drawing/2014/chart" uri="{C3380CC4-5D6E-409C-BE32-E72D297353CC}">
              <c16:uniqueId val="{00000000-39FB-4BD9-8F65-E0F812002034}"/>
            </c:ext>
          </c:extLst>
        </c:ser>
        <c:dLbls>
          <c:showLegendKey val="0"/>
          <c:showVal val="0"/>
          <c:showCatName val="0"/>
          <c:showSerName val="0"/>
          <c:showPercent val="0"/>
          <c:showBubbleSize val="0"/>
        </c:dLbls>
        <c:gapWidth val="113"/>
        <c:overlap val="100"/>
        <c:axId val="266306304"/>
        <c:axId val="266307840"/>
      </c:barChart>
      <c:catAx>
        <c:axId val="266306304"/>
        <c:scaling>
          <c:orientation val="minMax"/>
        </c:scaling>
        <c:delete val="0"/>
        <c:axPos val="l"/>
        <c:numFmt formatCode="General" sourceLinked="1"/>
        <c:majorTickMark val="out"/>
        <c:minorTickMark val="none"/>
        <c:tickLblPos val="nextTo"/>
        <c:crossAx val="266307840"/>
        <c:crosses val="autoZero"/>
        <c:auto val="1"/>
        <c:lblAlgn val="ctr"/>
        <c:lblOffset val="100"/>
        <c:noMultiLvlLbl val="0"/>
      </c:catAx>
      <c:valAx>
        <c:axId val="266307840"/>
        <c:scaling>
          <c:orientation val="minMax"/>
          <c:max val="200"/>
        </c:scaling>
        <c:delete val="0"/>
        <c:axPos val="b"/>
        <c:numFmt formatCode="#,##0.00" sourceLinked="1"/>
        <c:majorTickMark val="out"/>
        <c:minorTickMark val="none"/>
        <c:tickLblPos val="high"/>
        <c:crossAx val="266306304"/>
        <c:crosses val="autoZero"/>
        <c:crossBetween val="between"/>
      </c:valAx>
    </c:plotArea>
    <c:legend>
      <c:legendPos val="r"/>
      <c:layout>
        <c:manualLayout>
          <c:xMode val="edge"/>
          <c:yMode val="edge"/>
          <c:x val="8.4037620297462944E-3"/>
          <c:y val="0.94871680410027481"/>
          <c:w val="0.10461980277229904"/>
          <c:h val="5.1283285292852136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FBM!$CV$809</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FBM!$CW$808:$DH$808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FBM!$CW$809:$DH$809</c:f>
              <c:numCache>
                <c:formatCode>#,##0.00</c:formatCode>
                <c:ptCount val="12"/>
                <c:pt idx="0">
                  <c:v>78.28</c:v>
                </c:pt>
                <c:pt idx="1">
                  <c:v>77.650000000000006</c:v>
                </c:pt>
                <c:pt idx="2">
                  <c:v>83.91</c:v>
                </c:pt>
                <c:pt idx="3">
                  <c:v>84.15</c:v>
                </c:pt>
                <c:pt idx="4">
                  <c:v>84.11</c:v>
                </c:pt>
                <c:pt idx="5">
                  <c:v>84.36</c:v>
                </c:pt>
                <c:pt idx="6">
                  <c:v>84.62</c:v>
                </c:pt>
                <c:pt idx="7">
                  <c:v>84.61</c:v>
                </c:pt>
                <c:pt idx="8" formatCode="General">
                  <c:v>84.27</c:v>
                </c:pt>
                <c:pt idx="9" formatCode="General">
                  <c:v>84.28</c:v>
                </c:pt>
                <c:pt idx="10" formatCode="General">
                  <c:v>84.43</c:v>
                </c:pt>
                <c:pt idx="11" formatCode="General">
                  <c:v>100</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FBM!$CV$810</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FBM!$CW$808:$DH$808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FBM!$CW$810:$DH$810</c:f>
              <c:numCache>
                <c:formatCode>#,##0.00</c:formatCode>
                <c:ptCount val="12"/>
                <c:pt idx="0">
                  <c:v>98.57</c:v>
                </c:pt>
                <c:pt idx="1">
                  <c:v>98.63</c:v>
                </c:pt>
                <c:pt idx="2">
                  <c:v>100</c:v>
                </c:pt>
                <c:pt idx="3">
                  <c:v>100</c:v>
                </c:pt>
                <c:pt idx="4">
                  <c:v>100</c:v>
                </c:pt>
                <c:pt idx="5">
                  <c:v>0</c:v>
                </c:pt>
                <c:pt idx="6">
                  <c:v>99.93</c:v>
                </c:pt>
                <c:pt idx="7">
                  <c:v>99.93</c:v>
                </c:pt>
                <c:pt idx="8" formatCode="General">
                  <c:v>99.92</c:v>
                </c:pt>
                <c:pt idx="9" formatCode="General">
                  <c:v>99.92</c:v>
                </c:pt>
                <c:pt idx="10" formatCode="General">
                  <c:v>99.92</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FBM!$CV$811</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FBM!$CW$808:$DH$808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FBM!$CW$811:$DH$811</c:f>
              <c:numCache>
                <c:formatCode>#,##0.00</c:formatCode>
                <c:ptCount val="12"/>
                <c:pt idx="0">
                  <c:v>4.8899999999999997</c:v>
                </c:pt>
                <c:pt idx="1">
                  <c:v>3.28</c:v>
                </c:pt>
                <c:pt idx="2">
                  <c:v>34.229999999999997</c:v>
                </c:pt>
                <c:pt idx="3">
                  <c:v>32.090000000000003</c:v>
                </c:pt>
                <c:pt idx="4">
                  <c:v>32.14</c:v>
                </c:pt>
                <c:pt idx="5">
                  <c:v>84.36</c:v>
                </c:pt>
                <c:pt idx="6">
                  <c:v>35.31</c:v>
                </c:pt>
                <c:pt idx="7">
                  <c:v>35.31</c:v>
                </c:pt>
                <c:pt idx="8" formatCode="General">
                  <c:v>36.94</c:v>
                </c:pt>
                <c:pt idx="9" formatCode="General">
                  <c:v>36.979999999999997</c:v>
                </c:pt>
                <c:pt idx="10" formatCode="General">
                  <c:v>36.9</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265947008"/>
        <c:axId val="265948544"/>
      </c:barChart>
      <c:catAx>
        <c:axId val="265947008"/>
        <c:scaling>
          <c:orientation val="minMax"/>
        </c:scaling>
        <c:delete val="0"/>
        <c:axPos val="b"/>
        <c:numFmt formatCode="General" sourceLinked="1"/>
        <c:majorTickMark val="out"/>
        <c:minorTickMark val="none"/>
        <c:tickLblPos val="nextTo"/>
        <c:crossAx val="265948544"/>
        <c:crosses val="autoZero"/>
        <c:auto val="1"/>
        <c:lblAlgn val="ctr"/>
        <c:lblOffset val="100"/>
        <c:noMultiLvlLbl val="0"/>
      </c:catAx>
      <c:valAx>
        <c:axId val="265948544"/>
        <c:scaling>
          <c:orientation val="minMax"/>
        </c:scaling>
        <c:delete val="0"/>
        <c:axPos val="l"/>
        <c:numFmt formatCode="#,##0.00" sourceLinked="1"/>
        <c:majorTickMark val="out"/>
        <c:minorTickMark val="none"/>
        <c:tickLblPos val="nextTo"/>
        <c:crossAx val="265947008"/>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FBM!$CV$815:$CV$817</c:f>
              <c:strCache>
                <c:ptCount val="3"/>
                <c:pt idx="0">
                  <c:v>Índice de Penetración de Internet
4T-2019</c:v>
                </c:pt>
                <c:pt idx="1">
                  <c:v>Cobertura en gas natural
4T-2019</c:v>
                </c:pt>
                <c:pt idx="2">
                  <c:v>Cobertura Energía Total
Año 2019</c:v>
                </c:pt>
              </c:strCache>
            </c:strRef>
          </c:cat>
          <c:val>
            <c:numRef>
              <c:f>FBM!$CW$815:$CW$817</c:f>
              <c:numCache>
                <c:formatCode>0.00%</c:formatCode>
                <c:ptCount val="3"/>
                <c:pt idx="0">
                  <c:v>0.8</c:v>
                </c:pt>
                <c:pt idx="1">
                  <c:v>0.82589999999999997</c:v>
                </c:pt>
                <c:pt idx="2" formatCode="0%">
                  <c:v>1</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265997312"/>
        <c:axId val="266007296"/>
        <c:axId val="0"/>
      </c:bar3DChart>
      <c:catAx>
        <c:axId val="265997312"/>
        <c:scaling>
          <c:orientation val="minMax"/>
        </c:scaling>
        <c:delete val="0"/>
        <c:axPos val="b"/>
        <c:numFmt formatCode="General" sourceLinked="0"/>
        <c:majorTickMark val="out"/>
        <c:minorTickMark val="none"/>
        <c:tickLblPos val="nextTo"/>
        <c:crossAx val="266007296"/>
        <c:crosses val="autoZero"/>
        <c:auto val="1"/>
        <c:lblAlgn val="ctr"/>
        <c:lblOffset val="100"/>
        <c:noMultiLvlLbl val="0"/>
      </c:catAx>
      <c:valAx>
        <c:axId val="266007296"/>
        <c:scaling>
          <c:orientation val="minMax"/>
        </c:scaling>
        <c:delete val="0"/>
        <c:axPos val="l"/>
        <c:numFmt formatCode="0.00%" sourceLinked="1"/>
        <c:majorTickMark val="out"/>
        <c:minorTickMark val="none"/>
        <c:tickLblPos val="nextTo"/>
        <c:crossAx val="2659973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593104958819601"/>
                  <c:y val="-8.791309069333820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3BCA-4391-85C7-D9ECF45EFD68}"/>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3BCA-4391-85C7-D9ECF45EFD68}"/>
                </c:ext>
                <c:ext xmlns:c15="http://schemas.microsoft.com/office/drawing/2012/chart" uri="{CE6537A1-D6FC-4f65-9D91-7224C49458BB}"/>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3BCA-4391-85C7-D9ECF45EFD68}"/>
                </c:ext>
                <c:ext xmlns:c15="http://schemas.microsoft.com/office/drawing/2012/chart" uri="{CE6537A1-D6FC-4f65-9D91-7224C49458BB}"/>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FBM!$CX$1015:$CX$1017</c:f>
              <c:strCache>
                <c:ptCount val="3"/>
                <c:pt idx="0">
                  <c:v>Con daños </c:v>
                </c:pt>
                <c:pt idx="1">
                  <c:v>Muertos </c:v>
                </c:pt>
                <c:pt idx="2">
                  <c:v>Heridos </c:v>
                </c:pt>
              </c:strCache>
            </c:strRef>
          </c:cat>
          <c:val>
            <c:numRef>
              <c:f>FBM!$CY$1015:$CY$1017</c:f>
              <c:numCache>
                <c:formatCode>0.00</c:formatCode>
                <c:ptCount val="3"/>
                <c:pt idx="0">
                  <c:v>58.333333333333336</c:v>
                </c:pt>
                <c:pt idx="1">
                  <c:v>4.1666666666666661</c:v>
                </c:pt>
                <c:pt idx="2">
                  <c:v>54.166666666666664</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elete val="1"/>
          </c:dLbls>
          <c:cat>
            <c:strRef>
              <c:f>FBM!$CX$1033:$CX$1035</c:f>
              <c:strCache>
                <c:ptCount val="3"/>
                <c:pt idx="0">
                  <c:v>Automóviles </c:v>
                </c:pt>
                <c:pt idx="1">
                  <c:v>Motocicletas </c:v>
                </c:pt>
                <c:pt idx="2">
                  <c:v>Otros </c:v>
                </c:pt>
              </c:strCache>
            </c:strRef>
          </c:cat>
          <c:val>
            <c:numRef>
              <c:f>FBM!$CY$1033:$CY$1035</c:f>
              <c:numCache>
                <c:formatCode>_(* #,##0_);_(* \(#,##0\);_(* "-"??_);_(@_)</c:formatCode>
                <c:ptCount val="3"/>
                <c:pt idx="0">
                  <c:v>32.352941176470587</c:v>
                </c:pt>
                <c:pt idx="1">
                  <c:v>41.17647058823529</c:v>
                </c:pt>
                <c:pt idx="2">
                  <c:v>26.47058823529412</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266094464"/>
        <c:axId val="266096000"/>
        <c:axId val="0"/>
      </c:bar3DChart>
      <c:catAx>
        <c:axId val="266094464"/>
        <c:scaling>
          <c:orientation val="minMax"/>
        </c:scaling>
        <c:delete val="0"/>
        <c:axPos val="b"/>
        <c:numFmt formatCode="General" sourceLinked="0"/>
        <c:majorTickMark val="none"/>
        <c:minorTickMark val="none"/>
        <c:tickLblPos val="nextTo"/>
        <c:crossAx val="266096000"/>
        <c:crosses val="autoZero"/>
        <c:auto val="1"/>
        <c:lblAlgn val="ctr"/>
        <c:lblOffset val="100"/>
        <c:noMultiLvlLbl val="0"/>
      </c:catAx>
      <c:valAx>
        <c:axId val="266096000"/>
        <c:scaling>
          <c:orientation val="minMax"/>
        </c:scaling>
        <c:delete val="1"/>
        <c:axPos val="l"/>
        <c:numFmt formatCode="_(* #,##0_);_(* \(#,##0\);_(* &quot;-&quot;??_);_(@_)" sourceLinked="1"/>
        <c:majorTickMark val="none"/>
        <c:minorTickMark val="none"/>
        <c:tickLblPos val="nextTo"/>
        <c:crossAx val="266094464"/>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F1-4B72-88A8-23820689BE46}"/>
                </c:ext>
                <c:ext xmlns:c15="http://schemas.microsoft.com/office/drawing/2012/chart" uri="{CE6537A1-D6FC-4f65-9D91-7224C49458BB}">
                  <c15:layout/>
                </c:ext>
              </c:extLst>
            </c:dLbl>
            <c:dLbl>
              <c:idx val="1"/>
              <c:layout>
                <c:manualLayout>
                  <c:x val="1.3276470855446823E-2"/>
                  <c:y val="-3.03364513790971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15:layout/>
                </c:ext>
              </c:extLst>
            </c:dLbl>
            <c:dLbl>
              <c:idx val="2"/>
              <c:layout>
                <c:manualLayout>
                  <c:x val="1.7701788418314712E-2"/>
                  <c:y val="-2.60026726106546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FBM!$CX$1375:$CX$1378</c:f>
              <c:strCache>
                <c:ptCount val="4"/>
                <c:pt idx="0">
                  <c:v>I</c:v>
                </c:pt>
                <c:pt idx="1">
                  <c:v>II</c:v>
                </c:pt>
                <c:pt idx="2">
                  <c:v>III</c:v>
                </c:pt>
                <c:pt idx="3">
                  <c:v>IV</c:v>
                </c:pt>
              </c:strCache>
            </c:strRef>
          </c:cat>
          <c:val>
            <c:numRef>
              <c:f>FBM!$CY$1375:$CY$1378</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266674560"/>
        <c:axId val="266677248"/>
        <c:axId val="0"/>
      </c:bar3DChart>
      <c:catAx>
        <c:axId val="266674560"/>
        <c:scaling>
          <c:orientation val="minMax"/>
        </c:scaling>
        <c:delete val="0"/>
        <c:axPos val="b"/>
        <c:numFmt formatCode="General" sourceLinked="0"/>
        <c:majorTickMark val="none"/>
        <c:minorTickMark val="none"/>
        <c:tickLblPos val="nextTo"/>
        <c:crossAx val="266677248"/>
        <c:crosses val="autoZero"/>
        <c:auto val="1"/>
        <c:lblAlgn val="ctr"/>
        <c:lblOffset val="100"/>
        <c:noMultiLvlLbl val="0"/>
      </c:catAx>
      <c:valAx>
        <c:axId val="266677248"/>
        <c:scaling>
          <c:orientation val="minMax"/>
        </c:scaling>
        <c:delete val="1"/>
        <c:axPos val="l"/>
        <c:numFmt formatCode="_(&quot;$&quot;\ * #,##0_);_(&quot;$&quot;\ * \(#,##0\);_(&quot;$&quot;\ * &quot;-&quot;??_);_(@_)" sourceLinked="1"/>
        <c:majorTickMark val="none"/>
        <c:minorTickMark val="none"/>
        <c:tickLblPos val="nextTo"/>
        <c:crossAx val="2666745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FBM!$CT$303</c:f>
              <c:strCache>
                <c:ptCount val="1"/>
                <c:pt idx="0">
                  <c:v>% Hombres</c:v>
                </c:pt>
              </c:strCache>
            </c:strRef>
          </c:tx>
          <c:invertIfNegative val="0"/>
          <c:cat>
            <c:strRef>
              <c:f>FBM!$CS$304:$CS$320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FBM!$CT$304:$CT$320</c:f>
              <c:numCache>
                <c:formatCode>0.0%</c:formatCode>
                <c:ptCount val="17"/>
                <c:pt idx="0">
                  <c:v>3.2545048688169258E-2</c:v>
                </c:pt>
                <c:pt idx="1">
                  <c:v>3.2027433599689431E-2</c:v>
                </c:pt>
                <c:pt idx="2">
                  <c:v>3.3677331694218889E-2</c:v>
                </c:pt>
                <c:pt idx="3">
                  <c:v>3.7430041085697648E-2</c:v>
                </c:pt>
                <c:pt idx="4">
                  <c:v>3.843292031962732E-2</c:v>
                </c:pt>
                <c:pt idx="5">
                  <c:v>3.5618388276018244E-2</c:v>
                </c:pt>
                <c:pt idx="6">
                  <c:v>3.1865678884539485E-2</c:v>
                </c:pt>
                <c:pt idx="7">
                  <c:v>3.2415644916049306E-2</c:v>
                </c:pt>
                <c:pt idx="8">
                  <c:v>2.9633463815470221E-2</c:v>
                </c:pt>
                <c:pt idx="9">
                  <c:v>2.8404127980330627E-2</c:v>
                </c:pt>
                <c:pt idx="10">
                  <c:v>3.0798097764549837E-2</c:v>
                </c:pt>
                <c:pt idx="11">
                  <c:v>3.011872796092006E-2</c:v>
                </c:pt>
                <c:pt idx="12">
                  <c:v>2.7239494031251012E-2</c:v>
                </c:pt>
                <c:pt idx="13">
                  <c:v>2.2645660120992527E-2</c:v>
                </c:pt>
                <c:pt idx="14">
                  <c:v>1.7501860179224223E-2</c:v>
                </c:pt>
                <c:pt idx="15">
                  <c:v>1.2034550807156029E-2</c:v>
                </c:pt>
                <c:pt idx="16">
                  <c:v>1.3199184756235645E-2</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FBM!$CU$303</c:f>
              <c:strCache>
                <c:ptCount val="1"/>
                <c:pt idx="0">
                  <c:v>% Mujeres</c:v>
                </c:pt>
              </c:strCache>
            </c:strRef>
          </c:tx>
          <c:invertIfNegative val="0"/>
          <c:cat>
            <c:strRef>
              <c:f>FBM!$CS$304:$CS$320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FBM!$CU$304:$CU$320</c:f>
              <c:numCache>
                <c:formatCode>0.0%</c:formatCode>
                <c:ptCount val="17"/>
                <c:pt idx="0">
                  <c:v>3.0798097764549837E-2</c:v>
                </c:pt>
                <c:pt idx="1">
                  <c:v>2.9795218530620168E-2</c:v>
                </c:pt>
                <c:pt idx="2">
                  <c:v>3.1412765682119634E-2</c:v>
                </c:pt>
                <c:pt idx="3">
                  <c:v>3.6653618452977904E-2</c:v>
                </c:pt>
                <c:pt idx="4">
                  <c:v>4.0535731616576622E-2</c:v>
                </c:pt>
                <c:pt idx="5">
                  <c:v>3.9824010869916861E-2</c:v>
                </c:pt>
                <c:pt idx="6">
                  <c:v>3.6427161851767982E-2</c:v>
                </c:pt>
                <c:pt idx="7">
                  <c:v>3.6233056193588041E-2</c:v>
                </c:pt>
                <c:pt idx="8">
                  <c:v>3.2836207175439162E-2</c:v>
                </c:pt>
                <c:pt idx="9">
                  <c:v>3.319206754876905E-2</c:v>
                </c:pt>
                <c:pt idx="10">
                  <c:v>3.5683090162078226E-2</c:v>
                </c:pt>
                <c:pt idx="11">
                  <c:v>3.3386173206948984E-2</c:v>
                </c:pt>
                <c:pt idx="12">
                  <c:v>2.9018795897900424E-2</c:v>
                </c:pt>
                <c:pt idx="13">
                  <c:v>2.3842645013102133E-2</c:v>
                </c:pt>
                <c:pt idx="14">
                  <c:v>1.9119407330723689E-2</c:v>
                </c:pt>
                <c:pt idx="15">
                  <c:v>1.2552165895635858E-2</c:v>
                </c:pt>
                <c:pt idx="16">
                  <c:v>1.3102131927145676E-2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231380864"/>
        <c:axId val="231382400"/>
      </c:barChart>
      <c:catAx>
        <c:axId val="231380864"/>
        <c:scaling>
          <c:orientation val="minMax"/>
        </c:scaling>
        <c:delete val="0"/>
        <c:axPos val="l"/>
        <c:numFmt formatCode="General" sourceLinked="0"/>
        <c:majorTickMark val="out"/>
        <c:minorTickMark val="none"/>
        <c:tickLblPos val="low"/>
        <c:txPr>
          <a:bodyPr/>
          <a:lstStyle/>
          <a:p>
            <a:pPr>
              <a:defRPr sz="900"/>
            </a:pPr>
            <a:endParaRPr lang="es-CO"/>
          </a:p>
        </c:txPr>
        <c:crossAx val="231382400"/>
        <c:crosses val="autoZero"/>
        <c:auto val="1"/>
        <c:lblAlgn val="ctr"/>
        <c:lblOffset val="100"/>
        <c:noMultiLvlLbl val="0"/>
      </c:catAx>
      <c:valAx>
        <c:axId val="231382400"/>
        <c:scaling>
          <c:orientation val="minMax"/>
        </c:scaling>
        <c:delete val="0"/>
        <c:axPos val="b"/>
        <c:numFmt formatCode="0.0%" sourceLinked="0"/>
        <c:majorTickMark val="out"/>
        <c:minorTickMark val="out"/>
        <c:tickLblPos val="low"/>
        <c:txPr>
          <a:bodyPr/>
          <a:lstStyle/>
          <a:p>
            <a:pPr>
              <a:defRPr sz="900"/>
            </a:pPr>
            <a:endParaRPr lang="es-CO"/>
          </a:p>
        </c:txPr>
        <c:crossAx val="231380864"/>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FBM!$DA$1375:$DA$1378</c:f>
              <c:strCache>
                <c:ptCount val="4"/>
                <c:pt idx="0">
                  <c:v>I</c:v>
                </c:pt>
                <c:pt idx="1">
                  <c:v>II</c:v>
                </c:pt>
                <c:pt idx="2">
                  <c:v>III</c:v>
                </c:pt>
                <c:pt idx="3">
                  <c:v>IV</c:v>
                </c:pt>
              </c:strCache>
            </c:strRef>
          </c:cat>
          <c:val>
            <c:numRef>
              <c:f>FBM!$DB$1375:$DB$1378</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266708096"/>
        <c:axId val="266719232"/>
        <c:axId val="0"/>
      </c:bar3DChart>
      <c:catAx>
        <c:axId val="266708096"/>
        <c:scaling>
          <c:orientation val="minMax"/>
        </c:scaling>
        <c:delete val="0"/>
        <c:axPos val="b"/>
        <c:numFmt formatCode="General" sourceLinked="0"/>
        <c:majorTickMark val="none"/>
        <c:minorTickMark val="none"/>
        <c:tickLblPos val="nextTo"/>
        <c:crossAx val="266719232"/>
        <c:crosses val="autoZero"/>
        <c:auto val="1"/>
        <c:lblAlgn val="ctr"/>
        <c:lblOffset val="100"/>
        <c:noMultiLvlLbl val="0"/>
      </c:catAx>
      <c:valAx>
        <c:axId val="266719232"/>
        <c:scaling>
          <c:orientation val="minMax"/>
        </c:scaling>
        <c:delete val="1"/>
        <c:axPos val="l"/>
        <c:numFmt formatCode="_(&quot;$&quot;\ * #,##0_);_(&quot;$&quot;\ * \(#,##0\);_(&quot;$&quot;\ * &quot;-&quot;??_);_(@_)" sourceLinked="1"/>
        <c:majorTickMark val="none"/>
        <c:minorTickMark val="none"/>
        <c:tickLblPos val="nextTo"/>
        <c:crossAx val="2667080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2018</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FBM!$CS$425:$CS$432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FBM!$CT$425:$CT$432</c:f>
              <c:numCache>
                <c:formatCode>General</c:formatCode>
                <c:ptCount val="8"/>
                <c:pt idx="0">
                  <c:v>17</c:v>
                </c:pt>
                <c:pt idx="1">
                  <c:v>3</c:v>
                </c:pt>
                <c:pt idx="2">
                  <c:v>73</c:v>
                </c:pt>
                <c:pt idx="3">
                  <c:v>63</c:v>
                </c:pt>
                <c:pt idx="4">
                  <c:v>24</c:v>
                </c:pt>
                <c:pt idx="5">
                  <c:v>3</c:v>
                </c:pt>
                <c:pt idx="6">
                  <c:v>14</c:v>
                </c:pt>
                <c:pt idx="7">
                  <c:v>62</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266813440"/>
        <c:axId val="266814976"/>
      </c:scatterChart>
      <c:valAx>
        <c:axId val="266813440"/>
        <c:scaling>
          <c:orientation val="minMax"/>
        </c:scaling>
        <c:delete val="0"/>
        <c:axPos val="b"/>
        <c:numFmt formatCode="General" sourceLinked="1"/>
        <c:majorTickMark val="out"/>
        <c:minorTickMark val="none"/>
        <c:tickLblPos val="nextTo"/>
        <c:crossAx val="266814976"/>
        <c:crosses val="autoZero"/>
        <c:crossBetween val="midCat"/>
      </c:valAx>
      <c:valAx>
        <c:axId val="266814976"/>
        <c:scaling>
          <c:orientation val="minMax"/>
        </c:scaling>
        <c:delete val="0"/>
        <c:axPos val="l"/>
        <c:numFmt formatCode="General" sourceLinked="1"/>
        <c:majorTickMark val="out"/>
        <c:minorTickMark val="none"/>
        <c:tickLblPos val="nextTo"/>
        <c:crossAx val="266813440"/>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FBM!$CX$550:$CZ$550</c:f>
              <c:strCache>
                <c:ptCount val="3"/>
                <c:pt idx="0">
                  <c:v>Adecuado</c:v>
                </c:pt>
                <c:pt idx="1">
                  <c:v>Riesgo Talla Baja</c:v>
                </c:pt>
                <c:pt idx="2">
                  <c:v>Talla Baja</c:v>
                </c:pt>
              </c:strCache>
            </c:strRef>
          </c:cat>
          <c:val>
            <c:numRef>
              <c:f>FBM!$CX$551:$CZ$551</c:f>
              <c:numCache>
                <c:formatCode>General</c:formatCode>
                <c:ptCount val="3"/>
                <c:pt idx="0">
                  <c:v>77</c:v>
                </c:pt>
                <c:pt idx="1">
                  <c:v>19.3</c:v>
                </c:pt>
                <c:pt idx="2">
                  <c:v>3.6</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266856320"/>
        <c:axId val="266857856"/>
      </c:barChart>
      <c:catAx>
        <c:axId val="266856320"/>
        <c:scaling>
          <c:orientation val="minMax"/>
        </c:scaling>
        <c:delete val="0"/>
        <c:axPos val="b"/>
        <c:numFmt formatCode="General" sourceLinked="0"/>
        <c:majorTickMark val="out"/>
        <c:minorTickMark val="none"/>
        <c:tickLblPos val="nextTo"/>
        <c:crossAx val="266857856"/>
        <c:crosses val="autoZero"/>
        <c:auto val="1"/>
        <c:lblAlgn val="ctr"/>
        <c:lblOffset val="100"/>
        <c:noMultiLvlLbl val="0"/>
      </c:catAx>
      <c:valAx>
        <c:axId val="266857856"/>
        <c:scaling>
          <c:orientation val="minMax"/>
        </c:scaling>
        <c:delete val="0"/>
        <c:axPos val="l"/>
        <c:numFmt formatCode="General" sourceLinked="1"/>
        <c:majorTickMark val="out"/>
        <c:minorTickMark val="none"/>
        <c:tickLblPos val="nextTo"/>
        <c:txPr>
          <a:bodyPr/>
          <a:lstStyle/>
          <a:p>
            <a:pPr>
              <a:defRPr sz="900"/>
            </a:pPr>
            <a:endParaRPr lang="es-CO"/>
          </a:p>
        </c:txPr>
        <c:crossAx val="26685632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FBM!$CT$550:$CW$550</c:f>
              <c:strCache>
                <c:ptCount val="4"/>
                <c:pt idx="0">
                  <c:v>Sobrepeso</c:v>
                </c:pt>
                <c:pt idx="1">
                  <c:v>Adecuado</c:v>
                </c:pt>
                <c:pt idx="2">
                  <c:v>Riesgo Peso Bajo</c:v>
                </c:pt>
                <c:pt idx="3">
                  <c:v>DNT Global</c:v>
                </c:pt>
              </c:strCache>
            </c:strRef>
          </c:cat>
          <c:val>
            <c:numRef>
              <c:f>FBM!$CT$551:$CW$551</c:f>
              <c:numCache>
                <c:formatCode>General</c:formatCode>
                <c:ptCount val="4"/>
                <c:pt idx="0">
                  <c:v>19.7</c:v>
                </c:pt>
                <c:pt idx="1">
                  <c:v>59.2</c:v>
                </c:pt>
                <c:pt idx="2">
                  <c:v>9.6</c:v>
                </c:pt>
                <c:pt idx="3">
                  <c:v>0.5</c:v>
                </c:pt>
              </c:numCache>
            </c:numRef>
          </c:val>
          <c:extLst xmlns:c16r2="http://schemas.microsoft.com/office/drawing/2015/06/char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266444800"/>
        <c:axId val="266446336"/>
      </c:barChart>
      <c:catAx>
        <c:axId val="266444800"/>
        <c:scaling>
          <c:orientation val="minMax"/>
        </c:scaling>
        <c:delete val="0"/>
        <c:axPos val="b"/>
        <c:numFmt formatCode="General" sourceLinked="0"/>
        <c:majorTickMark val="out"/>
        <c:minorTickMark val="none"/>
        <c:tickLblPos val="nextTo"/>
        <c:crossAx val="266446336"/>
        <c:crosses val="autoZero"/>
        <c:auto val="1"/>
        <c:lblAlgn val="ctr"/>
        <c:lblOffset val="100"/>
        <c:noMultiLvlLbl val="0"/>
      </c:catAx>
      <c:valAx>
        <c:axId val="266446336"/>
        <c:scaling>
          <c:orientation val="minMax"/>
        </c:scaling>
        <c:delete val="0"/>
        <c:axPos val="l"/>
        <c:numFmt formatCode="General" sourceLinked="1"/>
        <c:majorTickMark val="out"/>
        <c:minorTickMark val="none"/>
        <c:tickLblPos val="nextTo"/>
        <c:txPr>
          <a:bodyPr/>
          <a:lstStyle/>
          <a:p>
            <a:pPr>
              <a:defRPr sz="900"/>
            </a:pPr>
            <a:endParaRPr lang="es-CO"/>
          </a:p>
        </c:txPr>
        <c:crossAx val="26644480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8A49-4033-A317-074FDEB1FA70}"/>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8A49-4033-A317-074FDEB1FA70}"/>
              </c:ext>
            </c:extLst>
          </c:dPt>
          <c:dPt>
            <c:idx val="3"/>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8A49-4033-A317-074FDEB1FA70}"/>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8A49-4033-A317-074FDEB1FA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FBM!$CU$1302:$CY$1302</c:f>
              <c:strCache>
                <c:ptCount val="5"/>
                <c:pt idx="0">
                  <c:v>Movilizacion de Recursos</c:v>
                </c:pt>
                <c:pt idx="1">
                  <c:v>Ejecucion de Recursos</c:v>
                </c:pt>
                <c:pt idx="2">
                  <c:v>Ordenamiento Territorial</c:v>
                </c:pt>
                <c:pt idx="3">
                  <c:v>Gobierno Abierto y Transparencia</c:v>
                </c:pt>
                <c:pt idx="4">
                  <c:v>Puntaje</c:v>
                </c:pt>
              </c:strCache>
            </c:strRef>
          </c:cat>
          <c:val>
            <c:numRef>
              <c:f>FBM!$CU$1303:$CY$1303</c:f>
              <c:numCache>
                <c:formatCode>0.00</c:formatCode>
                <c:ptCount val="5"/>
                <c:pt idx="0">
                  <c:v>29.1</c:v>
                </c:pt>
                <c:pt idx="1">
                  <c:v>73.7</c:v>
                </c:pt>
                <c:pt idx="2">
                  <c:v>45.6</c:v>
                </c:pt>
                <c:pt idx="3">
                  <c:v>72.2</c:v>
                </c:pt>
                <c:pt idx="4">
                  <c:v>55.2</c:v>
                </c:pt>
              </c:numCache>
            </c:numRef>
          </c:val>
          <c:extLst xmlns:c16r2="http://schemas.microsoft.com/office/drawing/2015/06/chart">
            <c:ext xmlns:c16="http://schemas.microsoft.com/office/drawing/2014/chart" uri="{C3380CC4-5D6E-409C-BE32-E72D297353CC}">
              <c16:uniqueId val="{00000008-8A49-4033-A317-074FDEB1FA70}"/>
            </c:ext>
          </c:extLst>
        </c:ser>
        <c:dLbls>
          <c:showLegendKey val="0"/>
          <c:showVal val="0"/>
          <c:showCatName val="0"/>
          <c:showSerName val="0"/>
          <c:showPercent val="0"/>
          <c:showBubbleSize val="0"/>
        </c:dLbls>
        <c:gapWidth val="219"/>
        <c:overlap val="-27"/>
        <c:axId val="266556928"/>
        <c:axId val="266558464"/>
      </c:barChart>
      <c:catAx>
        <c:axId val="26655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558464"/>
        <c:crosses val="autoZero"/>
        <c:auto val="1"/>
        <c:lblAlgn val="ctr"/>
        <c:lblOffset val="100"/>
        <c:noMultiLvlLbl val="0"/>
      </c:catAx>
      <c:valAx>
        <c:axId val="266558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5569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1-EE40-4A92-8A7E-336DDB3AC740}"/>
              </c:ext>
            </c:extLst>
          </c:dPt>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EE40-4A92-8A7E-336DDB3AC740}"/>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EE40-4A92-8A7E-336DDB3AC740}"/>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EE40-4A92-8A7E-336DDB3AC7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FBM!$CU$1333:$CY$1333</c:f>
              <c:strCache>
                <c:ptCount val="5"/>
                <c:pt idx="0">
                  <c:v>Educacion</c:v>
                </c:pt>
                <c:pt idx="1">
                  <c:v>Salud</c:v>
                </c:pt>
                <c:pt idx="2">
                  <c:v>Servicios</c:v>
                </c:pt>
                <c:pt idx="3">
                  <c:v>Seguridad</c:v>
                </c:pt>
                <c:pt idx="4">
                  <c:v>Puntaje</c:v>
                </c:pt>
              </c:strCache>
            </c:strRef>
          </c:cat>
          <c:val>
            <c:numRef>
              <c:f>FBM!$CU$1334:$CY$1334</c:f>
              <c:numCache>
                <c:formatCode>0.00</c:formatCode>
                <c:ptCount val="5"/>
                <c:pt idx="0">
                  <c:v>46.2</c:v>
                </c:pt>
                <c:pt idx="1">
                  <c:v>89.3</c:v>
                </c:pt>
                <c:pt idx="2">
                  <c:v>65.7</c:v>
                </c:pt>
                <c:pt idx="3">
                  <c:v>81.400000000000006</c:v>
                </c:pt>
                <c:pt idx="4">
                  <c:v>70.099999999999994</c:v>
                </c:pt>
              </c:numCache>
            </c:numRef>
          </c:val>
          <c:extLst xmlns:c16r2="http://schemas.microsoft.com/office/drawing/2015/06/chart">
            <c:ext xmlns:c16="http://schemas.microsoft.com/office/drawing/2014/chart" uri="{C3380CC4-5D6E-409C-BE32-E72D297353CC}">
              <c16:uniqueId val="{00000008-EE40-4A92-8A7E-336DDB3AC740}"/>
            </c:ext>
          </c:extLst>
        </c:ser>
        <c:dLbls>
          <c:showLegendKey val="0"/>
          <c:showVal val="0"/>
          <c:showCatName val="0"/>
          <c:showSerName val="0"/>
          <c:showPercent val="0"/>
          <c:showBubbleSize val="0"/>
        </c:dLbls>
        <c:gapWidth val="182"/>
        <c:axId val="266594944"/>
        <c:axId val="266604928"/>
      </c:barChart>
      <c:catAx>
        <c:axId val="266594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604928"/>
        <c:crosses val="autoZero"/>
        <c:auto val="1"/>
        <c:lblAlgn val="ctr"/>
        <c:lblOffset val="100"/>
        <c:noMultiLvlLbl val="0"/>
      </c:catAx>
      <c:valAx>
        <c:axId val="2666049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5949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4C0E-4942-8251-27FEDEAA66AE}"/>
              </c:ext>
            </c:extLst>
          </c:dPt>
          <c:dPt>
            <c:idx val="1"/>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3-4C0E-4942-8251-27FEDEAA66AE}"/>
              </c:ext>
            </c:extLst>
          </c:dPt>
          <c:dLbls>
            <c:dLbl>
              <c:idx val="0"/>
              <c:layout>
                <c:manualLayout>
                  <c:x val="3.2597628900379025E-2"/>
                  <c:y val="-7.4853828743870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0E-4942-8251-27FEDEAA66AE}"/>
                </c:ext>
                <c:ext xmlns:c15="http://schemas.microsoft.com/office/drawing/2012/chart" uri="{CE6537A1-D6FC-4f65-9D91-7224C49458BB}">
                  <c15:layout/>
                </c:ext>
              </c:extLst>
            </c:dLbl>
            <c:dLbl>
              <c:idx val="1"/>
              <c:layout>
                <c:manualLayout>
                  <c:x val="3.9841546433796581E-2"/>
                  <c:y val="-4.21052786684270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0E-4942-8251-27FEDEAA66A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FBM!$CU$1337:$CV$1337</c:f>
              <c:strCache>
                <c:ptCount val="2"/>
                <c:pt idx="0">
                  <c:v>Puntaje </c:v>
                </c:pt>
                <c:pt idx="1">
                  <c:v>Puesto</c:v>
                </c:pt>
              </c:strCache>
            </c:strRef>
          </c:cat>
          <c:val>
            <c:numRef>
              <c:f>FBM!$CU$1338:$CV$1338</c:f>
              <c:numCache>
                <c:formatCode>0</c:formatCode>
                <c:ptCount val="2"/>
                <c:pt idx="0" formatCode="0.00">
                  <c:v>55.3</c:v>
                </c:pt>
                <c:pt idx="1">
                  <c:v>81</c:v>
                </c:pt>
              </c:numCache>
            </c:numRef>
          </c:val>
          <c:extLst xmlns:c16r2="http://schemas.microsoft.com/office/drawing/2015/06/chart">
            <c:ext xmlns:c16="http://schemas.microsoft.com/office/drawing/2014/chart" uri="{C3380CC4-5D6E-409C-BE32-E72D297353CC}">
              <c16:uniqueId val="{00000004-4C0E-4942-8251-27FEDEAA66AE}"/>
            </c:ext>
          </c:extLst>
        </c:ser>
        <c:dLbls>
          <c:showLegendKey val="0"/>
          <c:showVal val="0"/>
          <c:showCatName val="0"/>
          <c:showSerName val="0"/>
          <c:showPercent val="0"/>
          <c:showBubbleSize val="0"/>
        </c:dLbls>
        <c:gapWidth val="150"/>
        <c:shape val="box"/>
        <c:axId val="266644864"/>
        <c:axId val="266650752"/>
        <c:axId val="0"/>
      </c:bar3DChart>
      <c:catAx>
        <c:axId val="266644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650752"/>
        <c:crosses val="autoZero"/>
        <c:auto val="1"/>
        <c:lblAlgn val="ctr"/>
        <c:lblOffset val="100"/>
        <c:noMultiLvlLbl val="0"/>
      </c:catAx>
      <c:valAx>
        <c:axId val="2666507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644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3B62-4DE4-91D4-EC01FFC846B1}"/>
              </c:ext>
            </c:extLst>
          </c:dPt>
          <c:dPt>
            <c:idx val="1"/>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3B62-4DE4-91D4-EC01FFC846B1}"/>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3B62-4DE4-91D4-EC01FFC846B1}"/>
              </c:ext>
            </c:extLst>
          </c:dPt>
          <c:dPt>
            <c:idx val="3"/>
            <c:invertIfNegative val="0"/>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7-3B62-4DE4-91D4-EC01FFC846B1}"/>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9-3B62-4DE4-91D4-EC01FFC846B1}"/>
              </c:ext>
            </c:extLst>
          </c:dPt>
          <c:dPt>
            <c:idx val="6"/>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3B62-4DE4-91D4-EC01FFC846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FBM!$DA$1302:$DG$1302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FBM!$DA$1303:$DG$1303</c:f>
              <c:numCache>
                <c:formatCode>0.00</c:formatCode>
                <c:ptCount val="7"/>
                <c:pt idx="0">
                  <c:v>93.24</c:v>
                </c:pt>
                <c:pt idx="1">
                  <c:v>69.53</c:v>
                </c:pt>
                <c:pt idx="2">
                  <c:v>97.83</c:v>
                </c:pt>
                <c:pt idx="3">
                  <c:v>67.34</c:v>
                </c:pt>
                <c:pt idx="4">
                  <c:v>73.930000000000007</c:v>
                </c:pt>
                <c:pt idx="5">
                  <c:v>60.75</c:v>
                </c:pt>
                <c:pt idx="6">
                  <c:v>81.99</c:v>
                </c:pt>
              </c:numCache>
            </c:numRef>
          </c:val>
          <c:extLst xmlns:c16r2="http://schemas.microsoft.com/office/drawing/2015/06/chart">
            <c:ext xmlns:c16="http://schemas.microsoft.com/office/drawing/2014/chart" uri="{C3380CC4-5D6E-409C-BE32-E72D297353CC}">
              <c16:uniqueId val="{0000000C-3B62-4DE4-91D4-EC01FFC846B1}"/>
            </c:ext>
          </c:extLst>
        </c:ser>
        <c:dLbls>
          <c:showLegendKey val="0"/>
          <c:showVal val="0"/>
          <c:showCatName val="0"/>
          <c:showSerName val="0"/>
          <c:showPercent val="0"/>
          <c:showBubbleSize val="0"/>
        </c:dLbls>
        <c:gapWidth val="150"/>
        <c:overlap val="100"/>
        <c:axId val="267139328"/>
        <c:axId val="267141120"/>
      </c:barChart>
      <c:catAx>
        <c:axId val="26713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141120"/>
        <c:crosses val="autoZero"/>
        <c:auto val="1"/>
        <c:lblAlgn val="ctr"/>
        <c:lblOffset val="100"/>
        <c:noMultiLvlLbl val="0"/>
      </c:catAx>
      <c:valAx>
        <c:axId val="267141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1393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E843-4BAB-A3D0-2DF34D264FC9}"/>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E843-4BAB-A3D0-2DF34D264FC9}"/>
              </c:ext>
            </c:extLst>
          </c:dPt>
          <c:dPt>
            <c:idx val="2"/>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E843-4BAB-A3D0-2DF34D264FC9}"/>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E843-4BAB-A3D0-2DF34D264F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FBM!$DA$1333:$DE$1333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FBM!$DA$1334:$DE$1334</c:f>
              <c:numCache>
                <c:formatCode>0.00</c:formatCode>
                <c:ptCount val="5"/>
                <c:pt idx="0">
                  <c:v>80.08</c:v>
                </c:pt>
                <c:pt idx="1">
                  <c:v>85.29</c:v>
                </c:pt>
                <c:pt idx="2">
                  <c:v>51.58</c:v>
                </c:pt>
                <c:pt idx="3">
                  <c:v>73.930000000000007</c:v>
                </c:pt>
                <c:pt idx="4" formatCode="0">
                  <c:v>227</c:v>
                </c:pt>
              </c:numCache>
            </c:numRef>
          </c:val>
          <c:extLst xmlns:c16r2="http://schemas.microsoft.com/office/drawing/2015/06/chart">
            <c:ext xmlns:c16="http://schemas.microsoft.com/office/drawing/2014/chart" uri="{C3380CC4-5D6E-409C-BE32-E72D297353CC}">
              <c16:uniqueId val="{00000008-E843-4BAB-A3D0-2DF34D264FC9}"/>
            </c:ext>
          </c:extLst>
        </c:ser>
        <c:dLbls>
          <c:showLegendKey val="0"/>
          <c:showVal val="0"/>
          <c:showCatName val="0"/>
          <c:showSerName val="0"/>
          <c:showPercent val="0"/>
          <c:showBubbleSize val="0"/>
        </c:dLbls>
        <c:gapWidth val="182"/>
        <c:axId val="267189632"/>
        <c:axId val="266937472"/>
      </c:barChart>
      <c:catAx>
        <c:axId val="267189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937472"/>
        <c:crosses val="autoZero"/>
        <c:auto val="1"/>
        <c:lblAlgn val="ctr"/>
        <c:lblOffset val="100"/>
        <c:noMultiLvlLbl val="0"/>
      </c:catAx>
      <c:valAx>
        <c:axId val="2669374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1896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3D-4BB4-BCA8-5410CE72BC60}"/>
                </c:ext>
                <c:ext xmlns:c15="http://schemas.microsoft.com/office/drawing/2012/chart" uri="{CE6537A1-D6FC-4f65-9D91-7224C49458BB}">
                  <c15:layout/>
                </c:ext>
              </c:extLst>
            </c:dLbl>
            <c:dLbl>
              <c:idx val="1"/>
              <c:layout>
                <c:manualLayout>
                  <c:x val="-1.6898034282997357E-2"/>
                  <c:y val="9.2592592592592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3D-4BB4-BCA8-5410CE72BC60}"/>
                </c:ext>
                <c:ext xmlns:c15="http://schemas.microsoft.com/office/drawing/2012/chart" uri="{CE6537A1-D6FC-4f65-9D91-7224C49458BB}">
                  <c15:layout/>
                </c:ext>
              </c:extLst>
            </c:dLbl>
            <c:dLbl>
              <c:idx val="2"/>
              <c:layout>
                <c:manualLayout>
                  <c:x val="-2.175203399787265E-2"/>
                  <c:y val="7.40740740740741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3D-4BB4-BCA8-5410CE72BC60}"/>
                </c:ext>
                <c:ext xmlns:c15="http://schemas.microsoft.com/office/drawing/2012/chart" uri="{CE6537A1-D6FC-4f65-9D91-7224C49458BB}">
                  <c15:layout/>
                </c:ext>
              </c:extLst>
            </c:dLbl>
            <c:dLbl>
              <c:idx val="3"/>
              <c:layout>
                <c:manualLayout>
                  <c:x val="-1.6898034282997357E-2"/>
                  <c:y val="8.33333333333333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3D-4BB4-BCA8-5410CE72BC60}"/>
                </c:ext>
                <c:ext xmlns:c15="http://schemas.microsoft.com/office/drawing/2012/chart" uri="{CE6537A1-D6FC-4f65-9D91-7224C49458BB}">
                  <c15:layout/>
                </c:ext>
              </c:extLst>
            </c:dLbl>
            <c:dLbl>
              <c:idx val="4"/>
              <c:layout>
                <c:manualLayout>
                  <c:x val="-3.1460033427623324E-2"/>
                  <c:y val="-5.555555555555556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3D-4BB4-BCA8-5410CE72BC60}"/>
                </c:ext>
                <c:ext xmlns:c15="http://schemas.microsoft.com/office/drawing/2012/chart" uri="{CE6537A1-D6FC-4f65-9D91-7224C49458BB}">
                  <c15:layout/>
                </c:ext>
              </c:extLst>
            </c:dLbl>
            <c:dLbl>
              <c:idx val="5"/>
              <c:layout>
                <c:manualLayout>
                  <c:x val="-3.3887033285060972E-2"/>
                  <c:y val="-9.25925925925926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3D-4BB4-BCA8-5410CE72BC60}"/>
                </c:ext>
                <c:ext xmlns:c15="http://schemas.microsoft.com/office/drawing/2012/chart" uri="{CE6537A1-D6FC-4f65-9D91-7224C49458BB}">
                  <c15:layout/>
                </c:ext>
              </c:extLst>
            </c:dLbl>
            <c:dLbl>
              <c:idx val="6"/>
              <c:layout>
                <c:manualLayout>
                  <c:x val="-1.447103442555971E-2"/>
                  <c:y val="8.3333333333333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3D-4BB4-BCA8-5410CE72BC6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FBM!$DA$1347:$DH$1347</c:f>
              <c:numCache>
                <c:formatCode>General</c:formatCode>
                <c:ptCount val="8"/>
                <c:pt idx="0">
                  <c:v>2012</c:v>
                </c:pt>
                <c:pt idx="1">
                  <c:v>2013</c:v>
                </c:pt>
                <c:pt idx="2">
                  <c:v>2014</c:v>
                </c:pt>
                <c:pt idx="3">
                  <c:v>2015</c:v>
                </c:pt>
                <c:pt idx="4">
                  <c:v>2016</c:v>
                </c:pt>
                <c:pt idx="5">
                  <c:v>2017</c:v>
                </c:pt>
                <c:pt idx="6">
                  <c:v>2018</c:v>
                </c:pt>
                <c:pt idx="7">
                  <c:v>2019</c:v>
                </c:pt>
              </c:numCache>
            </c:numRef>
          </c:cat>
          <c:val>
            <c:numRef>
              <c:f>FBM!$DA$1348:$DH$1348</c:f>
              <c:numCache>
                <c:formatCode>0.00</c:formatCode>
                <c:ptCount val="8"/>
                <c:pt idx="0">
                  <c:v>69.400000000000006</c:v>
                </c:pt>
                <c:pt idx="1">
                  <c:v>71.3</c:v>
                </c:pt>
                <c:pt idx="2">
                  <c:v>72.400000000000006</c:v>
                </c:pt>
                <c:pt idx="3">
                  <c:v>72.5</c:v>
                </c:pt>
                <c:pt idx="4">
                  <c:v>72.2</c:v>
                </c:pt>
                <c:pt idx="5">
                  <c:v>77.3</c:v>
                </c:pt>
              </c:numCache>
            </c:numRef>
          </c:val>
          <c:smooth val="0"/>
          <c:extLst xmlns:c16r2="http://schemas.microsoft.com/office/drawing/2015/06/chart">
            <c:ext xmlns:c16="http://schemas.microsoft.com/office/drawing/2014/chart" uri="{C3380CC4-5D6E-409C-BE32-E72D297353CC}">
              <c16:uniqueId val="{00000007-773D-4BB4-BCA8-5410CE72BC60}"/>
            </c:ext>
          </c:extLst>
        </c:ser>
        <c:dLbls>
          <c:dLblPos val="ctr"/>
          <c:showLegendKey val="0"/>
          <c:showVal val="1"/>
          <c:showCatName val="0"/>
          <c:showSerName val="0"/>
          <c:showPercent val="0"/>
          <c:showBubbleSize val="0"/>
        </c:dLbls>
        <c:marker val="1"/>
        <c:smooth val="0"/>
        <c:axId val="266951296"/>
        <c:axId val="266970624"/>
      </c:lineChart>
      <c:catAx>
        <c:axId val="266951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66970624"/>
        <c:crosses val="autoZero"/>
        <c:auto val="1"/>
        <c:lblAlgn val="ctr"/>
        <c:lblOffset val="100"/>
        <c:noMultiLvlLbl val="0"/>
      </c:catAx>
      <c:valAx>
        <c:axId val="266970624"/>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69512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FBM!$CX$342</c:f>
              <c:strCache>
                <c:ptCount val="1"/>
                <c:pt idx="0">
                  <c:v>Relación de dependencia General</c:v>
                </c:pt>
              </c:strCache>
            </c:strRef>
          </c:tx>
          <c:invertIfNegative val="0"/>
          <c:cat>
            <c:numRef>
              <c:f>FBM!$CY$341:$DA$341</c:f>
              <c:numCache>
                <c:formatCode>General</c:formatCode>
                <c:ptCount val="3"/>
                <c:pt idx="0">
                  <c:v>2005</c:v>
                </c:pt>
                <c:pt idx="1">
                  <c:v>2018</c:v>
                </c:pt>
                <c:pt idx="2">
                  <c:v>2020</c:v>
                </c:pt>
              </c:numCache>
            </c:numRef>
          </c:cat>
          <c:val>
            <c:numRef>
              <c:f>FBM!$CY$342:$DA$342</c:f>
              <c:numCache>
                <c:formatCode>0.00</c:formatCode>
                <c:ptCount val="3"/>
                <c:pt idx="0">
                  <c:v>57.400988955127318</c:v>
                </c:pt>
                <c:pt idx="1">
                  <c:v>52.782601146032292</c:v>
                </c:pt>
                <c:pt idx="2">
                  <c:v>53.324370039467404</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234030208"/>
        <c:axId val="234032128"/>
      </c:barChart>
      <c:lineChart>
        <c:grouping val="standard"/>
        <c:varyColors val="0"/>
        <c:ser>
          <c:idx val="1"/>
          <c:order val="1"/>
          <c:tx>
            <c:strRef>
              <c:f>FBM!$CX$345</c:f>
              <c:strCache>
                <c:ptCount val="1"/>
                <c:pt idx="0">
                  <c:v>Índice de envejecimiento</c:v>
                </c:pt>
              </c:strCache>
            </c:strRef>
          </c:tx>
          <c:marker>
            <c:symbol val="circle"/>
            <c:size val="9"/>
            <c:spPr>
              <a:solidFill>
                <a:schemeClr val="bg1"/>
              </a:solidFill>
            </c:spPr>
          </c:marker>
          <c:cat>
            <c:numRef>
              <c:f>FBM!$CY$341:$DA$341</c:f>
              <c:numCache>
                <c:formatCode>General</c:formatCode>
                <c:ptCount val="3"/>
                <c:pt idx="0">
                  <c:v>2005</c:v>
                </c:pt>
                <c:pt idx="1">
                  <c:v>2018</c:v>
                </c:pt>
                <c:pt idx="2">
                  <c:v>2020</c:v>
                </c:pt>
              </c:numCache>
            </c:numRef>
          </c:cat>
          <c:val>
            <c:numRef>
              <c:f>FBM!$CY$345:$DA$345</c:f>
              <c:numCache>
                <c:formatCode>0.00</c:formatCode>
                <c:ptCount val="3"/>
                <c:pt idx="0">
                  <c:v>25.085599194360526</c:v>
                </c:pt>
                <c:pt idx="1">
                  <c:v>42.946155654831884</c:v>
                </c:pt>
                <c:pt idx="2">
                  <c:v>46.00403752523453</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234030208"/>
        <c:axId val="234032128"/>
      </c:lineChart>
      <c:catAx>
        <c:axId val="234030208"/>
        <c:scaling>
          <c:orientation val="minMax"/>
        </c:scaling>
        <c:delete val="0"/>
        <c:axPos val="b"/>
        <c:numFmt formatCode="General" sourceLinked="1"/>
        <c:majorTickMark val="out"/>
        <c:minorTickMark val="none"/>
        <c:tickLblPos val="nextTo"/>
        <c:crossAx val="234032128"/>
        <c:crosses val="autoZero"/>
        <c:auto val="1"/>
        <c:lblAlgn val="ctr"/>
        <c:lblOffset val="100"/>
        <c:noMultiLvlLbl val="0"/>
      </c:catAx>
      <c:valAx>
        <c:axId val="234032128"/>
        <c:scaling>
          <c:orientation val="minMax"/>
        </c:scaling>
        <c:delete val="0"/>
        <c:axPos val="l"/>
        <c:numFmt formatCode="0.00" sourceLinked="1"/>
        <c:majorTickMark val="out"/>
        <c:minorTickMark val="none"/>
        <c:tickLblPos val="nextTo"/>
        <c:crossAx val="234030208"/>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FBM!$DA$1342:$DH$1342</c:f>
              <c:numCache>
                <c:formatCode>General</c:formatCode>
                <c:ptCount val="8"/>
                <c:pt idx="0">
                  <c:v>2012</c:v>
                </c:pt>
                <c:pt idx="1">
                  <c:v>2013</c:v>
                </c:pt>
                <c:pt idx="2">
                  <c:v>2014</c:v>
                </c:pt>
                <c:pt idx="3">
                  <c:v>2015</c:v>
                </c:pt>
                <c:pt idx="4">
                  <c:v>2016</c:v>
                </c:pt>
                <c:pt idx="5">
                  <c:v>2017</c:v>
                </c:pt>
                <c:pt idx="6">
                  <c:v>2018</c:v>
                </c:pt>
                <c:pt idx="7">
                  <c:v>2019</c:v>
                </c:pt>
              </c:numCache>
            </c:numRef>
          </c:cat>
          <c:val>
            <c:numRef>
              <c:f>FBM!$DA$1343:$DH$1343</c:f>
              <c:numCache>
                <c:formatCode>0.00</c:formatCode>
                <c:ptCount val="8"/>
              </c:numCache>
            </c:numRef>
          </c:val>
          <c:extLst xmlns:c16r2="http://schemas.microsoft.com/office/drawing/2015/06/chart">
            <c:ext xmlns:c16="http://schemas.microsoft.com/office/drawing/2014/chart" uri="{C3380CC4-5D6E-409C-BE32-E72D297353CC}">
              <c16:uniqueId val="{00000001-E788-47C9-9A06-5DDBFBE2C3AE}"/>
            </c:ext>
          </c:extLst>
        </c:ser>
        <c:dLbls>
          <c:dLblPos val="outEnd"/>
          <c:showLegendKey val="0"/>
          <c:showVal val="1"/>
          <c:showCatName val="0"/>
          <c:showSerName val="0"/>
          <c:showPercent val="0"/>
          <c:showBubbleSize val="0"/>
        </c:dLbls>
        <c:gapWidth val="100"/>
        <c:overlap val="-24"/>
        <c:axId val="267016448"/>
        <c:axId val="267022336"/>
      </c:barChart>
      <c:catAx>
        <c:axId val="2670164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022336"/>
        <c:crosses val="autoZero"/>
        <c:auto val="1"/>
        <c:lblAlgn val="ctr"/>
        <c:lblOffset val="100"/>
        <c:noMultiLvlLbl val="0"/>
      </c:catAx>
      <c:valAx>
        <c:axId val="267022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01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FBM!$CS$367:$CS$369</c:f>
              <c:strCache>
                <c:ptCount val="3"/>
                <c:pt idx="0">
                  <c:v>Cabecera</c:v>
                </c:pt>
                <c:pt idx="1">
                  <c:v>Resto</c:v>
                </c:pt>
                <c:pt idx="2">
                  <c:v>Total</c:v>
                </c:pt>
              </c:strCache>
            </c:strRef>
          </c:cat>
          <c:val>
            <c:numRef>
              <c:f>FBM!$CT$367:$CT$369</c:f>
              <c:numCache>
                <c:formatCode>General</c:formatCode>
                <c:ptCount val="3"/>
                <c:pt idx="0">
                  <c:v>20.11</c:v>
                </c:pt>
                <c:pt idx="1">
                  <c:v>30.43</c:v>
                </c:pt>
                <c:pt idx="2">
                  <c:v>22.1</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234063360"/>
        <c:axId val="234064896"/>
        <c:axId val="0"/>
      </c:bar3DChart>
      <c:catAx>
        <c:axId val="234063360"/>
        <c:scaling>
          <c:orientation val="minMax"/>
        </c:scaling>
        <c:delete val="0"/>
        <c:axPos val="b"/>
        <c:numFmt formatCode="General" sourceLinked="0"/>
        <c:majorTickMark val="out"/>
        <c:minorTickMark val="none"/>
        <c:tickLblPos val="nextTo"/>
        <c:crossAx val="234064896"/>
        <c:crosses val="autoZero"/>
        <c:auto val="1"/>
        <c:lblAlgn val="ctr"/>
        <c:lblOffset val="100"/>
        <c:noMultiLvlLbl val="0"/>
      </c:catAx>
      <c:valAx>
        <c:axId val="234064896"/>
        <c:scaling>
          <c:orientation val="minMax"/>
        </c:scaling>
        <c:delete val="1"/>
        <c:axPos val="l"/>
        <c:numFmt formatCode="General" sourceLinked="1"/>
        <c:majorTickMark val="out"/>
        <c:minorTickMark val="none"/>
        <c:tickLblPos val="nextTo"/>
        <c:crossAx val="234063360"/>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FBM!$CS$271</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FBM!$CS$272:$CV$272</c:f>
              <c:strCache>
                <c:ptCount val="4"/>
                <c:pt idx="0">
                  <c:v>1993</c:v>
                </c:pt>
                <c:pt idx="1">
                  <c:v>2005</c:v>
                </c:pt>
                <c:pt idx="2">
                  <c:v>2018</c:v>
                </c:pt>
                <c:pt idx="3">
                  <c:v>2019</c:v>
                </c:pt>
              </c:strCache>
            </c:strRef>
          </c:cat>
          <c:val>
            <c:numRef>
              <c:f>FBM!$CS$273:$CV$273</c:f>
              <c:numCache>
                <c:formatCode>#,##0</c:formatCode>
                <c:ptCount val="4"/>
                <c:pt idx="0">
                  <c:v>32836</c:v>
                </c:pt>
                <c:pt idx="1">
                  <c:v>34060</c:v>
                </c:pt>
                <c:pt idx="2">
                  <c:v>35195</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260205568"/>
        <c:axId val="260211456"/>
        <c:axId val="0"/>
      </c:bar3DChart>
      <c:catAx>
        <c:axId val="260205568"/>
        <c:scaling>
          <c:orientation val="minMax"/>
        </c:scaling>
        <c:delete val="0"/>
        <c:axPos val="b"/>
        <c:numFmt formatCode="General" sourceLinked="0"/>
        <c:majorTickMark val="out"/>
        <c:minorTickMark val="none"/>
        <c:tickLblPos val="nextTo"/>
        <c:crossAx val="260211456"/>
        <c:crosses val="autoZero"/>
        <c:auto val="1"/>
        <c:lblAlgn val="ctr"/>
        <c:lblOffset val="100"/>
        <c:noMultiLvlLbl val="0"/>
      </c:catAx>
      <c:valAx>
        <c:axId val="260211456"/>
        <c:scaling>
          <c:orientation val="minMax"/>
        </c:scaling>
        <c:delete val="1"/>
        <c:axPos val="l"/>
        <c:numFmt formatCode="#,##0" sourceLinked="1"/>
        <c:majorTickMark val="out"/>
        <c:minorTickMark val="none"/>
        <c:tickLblPos val="nextTo"/>
        <c:crossAx val="26020556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overlay val="0"/>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FBM!$CS$571</c:f>
              <c:strCache>
                <c:ptCount val="1"/>
                <c:pt idx="0">
                  <c:v>Quindío</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FBM!$CT$570:$CU$570</c:f>
              <c:numCache>
                <c:formatCode>General</c:formatCode>
                <c:ptCount val="2"/>
                <c:pt idx="0">
                  <c:v>2018</c:v>
                </c:pt>
                <c:pt idx="1">
                  <c:v>2019</c:v>
                </c:pt>
              </c:numCache>
            </c:numRef>
          </c:cat>
          <c:val>
            <c:numRef>
              <c:f>FBM!$CT$571:$CU$571</c:f>
              <c:numCache>
                <c:formatCode>General</c:formatCode>
                <c:ptCount val="2"/>
                <c:pt idx="0">
                  <c:v>89.22</c:v>
                </c:pt>
                <c:pt idx="1">
                  <c:v>94.66</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1"/>
          <c:showCatName val="0"/>
          <c:showSerName val="0"/>
          <c:showPercent val="0"/>
          <c:showBubbleSize val="0"/>
        </c:dLbls>
        <c:gapWidth val="150"/>
        <c:axId val="260241664"/>
        <c:axId val="260248704"/>
      </c:barChart>
      <c:lineChart>
        <c:grouping val="standard"/>
        <c:varyColors val="0"/>
        <c:ser>
          <c:idx val="1"/>
          <c:order val="1"/>
          <c:tx>
            <c:strRef>
              <c:f>FBM!$CS$572</c:f>
              <c:strCache>
                <c:ptCount val="1"/>
                <c:pt idx="0">
                  <c:v>Quimbaya</c:v>
                </c:pt>
              </c:strCache>
            </c:strRef>
          </c:tx>
          <c:spPr>
            <a:ln>
              <a:solidFill>
                <a:srgbClr val="C00000"/>
              </a:solidFill>
            </a:ln>
          </c:spPr>
          <c:marker>
            <c:symbol val="circle"/>
            <c:size val="5"/>
            <c:spPr>
              <a:solidFill>
                <a:schemeClr val="bg1"/>
              </a:solidFill>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FBM!$CT$570:$CU$570</c:f>
              <c:numCache>
                <c:formatCode>General</c:formatCode>
                <c:ptCount val="2"/>
                <c:pt idx="0">
                  <c:v>2018</c:v>
                </c:pt>
                <c:pt idx="1">
                  <c:v>2019</c:v>
                </c:pt>
              </c:numCache>
            </c:numRef>
          </c:cat>
          <c:val>
            <c:numRef>
              <c:f>FBM!$CT$572:$CU$572</c:f>
              <c:numCache>
                <c:formatCode>General</c:formatCode>
                <c:ptCount val="2"/>
                <c:pt idx="0">
                  <c:v>84.65</c:v>
                </c:pt>
                <c:pt idx="1">
                  <c:v>84.44</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1"/>
          <c:showCatName val="0"/>
          <c:showSerName val="0"/>
          <c:showPercent val="0"/>
          <c:showBubbleSize val="0"/>
        </c:dLbls>
        <c:marker val="1"/>
        <c:smooth val="0"/>
        <c:axId val="260241664"/>
        <c:axId val="260248704"/>
      </c:lineChart>
      <c:catAx>
        <c:axId val="260241664"/>
        <c:scaling>
          <c:orientation val="minMax"/>
        </c:scaling>
        <c:delete val="0"/>
        <c:axPos val="b"/>
        <c:numFmt formatCode="General" sourceLinked="1"/>
        <c:majorTickMark val="out"/>
        <c:minorTickMark val="none"/>
        <c:tickLblPos val="nextTo"/>
        <c:txPr>
          <a:bodyPr rot="0"/>
          <a:lstStyle/>
          <a:p>
            <a:pPr>
              <a:defRPr/>
            </a:pPr>
            <a:endParaRPr lang="es-CO"/>
          </a:p>
        </c:txPr>
        <c:crossAx val="260248704"/>
        <c:crosses val="autoZero"/>
        <c:auto val="1"/>
        <c:lblAlgn val="ctr"/>
        <c:lblOffset val="100"/>
        <c:noMultiLvlLbl val="0"/>
      </c:catAx>
      <c:valAx>
        <c:axId val="260248704"/>
        <c:scaling>
          <c:orientation val="minMax"/>
        </c:scaling>
        <c:delete val="0"/>
        <c:axPos val="l"/>
        <c:numFmt formatCode="General" sourceLinked="1"/>
        <c:majorTickMark val="out"/>
        <c:minorTickMark val="none"/>
        <c:tickLblPos val="nextTo"/>
        <c:crossAx val="260241664"/>
        <c:crosses val="autoZero"/>
        <c:crossBetween val="between"/>
      </c:valAx>
    </c:plotArea>
    <c:legend>
      <c:legendPos val="r"/>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FBM!$CS$594:$CV$594</c:f>
              <c:strCache>
                <c:ptCount val="4"/>
                <c:pt idx="0">
                  <c:v>Pre escolar</c:v>
                </c:pt>
                <c:pt idx="1">
                  <c:v>Primaria</c:v>
                </c:pt>
                <c:pt idx="2">
                  <c:v>Secundaria</c:v>
                </c:pt>
                <c:pt idx="3">
                  <c:v>Media</c:v>
                </c:pt>
              </c:strCache>
            </c:strRef>
          </c:cat>
          <c:val>
            <c:numRef>
              <c:f>FBM!$CS$603:$CV$603</c:f>
              <c:numCache>
                <c:formatCode>0%</c:formatCode>
                <c:ptCount val="4"/>
                <c:pt idx="0">
                  <c:v>7.0783132530120488E-2</c:v>
                </c:pt>
                <c:pt idx="1">
                  <c:v>0.42749569707401031</c:v>
                </c:pt>
                <c:pt idx="2">
                  <c:v>0.37693631669535282</c:v>
                </c:pt>
                <c:pt idx="3">
                  <c:v>0.12478485370051635</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FBM!$CS$605:$CV$605</c:f>
              <c:strCache>
                <c:ptCount val="4"/>
                <c:pt idx="0">
                  <c:v>Privado</c:v>
                </c:pt>
                <c:pt idx="1">
                  <c:v>Oficial</c:v>
                </c:pt>
                <c:pt idx="2">
                  <c:v>Urbano</c:v>
                </c:pt>
                <c:pt idx="3">
                  <c:v>Rural</c:v>
                </c:pt>
              </c:strCache>
            </c:strRef>
          </c:cat>
          <c:val>
            <c:numRef>
              <c:f>FBM!$CS$615:$CV$615</c:f>
              <c:numCache>
                <c:formatCode>0%</c:formatCode>
                <c:ptCount val="4"/>
                <c:pt idx="0">
                  <c:v>1</c:v>
                </c:pt>
                <c:pt idx="1">
                  <c:v>0</c:v>
                </c:pt>
                <c:pt idx="2">
                  <c:v>0.47619047619047616</c:v>
                </c:pt>
                <c:pt idx="3">
                  <c:v>1</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260320256"/>
        <c:axId val="260322048"/>
        <c:axId val="0"/>
      </c:bar3DChart>
      <c:catAx>
        <c:axId val="260320256"/>
        <c:scaling>
          <c:orientation val="minMax"/>
        </c:scaling>
        <c:delete val="0"/>
        <c:axPos val="b"/>
        <c:numFmt formatCode="General" sourceLinked="0"/>
        <c:majorTickMark val="out"/>
        <c:minorTickMark val="none"/>
        <c:tickLblPos val="nextTo"/>
        <c:crossAx val="260322048"/>
        <c:crosses val="autoZero"/>
        <c:auto val="1"/>
        <c:lblAlgn val="ctr"/>
        <c:lblOffset val="100"/>
        <c:noMultiLvlLbl val="0"/>
      </c:catAx>
      <c:valAx>
        <c:axId val="260322048"/>
        <c:scaling>
          <c:orientation val="minMax"/>
        </c:scaling>
        <c:delete val="0"/>
        <c:axPos val="l"/>
        <c:numFmt formatCode="0%" sourceLinked="1"/>
        <c:majorTickMark val="out"/>
        <c:minorTickMark val="none"/>
        <c:tickLblPos val="nextTo"/>
        <c:crossAx val="26032025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FBM!$CS$674:$CS$683</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FBM!$CT$674:$CT$683</c:f>
              <c:numCache>
                <c:formatCode>0.00%</c:formatCode>
                <c:ptCount val="10"/>
                <c:pt idx="0">
                  <c:v>0.41610000000000003</c:v>
                </c:pt>
                <c:pt idx="1">
                  <c:v>0.64559999999999995</c:v>
                </c:pt>
                <c:pt idx="2">
                  <c:v>0.6915</c:v>
                </c:pt>
                <c:pt idx="3">
                  <c:v>0.45939999999999998</c:v>
                </c:pt>
                <c:pt idx="4">
                  <c:v>0</c:v>
                </c:pt>
                <c:pt idx="5">
                  <c:v>0.59650000000000003</c:v>
                </c:pt>
                <c:pt idx="6">
                  <c:v>0.76160000000000005</c:v>
                </c:pt>
                <c:pt idx="7">
                  <c:v>9.69E-2</c:v>
                </c:pt>
                <c:pt idx="8">
                  <c:v>0.79700000000000004</c:v>
                </c:pt>
                <c:pt idx="9">
                  <c:v>0</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260371200"/>
        <c:axId val="260372736"/>
      </c:barChart>
      <c:catAx>
        <c:axId val="260371200"/>
        <c:scaling>
          <c:orientation val="minMax"/>
        </c:scaling>
        <c:delete val="0"/>
        <c:axPos val="l"/>
        <c:numFmt formatCode="General" sourceLinked="0"/>
        <c:majorTickMark val="out"/>
        <c:minorTickMark val="none"/>
        <c:tickLblPos val="nextTo"/>
        <c:crossAx val="260372736"/>
        <c:crosses val="autoZero"/>
        <c:auto val="1"/>
        <c:lblAlgn val="ctr"/>
        <c:lblOffset val="100"/>
        <c:noMultiLvlLbl val="0"/>
      </c:catAx>
      <c:valAx>
        <c:axId val="26037273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26037120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3" Type="http://schemas.openxmlformats.org/officeDocument/2006/relationships/image" Target="../media/image3.jpeg"/><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emf"/><Relationship Id="rId35"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4376</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48</xdr:row>
      <xdr:rowOff>0</xdr:rowOff>
    </xdr:to>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365459" y="4792580"/>
          <a:ext cx="5790699" cy="5955631"/>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1989, con leyendas de riqueza y fertilidad en el Quindío, llegaron avalanchas de colonos por las márgenes del río La Vieja. </a:t>
          </a:r>
          <a:br>
            <a:rPr lang="es-CO" sz="1000">
              <a:latin typeface="Gill Sans MT" panose="020B0502020104020203" pitchFamily="34" charset="0"/>
            </a:rPr>
          </a:br>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En 1909, Juan de Jésus Restrepo, Samuel Jaramillo, Antonio Cifuentes, Ricardo Echeverry y el padre Francisco de Paula Montoya fundaron un caserío, el cual en 1912 se constituye como corregimiento de Alejandría  </a:t>
          </a:r>
          <a:br>
            <a:rPr lang="es-CO" sz="1000">
              <a:latin typeface="Gill Sans MT" panose="020B0502020104020203" pitchFamily="34" charset="0"/>
            </a:rPr>
          </a:br>
          <a:r>
            <a:rPr lang="es-CO" sz="1000">
              <a:latin typeface="Gill Sans MT" panose="020B0502020104020203" pitchFamily="34" charset="0"/>
            </a:rPr>
            <a:t> </a:t>
          </a:r>
          <a:br>
            <a:rPr lang="es-CO" sz="1000">
              <a:latin typeface="Gill Sans MT" panose="020B0502020104020203" pitchFamily="34" charset="0"/>
            </a:rPr>
          </a:br>
          <a:r>
            <a:rPr lang="es-CO" sz="1000">
              <a:latin typeface="Gill Sans MT" panose="020B0502020104020203" pitchFamily="34" charset="0"/>
            </a:rPr>
            <a:t>El 1 de agosto de 1914 en el corregimiento de Alejandría se funda Quimbaya. El nombre de la ciudad deriva del nombre de la cultura precolombina que habito la zona, la civilización Quimbaya. </a:t>
          </a:r>
          <a:br>
            <a:rPr lang="es-CO" sz="1000">
              <a:latin typeface="Gill Sans MT" panose="020B0502020104020203" pitchFamily="34" charset="0"/>
            </a:rPr>
          </a:br>
          <a:r>
            <a:rPr lang="es-CO" sz="1000">
              <a:latin typeface="Gill Sans MT" panose="020B0502020104020203" pitchFamily="34" charset="0"/>
            </a:rPr>
            <a:t>Es erigido municipio y proclamada "La Niña del Quindío" Mediante la ordenanza 026 del 5 de abril de 1922 de la Asamblea de Caldas.</a:t>
          </a:r>
          <a:br>
            <a:rPr lang="es-CO" sz="1000">
              <a:latin typeface="Gill Sans MT" panose="020B0502020104020203" pitchFamily="34" charset="0"/>
            </a:rPr>
          </a:br>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El 1 de julio de 1922 se nombra a Antonio María Cifuentes como el primer alcalde de Quimbaya, posesionado por el Gobernador de Caldas, Pompilio Gutiérrez.</a:t>
          </a:r>
        </a:p>
      </xdr:txBody>
    </xdr:sp>
    <xdr:clientData/>
  </xdr:twoCellAnchor>
  <xdr:twoCellAnchor>
    <xdr:from>
      <xdr:col>23</xdr:col>
      <xdr:colOff>30079</xdr:colOff>
      <xdr:row>52</xdr:row>
      <xdr:rowOff>100264</xdr:rowOff>
    </xdr:from>
    <xdr:to>
      <xdr:col>45</xdr:col>
      <xdr:colOff>60158</xdr:colOff>
      <xdr:row>64</xdr:row>
      <xdr:rowOff>40105</xdr:rowOff>
    </xdr:to>
    <xdr:sp macro="" textlink="">
      <xdr:nvSpPr>
        <xdr:cNvPr id="16" name="15 CuadroTexto">
          <a:extLst>
            <a:ext uri="{FF2B5EF4-FFF2-40B4-BE49-F238E27FC236}">
              <a16:creationId xmlns="" xmlns:a16="http://schemas.microsoft.com/office/drawing/2014/main" id="{00000000-0008-0000-0000-000010000000}"/>
            </a:ext>
          </a:extLst>
        </xdr:cNvPr>
        <xdr:cNvSpPr txBox="1"/>
      </xdr:nvSpPr>
      <xdr:spPr>
        <a:xfrm>
          <a:off x="3027947" y="10276975"/>
          <a:ext cx="3058027" cy="210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Está dividida en tres franjas verticales, dos amarillas que van a los lados y una en el centro verde sobre esta franja verde aparece el sol como escudo y símbolo de la naturaleza como tributo a Dios. El verde como símbolo de exuberancia, fertilidad, riqueza, esperanza, seguridad y fe; el amarillo representa la orfebrería Quimbaya, tributo al pasado y a la raza que pobló el Quindío.</a:t>
          </a:r>
        </a:p>
        <a:p>
          <a:endParaRPr lang="es-CO" sz="1050">
            <a:latin typeface="+mn-lt"/>
          </a:endParaRPr>
        </a:p>
        <a:p>
          <a:r>
            <a:rPr lang="es-CO" sz="1050">
              <a:latin typeface="+mn-lt"/>
            </a:rPr>
            <a:t>Fue diseñada por el padre </a:t>
          </a:r>
          <a:r>
            <a:rPr lang="es-CO" sz="1050" b="1" i="1">
              <a:latin typeface="+mn-lt"/>
            </a:rPr>
            <a:t>Ricardo Querubín Marín</a:t>
          </a:r>
          <a:r>
            <a:rPr lang="es-CO" sz="1050">
              <a:latin typeface="+mn-lt"/>
            </a:rPr>
            <a:t>.</a:t>
          </a:r>
        </a:p>
        <a:p>
          <a:endParaRPr lang="es-CO" sz="1050">
            <a:latin typeface="+mn-lt"/>
          </a:endParaRPr>
        </a:p>
      </xdr:txBody>
    </xdr:sp>
    <xdr:clientData/>
  </xdr:twoCellAnchor>
  <xdr:twoCellAnchor>
    <xdr:from>
      <xdr:col>22</xdr:col>
      <xdr:colOff>10026</xdr:colOff>
      <xdr:row>65</xdr:row>
      <xdr:rowOff>20053</xdr:rowOff>
    </xdr:from>
    <xdr:to>
      <xdr:col>45</xdr:col>
      <xdr:colOff>104773</xdr:colOff>
      <xdr:row>79</xdr:row>
      <xdr:rowOff>50132</xdr:rowOff>
    </xdr:to>
    <xdr:sp macro="" textlink="">
      <xdr:nvSpPr>
        <xdr:cNvPr id="18" name="17 CuadroTexto">
          <a:extLst>
            <a:ext uri="{FF2B5EF4-FFF2-40B4-BE49-F238E27FC236}">
              <a16:creationId xmlns="" xmlns:a16="http://schemas.microsoft.com/office/drawing/2014/main" id="{00000000-0008-0000-0000-000012000000}"/>
            </a:ext>
          </a:extLst>
        </xdr:cNvPr>
        <xdr:cNvSpPr txBox="1"/>
      </xdr:nvSpPr>
      <xdr:spPr>
        <a:xfrm>
          <a:off x="2877552" y="12542921"/>
          <a:ext cx="3253037" cy="255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Tiene forma clásica española, en la parte superior tiene en forma cuarteada una franja horizontal en donde aparece un monito de oro el cual representa la riqueza cultural de Quimbaya rica en orfebrería. El motivo ornamental es tomado de la cerámica Quimbaya y es una figura de dos ranas que representa la ágil estabilización y la fecundidad de nuestra raza.</a:t>
          </a:r>
        </a:p>
        <a:p>
          <a:pPr algn="just"/>
          <a:endParaRPr lang="es-CO" sz="1050">
            <a:latin typeface="+mn-lt"/>
          </a:endParaRPr>
        </a:p>
        <a:p>
          <a:pPr algn="just"/>
          <a:r>
            <a:rPr lang="es-CO" sz="1050">
              <a:latin typeface="+mn-lt"/>
            </a:rPr>
            <a:t>En la franja vertical central aparece el sol como símbolo de la naturaleza, en tributo a la grandeza de Dios.</a:t>
          </a:r>
        </a:p>
        <a:p>
          <a:pPr algn="just"/>
          <a:r>
            <a:rPr lang="es-CO" sz="1050">
              <a:latin typeface="+mn-lt"/>
            </a:rPr>
            <a:t>Alrededor del escudo aparece una cenefa ornamental formada por dos ramas ascendentes del café, símbolo de la riqueza agrícola regional y colombiana.</a:t>
          </a:r>
        </a:p>
        <a:p>
          <a:pPr algn="just"/>
          <a:endParaRPr lang="es-CO" sz="1050">
            <a:latin typeface="+mn-lt"/>
          </a:endParaRPr>
        </a:p>
        <a:p>
          <a:pPr algn="just"/>
          <a:r>
            <a:rPr lang="es-CO" sz="1050">
              <a:latin typeface="+mn-lt"/>
            </a:rPr>
            <a:t>Fue diseñado por el padre </a:t>
          </a:r>
          <a:r>
            <a:rPr lang="es-CO" sz="1050" b="1" i="1">
              <a:latin typeface="+mn-lt"/>
            </a:rPr>
            <a:t>Ricardo Querubín Marín</a:t>
          </a:r>
          <a:r>
            <a:rPr lang="es-CO" sz="1050">
              <a:latin typeface="+mn-lt"/>
            </a:rPr>
            <a:t>.</a:t>
          </a:r>
        </a:p>
        <a:p>
          <a:pPr algn="just"/>
          <a:endParaRPr lang="es-CO" sz="1050">
            <a:latin typeface="+mn-lt"/>
          </a:endParaRPr>
        </a:p>
      </xdr:txBody>
    </xdr:sp>
    <xdr:clientData/>
  </xdr:twoCellAnchor>
  <xdr:oneCellAnchor>
    <xdr:from>
      <xdr:col>96</xdr:col>
      <xdr:colOff>0</xdr:colOff>
      <xdr:row>94</xdr:row>
      <xdr:rowOff>0</xdr:rowOff>
    </xdr:from>
    <xdr:ext cx="184731" cy="264560"/>
    <xdr:sp macro="" textlink="">
      <xdr:nvSpPr>
        <xdr:cNvPr id="19" name="18 CuadroTexto">
          <a:extLst>
            <a:ext uri="{FF2B5EF4-FFF2-40B4-BE49-F238E27FC236}">
              <a16:creationId xmlns=""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2019</a:t>
          </a:r>
        </a:p>
      </xdr:txBody>
    </xdr:sp>
    <xdr:clientData/>
  </xdr:twoCellAnchor>
  <xdr:twoCellAnchor>
    <xdr:from>
      <xdr:col>5</xdr:col>
      <xdr:colOff>28575</xdr:colOff>
      <xdr:row>267</xdr:row>
      <xdr:rowOff>19050</xdr:rowOff>
    </xdr:from>
    <xdr:to>
      <xdr:col>32</xdr:col>
      <xdr:colOff>123825</xdr:colOff>
      <xdr:row>268</xdr:row>
      <xdr:rowOff>161925</xdr:rowOff>
    </xdr:to>
    <xdr:sp macro="" textlink="">
      <xdr:nvSpPr>
        <xdr:cNvPr id="23" name="22 CuadroTexto">
          <a:extLst>
            <a:ext uri="{FF2B5EF4-FFF2-40B4-BE49-F238E27FC236}">
              <a16:creationId xmlns=""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267</xdr:row>
      <xdr:rowOff>0</xdr:rowOff>
    </xdr:from>
    <xdr:to>
      <xdr:col>5</xdr:col>
      <xdr:colOff>4285</xdr:colOff>
      <xdr:row>269</xdr:row>
      <xdr:rowOff>76198</xdr:rowOff>
    </xdr:to>
    <xdr:pic>
      <xdr:nvPicPr>
        <xdr:cNvPr id="28" name="27 Imagen" descr="C:\Users\AUXPLANEACION08\AppData\Local\Microsoft\Windows\Temporary Internet Files\Content.IE5\J21K44C9\Group_people_icon[1].jpg">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281</xdr:row>
      <xdr:rowOff>161925</xdr:rowOff>
    </xdr:from>
    <xdr:to>
      <xdr:col>92</xdr:col>
      <xdr:colOff>0</xdr:colOff>
      <xdr:row>298</xdr:row>
      <xdr:rowOff>142875</xdr:rowOff>
    </xdr:to>
    <xdr:graphicFrame macro="">
      <xdr:nvGraphicFramePr>
        <xdr:cNvPr id="22" name="21 Gráfico">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303</xdr:row>
      <xdr:rowOff>171449</xdr:rowOff>
    </xdr:from>
    <xdr:to>
      <xdr:col>92</xdr:col>
      <xdr:colOff>47625</xdr:colOff>
      <xdr:row>323</xdr:row>
      <xdr:rowOff>180974</xdr:rowOff>
    </xdr:to>
    <xdr:graphicFrame macro="">
      <xdr:nvGraphicFramePr>
        <xdr:cNvPr id="24" name="23 Gráfico">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340</xdr:row>
      <xdr:rowOff>501</xdr:rowOff>
    </xdr:from>
    <xdr:to>
      <xdr:col>92</xdr:col>
      <xdr:colOff>9524</xdr:colOff>
      <xdr:row>351</xdr:row>
      <xdr:rowOff>19049</xdr:rowOff>
    </xdr:to>
    <xdr:graphicFrame macro="">
      <xdr:nvGraphicFramePr>
        <xdr:cNvPr id="34" name="33 Gráfico">
          <a:extLst>
            <a:ext uri="{FF2B5EF4-FFF2-40B4-BE49-F238E27FC236}">
              <a16:creationId xmlns=""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363</xdr:row>
      <xdr:rowOff>10026</xdr:rowOff>
    </xdr:from>
    <xdr:to>
      <xdr:col>92</xdr:col>
      <xdr:colOff>30079</xdr:colOff>
      <xdr:row>380</xdr:row>
      <xdr:rowOff>0</xdr:rowOff>
    </xdr:to>
    <xdr:graphicFrame macro="">
      <xdr:nvGraphicFramePr>
        <xdr:cNvPr id="26" name="25 Gráfico">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434</xdr:row>
      <xdr:rowOff>19050</xdr:rowOff>
    </xdr:from>
    <xdr:to>
      <xdr:col>32</xdr:col>
      <xdr:colOff>123825</xdr:colOff>
      <xdr:row>435</xdr:row>
      <xdr:rowOff>161925</xdr:rowOff>
    </xdr:to>
    <xdr:sp macro="" textlink="">
      <xdr:nvSpPr>
        <xdr:cNvPr id="27" name="26 CuadroTexto">
          <a:extLst>
            <a:ext uri="{FF2B5EF4-FFF2-40B4-BE49-F238E27FC236}">
              <a16:creationId xmlns=""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434</xdr:row>
      <xdr:rowOff>1</xdr:rowOff>
    </xdr:from>
    <xdr:to>
      <xdr:col>5</xdr:col>
      <xdr:colOff>650</xdr:colOff>
      <xdr:row>436</xdr:row>
      <xdr:rowOff>19050</xdr:rowOff>
    </xdr:to>
    <xdr:pic>
      <xdr:nvPicPr>
        <xdr:cNvPr id="35" name="34 Imagen" descr="C:\Users\AUXPLANEACION08\AppData\Local\Microsoft\Windows\Temporary Internet Files\Content.IE5\CBXU0F9Q\buena-salud-para-tu-corazon-620x360[1].jpg">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269</xdr:row>
      <xdr:rowOff>57150</xdr:rowOff>
    </xdr:from>
    <xdr:to>
      <xdr:col>92</xdr:col>
      <xdr:colOff>9525</xdr:colOff>
      <xdr:row>279</xdr:row>
      <xdr:rowOff>4762</xdr:rowOff>
    </xdr:to>
    <xdr:graphicFrame macro="">
      <xdr:nvGraphicFramePr>
        <xdr:cNvPr id="13" name="12 Gráfico">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47</xdr:col>
      <xdr:colOff>76172</xdr:colOff>
      <xdr:row>568</xdr:row>
      <xdr:rowOff>160986</xdr:rowOff>
    </xdr:from>
    <xdr:to>
      <xdr:col>92</xdr:col>
      <xdr:colOff>76682</xdr:colOff>
      <xdr:row>583</xdr:row>
      <xdr:rowOff>16663</xdr:rowOff>
    </xdr:to>
    <xdr:graphicFrame macro="">
      <xdr:nvGraphicFramePr>
        <xdr:cNvPr id="29" name="28 Gráfico">
          <a:extLst>
            <a:ext uri="{FF2B5EF4-FFF2-40B4-BE49-F238E27FC236}">
              <a16:creationId xmlns=""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585</xdr:row>
      <xdr:rowOff>19050</xdr:rowOff>
    </xdr:from>
    <xdr:to>
      <xdr:col>32</xdr:col>
      <xdr:colOff>123825</xdr:colOff>
      <xdr:row>586</xdr:row>
      <xdr:rowOff>161925</xdr:rowOff>
    </xdr:to>
    <xdr:sp macro="" textlink="">
      <xdr:nvSpPr>
        <xdr:cNvPr id="30" name="29 CuadroTexto">
          <a:extLst>
            <a:ext uri="{FF2B5EF4-FFF2-40B4-BE49-F238E27FC236}">
              <a16:creationId xmlns=""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584</xdr:row>
      <xdr:rowOff>161926</xdr:rowOff>
    </xdr:from>
    <xdr:to>
      <xdr:col>4</xdr:col>
      <xdr:colOff>38098</xdr:colOff>
      <xdr:row>587</xdr:row>
      <xdr:rowOff>8841</xdr:rowOff>
    </xdr:to>
    <xdr:pic>
      <xdr:nvPicPr>
        <xdr:cNvPr id="32" name="31 Imagen" descr="C:\Users\AUXPLANEACION08\AppData\Local\Microsoft\Windows\Temporary Internet Files\Content.IE5\POUUPF0M\educacion[1].png">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626</xdr:row>
      <xdr:rowOff>178858</xdr:rowOff>
    </xdr:from>
    <xdr:to>
      <xdr:col>45</xdr:col>
      <xdr:colOff>116417</xdr:colOff>
      <xdr:row>641</xdr:row>
      <xdr:rowOff>160867</xdr:rowOff>
    </xdr:to>
    <xdr:graphicFrame macro="">
      <xdr:nvGraphicFramePr>
        <xdr:cNvPr id="31" name="30 Gráfico">
          <a:extLst>
            <a:ext uri="{FF2B5EF4-FFF2-40B4-BE49-F238E27FC236}">
              <a16:creationId xmlns=""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627</xdr:row>
      <xdr:rowOff>0</xdr:rowOff>
    </xdr:from>
    <xdr:to>
      <xdr:col>92</xdr:col>
      <xdr:colOff>0</xdr:colOff>
      <xdr:row>641</xdr:row>
      <xdr:rowOff>171450</xdr:rowOff>
    </xdr:to>
    <xdr:graphicFrame macro="">
      <xdr:nvGraphicFramePr>
        <xdr:cNvPr id="36" name="35 Gráfico">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671</xdr:row>
      <xdr:rowOff>171450</xdr:rowOff>
    </xdr:from>
    <xdr:to>
      <xdr:col>92</xdr:col>
      <xdr:colOff>9525</xdr:colOff>
      <xdr:row>689</xdr:row>
      <xdr:rowOff>161925</xdr:rowOff>
    </xdr:to>
    <xdr:graphicFrame macro="">
      <xdr:nvGraphicFramePr>
        <xdr:cNvPr id="39" name="38 Gráfico">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671</xdr:row>
      <xdr:rowOff>169333</xdr:rowOff>
    </xdr:from>
    <xdr:to>
      <xdr:col>45</xdr:col>
      <xdr:colOff>82549</xdr:colOff>
      <xdr:row>689</xdr:row>
      <xdr:rowOff>178858</xdr:rowOff>
    </xdr:to>
    <xdr:graphicFrame macro="">
      <xdr:nvGraphicFramePr>
        <xdr:cNvPr id="37" name="36 Gráfico">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693</xdr:row>
      <xdr:rowOff>139700</xdr:rowOff>
    </xdr:from>
    <xdr:to>
      <xdr:col>45</xdr:col>
      <xdr:colOff>127000</xdr:colOff>
      <xdr:row>708</xdr:row>
      <xdr:rowOff>167217</xdr:rowOff>
    </xdr:to>
    <xdr:graphicFrame macro="">
      <xdr:nvGraphicFramePr>
        <xdr:cNvPr id="38" name="37 Gráfico">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731</xdr:row>
      <xdr:rowOff>19050</xdr:rowOff>
    </xdr:from>
    <xdr:to>
      <xdr:col>32</xdr:col>
      <xdr:colOff>123825</xdr:colOff>
      <xdr:row>732</xdr:row>
      <xdr:rowOff>161925</xdr:rowOff>
    </xdr:to>
    <xdr:sp macro="" textlink="">
      <xdr:nvSpPr>
        <xdr:cNvPr id="41" name="40 CuadroTexto">
          <a:extLst>
            <a:ext uri="{FF2B5EF4-FFF2-40B4-BE49-F238E27FC236}">
              <a16:creationId xmlns=""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730</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713</xdr:row>
      <xdr:rowOff>9524</xdr:rowOff>
    </xdr:from>
    <xdr:to>
      <xdr:col>46</xdr:col>
      <xdr:colOff>28576</xdr:colOff>
      <xdr:row>728</xdr:row>
      <xdr:rowOff>0</xdr:rowOff>
    </xdr:to>
    <xdr:graphicFrame macro="">
      <xdr:nvGraphicFramePr>
        <xdr:cNvPr id="43" name="42 Gráfico">
          <a:extLst>
            <a:ext uri="{FF2B5EF4-FFF2-40B4-BE49-F238E27FC236}">
              <a16:creationId xmlns=""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799</xdr:row>
      <xdr:rowOff>10026</xdr:rowOff>
    </xdr:from>
    <xdr:to>
      <xdr:col>46</xdr:col>
      <xdr:colOff>80210</xdr:colOff>
      <xdr:row>818</xdr:row>
      <xdr:rowOff>20053</xdr:rowOff>
    </xdr:to>
    <xdr:graphicFrame macro="">
      <xdr:nvGraphicFramePr>
        <xdr:cNvPr id="40" name="39 Gráfico">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799</xdr:row>
      <xdr:rowOff>0</xdr:rowOff>
    </xdr:from>
    <xdr:to>
      <xdr:col>91</xdr:col>
      <xdr:colOff>142875</xdr:colOff>
      <xdr:row>818</xdr:row>
      <xdr:rowOff>20053</xdr:rowOff>
    </xdr:to>
    <xdr:graphicFrame macro="">
      <xdr:nvGraphicFramePr>
        <xdr:cNvPr id="44" name="43 Gráfico">
          <a:extLst>
            <a:ext uri="{FF2B5EF4-FFF2-40B4-BE49-F238E27FC236}">
              <a16:creationId xmlns=""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823</xdr:row>
      <xdr:rowOff>5513</xdr:rowOff>
    </xdr:from>
    <xdr:to>
      <xdr:col>46</xdr:col>
      <xdr:colOff>83943</xdr:colOff>
      <xdr:row>840</xdr:row>
      <xdr:rowOff>5514</xdr:rowOff>
    </xdr:to>
    <xdr:graphicFrame macro="">
      <xdr:nvGraphicFramePr>
        <xdr:cNvPr id="45" name="44 Gráfico">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823</xdr:row>
      <xdr:rowOff>0</xdr:rowOff>
    </xdr:from>
    <xdr:to>
      <xdr:col>91</xdr:col>
      <xdr:colOff>104775</xdr:colOff>
      <xdr:row>840</xdr:row>
      <xdr:rowOff>19050</xdr:rowOff>
    </xdr:to>
    <xdr:graphicFrame macro="">
      <xdr:nvGraphicFramePr>
        <xdr:cNvPr id="46" name="45 Gráfico">
          <a:extLst>
            <a:ext uri="{FF2B5EF4-FFF2-40B4-BE49-F238E27FC236}">
              <a16:creationId xmlns=""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842</xdr:row>
      <xdr:rowOff>19050</xdr:rowOff>
    </xdr:from>
    <xdr:to>
      <xdr:col>32</xdr:col>
      <xdr:colOff>123825</xdr:colOff>
      <xdr:row>843</xdr:row>
      <xdr:rowOff>161925</xdr:rowOff>
    </xdr:to>
    <xdr:sp macro="" textlink="">
      <xdr:nvSpPr>
        <xdr:cNvPr id="47" name="46 CuadroTexto">
          <a:extLst>
            <a:ext uri="{FF2B5EF4-FFF2-40B4-BE49-F238E27FC236}">
              <a16:creationId xmlns=""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841</xdr:row>
      <xdr:rowOff>161925</xdr:rowOff>
    </xdr:from>
    <xdr:to>
      <xdr:col>4</xdr:col>
      <xdr:colOff>41984</xdr:colOff>
      <xdr:row>844</xdr:row>
      <xdr:rowOff>10629</xdr:rowOff>
    </xdr:to>
    <xdr:pic>
      <xdr:nvPicPr>
        <xdr:cNvPr id="51"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50131</xdr:colOff>
      <xdr:row>1013</xdr:row>
      <xdr:rowOff>7293</xdr:rowOff>
    </xdr:from>
    <xdr:to>
      <xdr:col>91</xdr:col>
      <xdr:colOff>89234</xdr:colOff>
      <xdr:row>1028</xdr:row>
      <xdr:rowOff>160365</xdr:rowOff>
    </xdr:to>
    <xdr:graphicFrame macro="">
      <xdr:nvGraphicFramePr>
        <xdr:cNvPr id="7" name="6 Gráfico">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1030</xdr:row>
      <xdr:rowOff>176576</xdr:rowOff>
    </xdr:from>
    <xdr:to>
      <xdr:col>92</xdr:col>
      <xdr:colOff>38100</xdr:colOff>
      <xdr:row>1048</xdr:row>
      <xdr:rowOff>8659</xdr:rowOff>
    </xdr:to>
    <xdr:graphicFrame macro="">
      <xdr:nvGraphicFramePr>
        <xdr:cNvPr id="9" name="8 Gráfico">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1050</xdr:row>
      <xdr:rowOff>9024</xdr:rowOff>
    </xdr:from>
    <xdr:to>
      <xdr:col>34</xdr:col>
      <xdr:colOff>113799</xdr:colOff>
      <xdr:row>1051</xdr:row>
      <xdr:rowOff>151899</xdr:rowOff>
    </xdr:to>
    <xdr:sp macro="" textlink="">
      <xdr:nvSpPr>
        <xdr:cNvPr id="49" name="46 CuadroTexto">
          <a:extLst>
            <a:ext uri="{FF2B5EF4-FFF2-40B4-BE49-F238E27FC236}">
              <a16:creationId xmlns=""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1049</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1116</xdr:row>
      <xdr:rowOff>29076</xdr:rowOff>
    </xdr:from>
    <xdr:to>
      <xdr:col>33</xdr:col>
      <xdr:colOff>43615</xdr:colOff>
      <xdr:row>1117</xdr:row>
      <xdr:rowOff>171951</xdr:rowOff>
    </xdr:to>
    <xdr:sp macro="" textlink="">
      <xdr:nvSpPr>
        <xdr:cNvPr id="48" name="46 CuadroTexto">
          <a:extLst>
            <a:ext uri="{FF2B5EF4-FFF2-40B4-BE49-F238E27FC236}">
              <a16:creationId xmlns=""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1188</xdr:row>
      <xdr:rowOff>19050</xdr:rowOff>
    </xdr:from>
    <xdr:to>
      <xdr:col>42</xdr:col>
      <xdr:colOff>66675</xdr:colOff>
      <xdr:row>1189</xdr:row>
      <xdr:rowOff>161925</xdr:rowOff>
    </xdr:to>
    <xdr:sp macro="" textlink="">
      <xdr:nvSpPr>
        <xdr:cNvPr id="53" name="52 CuadroTexto">
          <a:extLst>
            <a:ext uri="{FF2B5EF4-FFF2-40B4-BE49-F238E27FC236}">
              <a16:creationId xmlns=""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1187</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1241</xdr:row>
      <xdr:rowOff>19050</xdr:rowOff>
    </xdr:from>
    <xdr:to>
      <xdr:col>42</xdr:col>
      <xdr:colOff>66675</xdr:colOff>
      <xdr:row>1242</xdr:row>
      <xdr:rowOff>161925</xdr:rowOff>
    </xdr:to>
    <xdr:sp macro="" textlink="">
      <xdr:nvSpPr>
        <xdr:cNvPr id="55" name="54 CuadroTexto">
          <a:extLst>
            <a:ext uri="{FF2B5EF4-FFF2-40B4-BE49-F238E27FC236}">
              <a16:creationId xmlns=""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1240</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1274</xdr:row>
      <xdr:rowOff>19050</xdr:rowOff>
    </xdr:from>
    <xdr:to>
      <xdr:col>42</xdr:col>
      <xdr:colOff>66675</xdr:colOff>
      <xdr:row>1275</xdr:row>
      <xdr:rowOff>161925</xdr:rowOff>
    </xdr:to>
    <xdr:sp macro="" textlink="">
      <xdr:nvSpPr>
        <xdr:cNvPr id="57" name="56 CuadroTexto">
          <a:extLst>
            <a:ext uri="{FF2B5EF4-FFF2-40B4-BE49-F238E27FC236}">
              <a16:creationId xmlns=""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1273</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1374</xdr:row>
      <xdr:rowOff>128114</xdr:rowOff>
    </xdr:from>
    <xdr:to>
      <xdr:col>46</xdr:col>
      <xdr:colOff>21723</xdr:colOff>
      <xdr:row>1390</xdr:row>
      <xdr:rowOff>171003</xdr:rowOff>
    </xdr:to>
    <xdr:graphicFrame macro="">
      <xdr:nvGraphicFramePr>
        <xdr:cNvPr id="62" name="61 Gráfico">
          <a:extLst>
            <a:ext uri="{FF2B5EF4-FFF2-40B4-BE49-F238E27FC236}">
              <a16:creationId xmlns=""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1374</xdr:row>
      <xdr:rowOff>137360</xdr:rowOff>
    </xdr:from>
    <xdr:to>
      <xdr:col>91</xdr:col>
      <xdr:colOff>130342</xdr:colOff>
      <xdr:row>1390</xdr:row>
      <xdr:rowOff>160421</xdr:rowOff>
    </xdr:to>
    <xdr:graphicFrame macro="">
      <xdr:nvGraphicFramePr>
        <xdr:cNvPr id="64" name="63 Gráfico">
          <a:extLst>
            <a:ext uri="{FF2B5EF4-FFF2-40B4-BE49-F238E27FC236}">
              <a16:creationId xmlns=""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421</xdr:row>
      <xdr:rowOff>1</xdr:rowOff>
    </xdr:from>
    <xdr:to>
      <xdr:col>92</xdr:col>
      <xdr:colOff>30078</xdr:colOff>
      <xdr:row>432</xdr:row>
      <xdr:rowOff>1</xdr:rowOff>
    </xdr:to>
    <xdr:graphicFrame macro="">
      <xdr:nvGraphicFramePr>
        <xdr:cNvPr id="59" name="58 Gráfico">
          <a:extLst>
            <a:ext uri="{FF2B5EF4-FFF2-40B4-BE49-F238E27FC236}">
              <a16:creationId xmlns=""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556</xdr:row>
      <xdr:rowOff>105833</xdr:rowOff>
    </xdr:from>
    <xdr:to>
      <xdr:col>91</xdr:col>
      <xdr:colOff>127000</xdr:colOff>
      <xdr:row>563</xdr:row>
      <xdr:rowOff>148167</xdr:rowOff>
    </xdr:to>
    <xdr:graphicFrame macro="">
      <xdr:nvGraphicFramePr>
        <xdr:cNvPr id="67" name="66 Gráfico">
          <a:extLst>
            <a:ext uri="{FF2B5EF4-FFF2-40B4-BE49-F238E27FC236}">
              <a16:creationId xmlns=""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55</xdr:row>
      <xdr:rowOff>137584</xdr:rowOff>
    </xdr:from>
    <xdr:to>
      <xdr:col>65</xdr:col>
      <xdr:colOff>84667</xdr:colOff>
      <xdr:row>80</xdr:row>
      <xdr:rowOff>10583</xdr:rowOff>
    </xdr:to>
    <xdr:sp macro="" textlink="">
      <xdr:nvSpPr>
        <xdr:cNvPr id="72" name="15 CuadroTexto">
          <a:extLst>
            <a:ext uri="{FF2B5EF4-FFF2-40B4-BE49-F238E27FC236}">
              <a16:creationId xmlns=""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b="1">
              <a:latin typeface="+mn-lt"/>
            </a:rPr>
            <a:t>CORO</a:t>
          </a:r>
        </a:p>
        <a:p>
          <a:endParaRPr lang="es-CO" sz="1050">
            <a:latin typeface="+mn-lt"/>
          </a:endParaRPr>
        </a:p>
        <a:p>
          <a:endParaRPr lang="es-CO" sz="1050">
            <a:latin typeface="+mn-lt"/>
          </a:endParaRPr>
        </a:p>
        <a:p>
          <a:r>
            <a:rPr lang="es-CO" sz="1050">
              <a:latin typeface="+mn-lt"/>
            </a:rPr>
            <a:t>! Salve tierra bendita de mis amores!</a:t>
          </a:r>
        </a:p>
        <a:p>
          <a:r>
            <a:rPr lang="es-CO" sz="1050">
              <a:latin typeface="+mn-lt"/>
            </a:rPr>
            <a:t>! Salve arcilla fecunda de mi Quimbaya!</a:t>
          </a:r>
        </a:p>
        <a:p>
          <a:r>
            <a:rPr lang="es-CO" sz="1050">
              <a:latin typeface="+mn-lt"/>
            </a:rPr>
            <a:t>Donde el viento quindiano canta en las guaduas;</a:t>
          </a:r>
        </a:p>
        <a:p>
          <a:r>
            <a:rPr lang="es-CO" sz="1050">
              <a:latin typeface="+mn-lt"/>
            </a:rPr>
            <a:t>El empuje descalzo de mis mayores.</a:t>
          </a:r>
        </a:p>
        <a:p>
          <a:r>
            <a:rPr lang="es-CO" sz="1050">
              <a:latin typeface="+mn-lt"/>
            </a:rPr>
            <a:t/>
          </a:r>
          <a:br>
            <a:rPr lang="es-CO" sz="1050">
              <a:latin typeface="+mn-lt"/>
            </a:rPr>
          </a:br>
          <a:r>
            <a:rPr lang="es-CO" sz="1050">
              <a:latin typeface="+mn-lt"/>
            </a:rPr>
            <a:t>Dulce tierra morena donde mi cuna, </a:t>
          </a:r>
        </a:p>
        <a:p>
          <a:r>
            <a:rPr lang="es-CO" sz="1050">
              <a:latin typeface="+mn-lt"/>
            </a:rPr>
            <a:t>Se meció entre bambucos y cafetales;</a:t>
          </a:r>
        </a:p>
        <a:p>
          <a:r>
            <a:rPr lang="es-CO" sz="1050">
              <a:latin typeface="+mn-lt"/>
            </a:rPr>
            <a:t>Donde las hachas sueñan con madrigales;</a:t>
          </a:r>
        </a:p>
        <a:p>
          <a:r>
            <a:rPr lang="es-CO" sz="1050">
              <a:latin typeface="+mn-lt"/>
            </a:rPr>
            <a:t>Y el fogón quema leños de alma con luna.</a:t>
          </a:r>
        </a:p>
        <a:p>
          <a:r>
            <a:rPr lang="es-CO" sz="1050">
              <a:latin typeface="+mn-lt"/>
            </a:rPr>
            <a:t> </a:t>
          </a:r>
        </a:p>
        <a:p>
          <a:endParaRPr lang="es-CO" sz="1050">
            <a:latin typeface="+mn-lt"/>
          </a:endParaRPr>
        </a:p>
        <a:p>
          <a:endParaRPr lang="es-CO" sz="1050">
            <a:latin typeface="+mn-lt"/>
          </a:endParaRPr>
        </a:p>
        <a:p>
          <a:r>
            <a:rPr lang="es-CO" sz="1050">
              <a:latin typeface="+mn-lt"/>
            </a:rPr>
            <a:t> Ayer no más, jugamos en las enjalmas,</a:t>
          </a:r>
        </a:p>
        <a:p>
          <a:r>
            <a:rPr lang="es-CO" sz="1050">
              <a:latin typeface="+mn-lt"/>
            </a:rPr>
            <a:t>Que transportaron savia para tu historia;</a:t>
          </a:r>
        </a:p>
        <a:p>
          <a:r>
            <a:rPr lang="es-CO" sz="1050">
              <a:latin typeface="+mn-lt"/>
            </a:rPr>
            <a:t>Por eso es campesina la núbil gloria,</a:t>
          </a:r>
        </a:p>
        <a:p>
          <a:r>
            <a:rPr lang="es-CO" sz="1050">
              <a:latin typeface="+mn-lt"/>
            </a:rPr>
            <a:t>Que enamora el paisaje de mi comarca.</a:t>
          </a:r>
        </a:p>
        <a:p>
          <a:r>
            <a:rPr lang="es-CO" sz="1050">
              <a:latin typeface="+mn-lt"/>
            </a:rPr>
            <a:t> </a:t>
          </a:r>
        </a:p>
      </xdr:txBody>
    </xdr:sp>
    <xdr:clientData/>
  </xdr:twoCellAnchor>
  <xdr:twoCellAnchor>
    <xdr:from>
      <xdr:col>67</xdr:col>
      <xdr:colOff>31750</xdr:colOff>
      <xdr:row>58</xdr:row>
      <xdr:rowOff>30079</xdr:rowOff>
    </xdr:from>
    <xdr:to>
      <xdr:col>83</xdr:col>
      <xdr:colOff>105833</xdr:colOff>
      <xdr:row>66</xdr:row>
      <xdr:rowOff>130342</xdr:rowOff>
    </xdr:to>
    <xdr:sp macro="" textlink="">
      <xdr:nvSpPr>
        <xdr:cNvPr id="74" name="15 CuadroTexto">
          <a:extLst>
            <a:ext uri="{FF2B5EF4-FFF2-40B4-BE49-F238E27FC236}">
              <a16:creationId xmlns="" xmlns:a16="http://schemas.microsoft.com/office/drawing/2014/main" id="{00000000-0008-0000-0000-00004A000000}"/>
            </a:ext>
          </a:extLst>
        </xdr:cNvPr>
        <xdr:cNvSpPr txBox="1"/>
      </xdr:nvSpPr>
      <xdr:spPr>
        <a:xfrm>
          <a:off x="8925092" y="11289632"/>
          <a:ext cx="2259820" cy="1544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solidFill>
                <a:schemeClr val="dk1"/>
              </a:solidFill>
              <a:effectLst/>
              <a:latin typeface="+mn-lt"/>
              <a:ea typeface="+mn-ea"/>
              <a:cs typeface="+mn-cs"/>
            </a:rPr>
            <a:t>Tierra donde ojos de sus mujeres</a:t>
          </a:r>
          <a:endParaRPr lang="es-CO" sz="1050">
            <a:effectLst/>
          </a:endParaRPr>
        </a:p>
        <a:p>
          <a:r>
            <a:rPr lang="es-CO" sz="1050">
              <a:solidFill>
                <a:schemeClr val="dk1"/>
              </a:solidFill>
              <a:effectLst/>
              <a:latin typeface="+mn-lt"/>
              <a:ea typeface="+mn-ea"/>
              <a:cs typeface="+mn-cs"/>
            </a:rPr>
            <a:t>Cantan para los hijos, la luz de plata,</a:t>
          </a:r>
          <a:endParaRPr lang="es-CO" sz="1050">
            <a:effectLst/>
          </a:endParaRPr>
        </a:p>
        <a:p>
          <a:r>
            <a:rPr lang="es-CO" sz="1050">
              <a:solidFill>
                <a:schemeClr val="dk1"/>
              </a:solidFill>
              <a:effectLst/>
              <a:latin typeface="+mn-lt"/>
              <a:ea typeface="+mn-ea"/>
              <a:cs typeface="+mn-cs"/>
            </a:rPr>
            <a:t>Besos se curvan como laureles,</a:t>
          </a:r>
          <a:endParaRPr lang="es-CO" sz="1050">
            <a:effectLst/>
          </a:endParaRPr>
        </a:p>
        <a:p>
          <a:r>
            <a:rPr lang="es-CO" sz="1050">
              <a:solidFill>
                <a:schemeClr val="dk1"/>
              </a:solidFill>
              <a:effectLst/>
              <a:latin typeface="+mn-lt"/>
              <a:ea typeface="+mn-ea"/>
              <a:cs typeface="+mn-cs"/>
            </a:rPr>
            <a:t>Y hasta por él se reza como campanas.</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549</xdr:row>
      <xdr:rowOff>42332</xdr:rowOff>
    </xdr:from>
    <xdr:to>
      <xdr:col>91</xdr:col>
      <xdr:colOff>116416</xdr:colOff>
      <xdr:row>556</xdr:row>
      <xdr:rowOff>84667</xdr:rowOff>
    </xdr:to>
    <xdr:graphicFrame macro="">
      <xdr:nvGraphicFramePr>
        <xdr:cNvPr id="60" name="64 Gráfico">
          <a:extLst>
            <a:ext uri="{FF2B5EF4-FFF2-40B4-BE49-F238E27FC236}">
              <a16:creationId xmlns=""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50131</xdr:colOff>
      <xdr:row>6</xdr:row>
      <xdr:rowOff>10026</xdr:rowOff>
    </xdr:from>
    <xdr:to>
      <xdr:col>66</xdr:col>
      <xdr:colOff>80210</xdr:colOff>
      <xdr:row>20</xdr:row>
      <xdr:rowOff>20052</xdr:rowOff>
    </xdr:to>
    <xdr:pic>
      <xdr:nvPicPr>
        <xdr:cNvPr id="63" name="62 Imagen">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92842" y="1193131"/>
          <a:ext cx="3900237" cy="2536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60158</xdr:colOff>
      <xdr:row>55</xdr:row>
      <xdr:rowOff>110289</xdr:rowOff>
    </xdr:from>
    <xdr:to>
      <xdr:col>22</xdr:col>
      <xdr:colOff>6016</xdr:colOff>
      <xdr:row>62</xdr:row>
      <xdr:rowOff>109287</xdr:rowOff>
    </xdr:to>
    <xdr:pic>
      <xdr:nvPicPr>
        <xdr:cNvPr id="65" name="64 Imagen">
          <a:extLst>
            <a:ext uri="{FF2B5EF4-FFF2-40B4-BE49-F238E27FC236}">
              <a16:creationId xmlns=""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1526" y="10828421"/>
          <a:ext cx="2292016" cy="1262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40103</xdr:colOff>
      <xdr:row>67</xdr:row>
      <xdr:rowOff>160421</xdr:rowOff>
    </xdr:from>
    <xdr:to>
      <xdr:col>19</xdr:col>
      <xdr:colOff>120315</xdr:colOff>
      <xdr:row>79</xdr:row>
      <xdr:rowOff>51786</xdr:rowOff>
    </xdr:to>
    <xdr:pic>
      <xdr:nvPicPr>
        <xdr:cNvPr id="66" name="65 Imagen">
          <a:extLst>
            <a:ext uri="{FF2B5EF4-FFF2-40B4-BE49-F238E27FC236}">
              <a16:creationId xmlns=""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22156" y="13044237"/>
          <a:ext cx="1774659" cy="205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1304</xdr:row>
      <xdr:rowOff>122634</xdr:rowOff>
    </xdr:from>
    <xdr:to>
      <xdr:col>31</xdr:col>
      <xdr:colOff>35719</xdr:colOff>
      <xdr:row>1319</xdr:row>
      <xdr:rowOff>154781</xdr:rowOff>
    </xdr:to>
    <xdr:graphicFrame macro="">
      <xdr:nvGraphicFramePr>
        <xdr:cNvPr id="61" name="Gráfico 60">
          <a:extLst>
            <a:ext uri="{FF2B5EF4-FFF2-40B4-BE49-F238E27FC236}">
              <a16:creationId xmlns="" xmlns:a16="http://schemas.microsoft.com/office/drawing/2014/main" id="{AF4BAADF-1A10-48DA-B2F0-FABC27138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172640</xdr:colOff>
      <xdr:row>1304</xdr:row>
      <xdr:rowOff>110725</xdr:rowOff>
    </xdr:from>
    <xdr:to>
      <xdr:col>63</xdr:col>
      <xdr:colOff>35720</xdr:colOff>
      <xdr:row>1319</xdr:row>
      <xdr:rowOff>154779</xdr:rowOff>
    </xdr:to>
    <xdr:graphicFrame macro="">
      <xdr:nvGraphicFramePr>
        <xdr:cNvPr id="68" name="Gráfico 67">
          <a:extLst>
            <a:ext uri="{FF2B5EF4-FFF2-40B4-BE49-F238E27FC236}">
              <a16:creationId xmlns="" xmlns:a16="http://schemas.microsoft.com/office/drawing/2014/main" id="{F238A530-77C5-49F6-AC71-121505140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101205</xdr:colOff>
      <xdr:row>1304</xdr:row>
      <xdr:rowOff>107157</xdr:rowOff>
    </xdr:from>
    <xdr:to>
      <xdr:col>91</xdr:col>
      <xdr:colOff>47626</xdr:colOff>
      <xdr:row>1319</xdr:row>
      <xdr:rowOff>142874</xdr:rowOff>
    </xdr:to>
    <xdr:graphicFrame macro="">
      <xdr:nvGraphicFramePr>
        <xdr:cNvPr id="69" name="Gráfico 68">
          <a:extLst>
            <a:ext uri="{FF2B5EF4-FFF2-40B4-BE49-F238E27FC236}">
              <a16:creationId xmlns="" xmlns:a16="http://schemas.microsoft.com/office/drawing/2014/main" id="{44AC7803-14C2-43DC-BC6C-5DF7749D6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125016</xdr:colOff>
      <xdr:row>1323</xdr:row>
      <xdr:rowOff>15476</xdr:rowOff>
    </xdr:from>
    <xdr:to>
      <xdr:col>89</xdr:col>
      <xdr:colOff>47625</xdr:colOff>
      <xdr:row>1338</xdr:row>
      <xdr:rowOff>130968</xdr:rowOff>
    </xdr:to>
    <xdr:graphicFrame macro="">
      <xdr:nvGraphicFramePr>
        <xdr:cNvPr id="70" name="Gráfico 69">
          <a:extLst>
            <a:ext uri="{FF2B5EF4-FFF2-40B4-BE49-F238E27FC236}">
              <a16:creationId xmlns="" xmlns:a16="http://schemas.microsoft.com/office/drawing/2014/main" id="{7703B410-2369-41D6-A39A-234CA395C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5952</xdr:colOff>
      <xdr:row>1323</xdr:row>
      <xdr:rowOff>63104</xdr:rowOff>
    </xdr:from>
    <xdr:to>
      <xdr:col>41</xdr:col>
      <xdr:colOff>107156</xdr:colOff>
      <xdr:row>1338</xdr:row>
      <xdr:rowOff>127398</xdr:rowOff>
    </xdr:to>
    <xdr:graphicFrame macro="">
      <xdr:nvGraphicFramePr>
        <xdr:cNvPr id="71" name="Gráfico 70">
          <a:extLst>
            <a:ext uri="{FF2B5EF4-FFF2-40B4-BE49-F238E27FC236}">
              <a16:creationId xmlns="" xmlns:a16="http://schemas.microsoft.com/office/drawing/2014/main" id="{6BEDF193-FA14-4825-B1B5-72EC40648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1342</xdr:row>
      <xdr:rowOff>27383</xdr:rowOff>
    </xdr:from>
    <xdr:to>
      <xdr:col>41</xdr:col>
      <xdr:colOff>71437</xdr:colOff>
      <xdr:row>1357</xdr:row>
      <xdr:rowOff>91677</xdr:rowOff>
    </xdr:to>
    <xdr:graphicFrame macro="">
      <xdr:nvGraphicFramePr>
        <xdr:cNvPr id="73" name="Gráfico 72">
          <a:extLst>
            <a:ext uri="{FF2B5EF4-FFF2-40B4-BE49-F238E27FC236}">
              <a16:creationId xmlns="" xmlns:a16="http://schemas.microsoft.com/office/drawing/2014/main" id="{402CB86C-748F-4FC7-829D-9556203F2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65483</xdr:colOff>
      <xdr:row>1342</xdr:row>
      <xdr:rowOff>39293</xdr:rowOff>
    </xdr:from>
    <xdr:to>
      <xdr:col>88</xdr:col>
      <xdr:colOff>119061</xdr:colOff>
      <xdr:row>1357</xdr:row>
      <xdr:rowOff>103587</xdr:rowOff>
    </xdr:to>
    <xdr:graphicFrame macro="">
      <xdr:nvGraphicFramePr>
        <xdr:cNvPr id="75" name="Gráfico 74">
          <a:extLst>
            <a:ext uri="{FF2B5EF4-FFF2-40B4-BE49-F238E27FC236}">
              <a16:creationId xmlns="" xmlns:a16="http://schemas.microsoft.com/office/drawing/2014/main" id="{E658DD56-065D-4BA6-9DDD-39D49E7EE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francoys12@hotmail.com" TargetMode="External"/><Relationship Id="rId1" Type="http://schemas.openxmlformats.org/officeDocument/2006/relationships/hyperlink" Target="mailto:francoys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V3664"/>
  <sheetViews>
    <sheetView tabSelected="1" view="pageBreakPreview" topLeftCell="A640" zoomScale="71" zoomScaleNormal="95" zoomScaleSheetLayoutView="71" workbookViewId="0">
      <selection activeCell="BG36" sqref="BG36"/>
    </sheetView>
  </sheetViews>
  <sheetFormatPr baseColWidth="10" defaultRowHeight="17.25"/>
  <cols>
    <col min="1" max="11" width="2" style="1" customWidth="1"/>
    <col min="12" max="12" width="0.28515625" style="1" customWidth="1"/>
    <col min="13" max="26" width="2" style="1" customWidth="1"/>
    <col min="27" max="27" width="3.85546875" style="1" customWidth="1"/>
    <col min="28" max="28" width="3.42578125" style="1" customWidth="1"/>
    <col min="29" max="29" width="2" style="1" customWidth="1"/>
    <col min="30" max="30" width="2.140625" style="1" customWidth="1"/>
    <col min="31" max="31" width="2" style="1" customWidth="1"/>
    <col min="32" max="33" width="2.140625" style="1" customWidth="1"/>
    <col min="34" max="34" width="2" style="1" hidden="1" customWidth="1"/>
    <col min="35" max="37" width="2" style="1" customWidth="1"/>
    <col min="38" max="38" width="1.140625" style="1" customWidth="1"/>
    <col min="39"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4" width="2" style="1" customWidth="1"/>
    <col min="85" max="85" width="1.5703125" style="1" customWidth="1"/>
    <col min="86" max="87" width="2" style="1" hidden="1" customWidth="1"/>
    <col min="8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94" width="1.5703125" style="127" customWidth="1"/>
    <col min="95" max="96" width="11.42578125" style="127" hidden="1" customWidth="1"/>
    <col min="97" max="97" width="43.85546875" style="127" customWidth="1"/>
    <col min="98" max="99" width="11.42578125" style="127"/>
    <col min="100" max="100" width="17.140625" style="127" customWidth="1"/>
    <col min="101" max="101" width="11.42578125" style="127"/>
    <col min="102" max="102" width="16.7109375" style="127" customWidth="1"/>
    <col min="103" max="103" width="18.140625" style="127" bestFit="1" customWidth="1"/>
    <col min="104" max="105" width="11.42578125" style="127"/>
    <col min="106" max="106" width="18.140625" style="127" bestFit="1" customWidth="1"/>
    <col min="107" max="16384" width="11.42578125" style="127"/>
  </cols>
  <sheetData>
    <row r="4" spans="1:92" ht="12.75" customHeight="1">
      <c r="A4" s="811"/>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1"/>
      <c r="BN4" s="811"/>
      <c r="BO4" s="811"/>
      <c r="BP4" s="811"/>
      <c r="BQ4" s="811"/>
      <c r="BR4" s="811"/>
      <c r="BS4" s="811"/>
      <c r="BT4" s="811"/>
      <c r="BU4" s="811"/>
      <c r="BV4" s="811"/>
      <c r="BW4" s="811"/>
      <c r="BX4" s="811"/>
      <c r="BY4" s="811"/>
      <c r="BZ4" s="811"/>
      <c r="CA4" s="811"/>
      <c r="CB4" s="811"/>
      <c r="CC4" s="811"/>
      <c r="CD4" s="811"/>
      <c r="CE4" s="811"/>
      <c r="CF4" s="811"/>
      <c r="CG4" s="811"/>
      <c r="CH4" s="811"/>
      <c r="CI4" s="811"/>
      <c r="CJ4" s="811"/>
      <c r="CK4" s="811"/>
      <c r="CL4" s="811"/>
      <c r="CM4" s="811"/>
      <c r="CN4" s="811"/>
    </row>
    <row r="5" spans="1:92" ht="14.25" customHeight="1">
      <c r="A5" s="811"/>
      <c r="B5" s="811"/>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1"/>
      <c r="BM5" s="811"/>
      <c r="BN5" s="811"/>
      <c r="BO5" s="811"/>
      <c r="BP5" s="811"/>
      <c r="BQ5" s="811"/>
      <c r="BR5" s="811"/>
      <c r="BS5" s="811"/>
      <c r="BT5" s="811"/>
      <c r="BU5" s="811"/>
      <c r="BV5" s="811"/>
      <c r="BW5" s="811"/>
      <c r="BX5" s="811"/>
      <c r="BY5" s="811"/>
      <c r="BZ5" s="811"/>
      <c r="CA5" s="811"/>
      <c r="CB5" s="811"/>
      <c r="CC5" s="811"/>
      <c r="CD5" s="811"/>
      <c r="CE5" s="811"/>
      <c r="CF5" s="811"/>
      <c r="CG5" s="811"/>
      <c r="CH5" s="811"/>
      <c r="CI5" s="811"/>
      <c r="CJ5" s="811"/>
      <c r="CK5" s="811"/>
      <c r="CL5" s="811"/>
      <c r="CM5" s="811"/>
      <c r="CN5" s="811"/>
    </row>
    <row r="6" spans="1:92"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row r="8" spans="1:92" ht="14.25" customHeight="1">
      <c r="G8" s="801" t="s">
        <v>0</v>
      </c>
      <c r="H8" s="801"/>
      <c r="I8" s="801"/>
      <c r="J8" s="801"/>
      <c r="K8" s="801"/>
      <c r="L8" s="801"/>
      <c r="M8" s="801"/>
      <c r="N8" s="801"/>
      <c r="O8" s="801"/>
      <c r="P8" s="801"/>
      <c r="Q8" s="801"/>
      <c r="R8" s="145"/>
      <c r="S8" s="802" t="s">
        <v>1</v>
      </c>
      <c r="T8" s="802"/>
      <c r="U8" s="802"/>
      <c r="V8" s="802"/>
      <c r="W8" s="802"/>
      <c r="X8" s="802"/>
      <c r="Y8" s="802"/>
      <c r="Z8" s="802"/>
      <c r="AA8" s="802"/>
      <c r="AB8" s="802"/>
    </row>
    <row r="9" spans="1:92" ht="14.25" customHeight="1">
      <c r="G9" s="146"/>
      <c r="H9" s="146"/>
      <c r="I9" s="146"/>
      <c r="J9" s="146"/>
      <c r="K9" s="146"/>
      <c r="L9" s="146"/>
      <c r="M9" s="146"/>
      <c r="N9" s="146"/>
      <c r="O9" s="146"/>
      <c r="P9" s="146"/>
      <c r="Q9" s="146"/>
      <c r="R9" s="147"/>
      <c r="S9" s="147"/>
      <c r="T9" s="147"/>
      <c r="U9" s="147"/>
      <c r="V9" s="147"/>
      <c r="W9" s="147"/>
      <c r="X9" s="147"/>
      <c r="Y9" s="147"/>
      <c r="Z9" s="147"/>
      <c r="AA9" s="147"/>
      <c r="AB9" s="147"/>
    </row>
    <row r="10" spans="1:92" ht="14.25" customHeight="1">
      <c r="G10" s="803" t="s">
        <v>2</v>
      </c>
      <c r="H10" s="803"/>
      <c r="I10" s="803"/>
      <c r="J10" s="803"/>
      <c r="K10" s="803"/>
      <c r="L10" s="803"/>
      <c r="M10" s="803"/>
      <c r="N10" s="803"/>
      <c r="O10" s="803"/>
      <c r="P10" s="803"/>
      <c r="Q10" s="803"/>
      <c r="R10" s="148"/>
      <c r="S10" s="802" t="s">
        <v>675</v>
      </c>
      <c r="T10" s="802"/>
      <c r="U10" s="802"/>
      <c r="V10" s="802"/>
      <c r="W10" s="802"/>
      <c r="X10" s="802"/>
      <c r="Y10" s="802"/>
      <c r="Z10" s="802"/>
      <c r="AA10" s="802"/>
      <c r="AB10" s="802"/>
    </row>
    <row r="11" spans="1:92" ht="14.25" customHeight="1">
      <c r="G11" s="149"/>
      <c r="H11" s="149"/>
      <c r="I11" s="149"/>
      <c r="J11" s="149"/>
      <c r="K11" s="149"/>
      <c r="L11" s="149"/>
      <c r="M11" s="149"/>
      <c r="N11" s="149"/>
      <c r="O11" s="149"/>
      <c r="P11" s="149"/>
      <c r="Q11" s="149"/>
      <c r="R11" s="149"/>
      <c r="S11" s="149"/>
      <c r="T11" s="149"/>
      <c r="U11" s="149"/>
      <c r="V11" s="149"/>
      <c r="W11" s="149"/>
      <c r="X11" s="149"/>
      <c r="Y11" s="149"/>
      <c r="Z11" s="149"/>
      <c r="AA11" s="149"/>
      <c r="AB11" s="149"/>
      <c r="AO11" s="1" t="s">
        <v>10</v>
      </c>
    </row>
    <row r="12" spans="1:92" ht="14.25" customHeight="1">
      <c r="G12" s="804" t="s">
        <v>3</v>
      </c>
      <c r="H12" s="804"/>
      <c r="I12" s="804"/>
      <c r="J12" s="804"/>
      <c r="K12" s="804"/>
      <c r="L12" s="804"/>
      <c r="M12" s="804"/>
      <c r="N12" s="804"/>
      <c r="O12" s="804"/>
      <c r="P12" s="804"/>
      <c r="Q12" s="804"/>
      <c r="R12" s="150"/>
      <c r="S12" s="805">
        <v>63594</v>
      </c>
      <c r="T12" s="805"/>
      <c r="U12" s="805"/>
      <c r="V12" s="805"/>
      <c r="W12" s="805"/>
      <c r="X12" s="805"/>
      <c r="Y12" s="805"/>
      <c r="Z12" s="805"/>
      <c r="AA12" s="805"/>
      <c r="AB12" s="805"/>
    </row>
    <row r="13" spans="1:92" ht="14.25" customHeight="1">
      <c r="G13" s="149"/>
      <c r="H13" s="149"/>
      <c r="I13" s="149"/>
      <c r="J13" s="149"/>
      <c r="K13" s="149"/>
      <c r="L13" s="149"/>
      <c r="M13" s="149"/>
      <c r="N13" s="149"/>
      <c r="O13" s="149"/>
      <c r="P13" s="149"/>
      <c r="Q13" s="149"/>
      <c r="R13" s="149"/>
      <c r="S13" s="149"/>
      <c r="T13" s="149"/>
      <c r="U13" s="149"/>
      <c r="V13" s="149"/>
      <c r="W13" s="149"/>
      <c r="X13" s="149"/>
      <c r="Y13" s="149"/>
      <c r="Z13" s="149"/>
      <c r="AA13" s="149"/>
      <c r="AB13" s="149"/>
    </row>
    <row r="14" spans="1:92" ht="14.25" customHeight="1">
      <c r="G14" s="804" t="s">
        <v>4</v>
      </c>
      <c r="H14" s="804"/>
      <c r="I14" s="804"/>
      <c r="J14" s="804"/>
      <c r="K14" s="804"/>
      <c r="L14" s="804"/>
      <c r="M14" s="804"/>
      <c r="N14" s="804"/>
      <c r="O14" s="804"/>
      <c r="P14" s="804"/>
      <c r="Q14" s="804"/>
      <c r="R14" s="150"/>
      <c r="S14" s="800" t="s">
        <v>5</v>
      </c>
      <c r="T14" s="800"/>
      <c r="U14" s="800"/>
      <c r="V14" s="800"/>
      <c r="W14" s="800"/>
      <c r="X14" s="800"/>
      <c r="Y14" s="800"/>
      <c r="Z14" s="800"/>
      <c r="AA14" s="800"/>
      <c r="AB14" s="800"/>
    </row>
    <row r="15" spans="1:92" ht="14.25" customHeight="1">
      <c r="G15" s="149"/>
      <c r="H15" s="149"/>
      <c r="I15" s="149"/>
      <c r="J15" s="149"/>
      <c r="K15" s="149"/>
      <c r="L15" s="149"/>
      <c r="M15" s="149"/>
      <c r="N15" s="149"/>
      <c r="O15" s="149"/>
      <c r="P15" s="149"/>
      <c r="Q15" s="149"/>
      <c r="R15" s="149"/>
      <c r="S15" s="149"/>
      <c r="T15" s="149"/>
      <c r="U15" s="149"/>
      <c r="V15" s="149"/>
      <c r="W15" s="149"/>
      <c r="X15" s="149"/>
      <c r="Y15" s="149"/>
      <c r="Z15" s="149"/>
      <c r="AA15" s="149"/>
      <c r="AB15" s="149"/>
    </row>
    <row r="16" spans="1:92" ht="14.25" customHeight="1">
      <c r="G16" s="804" t="s">
        <v>6</v>
      </c>
      <c r="H16" s="804"/>
      <c r="I16" s="804"/>
      <c r="J16" s="804"/>
      <c r="K16" s="804"/>
      <c r="L16" s="804"/>
      <c r="M16" s="804"/>
      <c r="N16" s="804"/>
      <c r="O16" s="804"/>
      <c r="P16" s="804"/>
      <c r="Q16" s="804"/>
      <c r="R16" s="150"/>
      <c r="S16" s="800" t="s">
        <v>632</v>
      </c>
      <c r="T16" s="800"/>
      <c r="U16" s="800"/>
      <c r="V16" s="800"/>
      <c r="W16" s="800"/>
      <c r="X16" s="800"/>
      <c r="Y16" s="800"/>
      <c r="Z16" s="800"/>
      <c r="AA16" s="800"/>
      <c r="AB16" s="800"/>
    </row>
    <row r="17" spans="1:92" ht="14.25" customHeight="1">
      <c r="G17" s="149"/>
      <c r="H17" s="149"/>
      <c r="I17" s="149"/>
      <c r="J17" s="149"/>
      <c r="K17" s="149"/>
      <c r="L17" s="149"/>
      <c r="M17" s="149"/>
      <c r="N17" s="149"/>
      <c r="O17" s="149"/>
      <c r="P17" s="149"/>
      <c r="Q17" s="149"/>
      <c r="R17" s="149"/>
      <c r="S17" s="149"/>
      <c r="T17" s="149"/>
      <c r="U17" s="149"/>
      <c r="V17" s="149"/>
      <c r="W17" s="149"/>
      <c r="X17" s="149"/>
      <c r="Y17" s="149"/>
      <c r="Z17" s="149"/>
      <c r="AA17" s="149"/>
      <c r="AB17" s="149"/>
    </row>
    <row r="18" spans="1:92" ht="14.25" customHeight="1">
      <c r="G18" s="815" t="s">
        <v>7</v>
      </c>
      <c r="H18" s="815"/>
      <c r="I18" s="815"/>
      <c r="J18" s="815"/>
      <c r="K18" s="815"/>
      <c r="L18" s="815"/>
      <c r="M18" s="815"/>
      <c r="N18" s="815"/>
      <c r="O18" s="815"/>
      <c r="P18" s="815"/>
      <c r="Q18" s="815"/>
      <c r="R18" s="150"/>
      <c r="S18" s="800" t="s">
        <v>8</v>
      </c>
      <c r="T18" s="800"/>
      <c r="U18" s="800"/>
      <c r="V18" s="800"/>
      <c r="W18" s="800"/>
      <c r="X18" s="800"/>
      <c r="Y18" s="800"/>
      <c r="Z18" s="800"/>
      <c r="AA18" s="800"/>
      <c r="AB18" s="800"/>
    </row>
    <row r="19" spans="1:92" ht="14.25" customHeight="1">
      <c r="G19" s="149"/>
      <c r="H19" s="149"/>
      <c r="I19" s="149"/>
      <c r="J19" s="149"/>
      <c r="K19" s="149"/>
      <c r="L19" s="149"/>
      <c r="M19" s="149"/>
      <c r="N19" s="149"/>
      <c r="O19" s="149"/>
      <c r="P19" s="149"/>
      <c r="Q19" s="149"/>
      <c r="R19" s="149"/>
      <c r="S19" s="149"/>
      <c r="T19" s="149"/>
      <c r="U19" s="149"/>
      <c r="V19" s="149"/>
      <c r="W19" s="149"/>
      <c r="X19" s="149"/>
      <c r="Y19" s="149"/>
      <c r="Z19" s="149"/>
      <c r="AA19" s="149"/>
      <c r="AB19" s="149"/>
    </row>
    <row r="20" spans="1:92" ht="14.25" customHeight="1">
      <c r="G20" s="804" t="s">
        <v>9</v>
      </c>
      <c r="H20" s="804"/>
      <c r="I20" s="804"/>
      <c r="J20" s="804"/>
      <c r="K20" s="804"/>
      <c r="L20" s="804"/>
      <c r="M20" s="804"/>
      <c r="N20" s="804"/>
      <c r="O20" s="804"/>
      <c r="P20" s="804"/>
      <c r="Q20" s="804"/>
      <c r="R20" s="150"/>
      <c r="S20" s="800" t="s">
        <v>617</v>
      </c>
      <c r="T20" s="800"/>
      <c r="U20" s="800"/>
      <c r="V20" s="800"/>
      <c r="W20" s="800"/>
      <c r="X20" s="800"/>
      <c r="Y20" s="800"/>
      <c r="Z20" s="800"/>
      <c r="AA20" s="800"/>
      <c r="AB20" s="800"/>
    </row>
    <row r="21" spans="1:92" ht="14.25" customHeight="1"/>
    <row r="22" spans="1:92" ht="14.25" customHeight="1">
      <c r="A22" s="811"/>
      <c r="B22" s="811"/>
      <c r="C22" s="811"/>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1"/>
      <c r="AY22" s="811"/>
      <c r="AZ22" s="811"/>
      <c r="BA22" s="811"/>
      <c r="BB22" s="811"/>
      <c r="BC22" s="811"/>
      <c r="BD22" s="811"/>
      <c r="BE22" s="811"/>
      <c r="BF22" s="811"/>
      <c r="BG22" s="811"/>
      <c r="BH22" s="811"/>
      <c r="BI22" s="811"/>
      <c r="BJ22" s="811"/>
      <c r="BK22" s="811"/>
      <c r="BL22" s="811"/>
      <c r="BM22" s="811"/>
      <c r="BN22" s="811"/>
      <c r="BO22" s="811"/>
      <c r="BP22" s="811"/>
      <c r="BQ22" s="811"/>
      <c r="BR22" s="811"/>
      <c r="BS22" s="811"/>
      <c r="BT22" s="811"/>
      <c r="BU22" s="811"/>
      <c r="BV22" s="811"/>
      <c r="BW22" s="811"/>
      <c r="BX22" s="811"/>
      <c r="BY22" s="811"/>
      <c r="BZ22" s="811"/>
      <c r="CA22" s="811"/>
      <c r="CB22" s="811"/>
      <c r="CC22" s="811"/>
      <c r="CD22" s="811"/>
      <c r="CE22" s="811"/>
      <c r="CF22" s="811"/>
      <c r="CG22" s="811"/>
      <c r="CH22" s="811"/>
      <c r="CI22" s="811"/>
      <c r="CJ22" s="811"/>
      <c r="CK22" s="811"/>
      <c r="CL22" s="811"/>
      <c r="CM22" s="811"/>
      <c r="CN22" s="811"/>
    </row>
    <row r="23" spans="1:92" ht="14.25" customHeight="1">
      <c r="A23" s="811"/>
      <c r="B23" s="811"/>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1"/>
      <c r="AX23" s="811"/>
      <c r="AY23" s="811"/>
      <c r="AZ23" s="811"/>
      <c r="BA23" s="811"/>
      <c r="BB23" s="811"/>
      <c r="BC23" s="811"/>
      <c r="BD23" s="811"/>
      <c r="BE23" s="811"/>
      <c r="BF23" s="811"/>
      <c r="BG23" s="811"/>
      <c r="BH23" s="811"/>
      <c r="BI23" s="811"/>
      <c r="BJ23" s="811"/>
      <c r="BK23" s="811"/>
      <c r="BL23" s="811"/>
      <c r="BM23" s="811"/>
      <c r="BN23" s="811"/>
      <c r="BO23" s="811"/>
      <c r="BP23" s="811"/>
      <c r="BQ23" s="811"/>
      <c r="BR23" s="811"/>
      <c r="BS23" s="811"/>
      <c r="BT23" s="811"/>
      <c r="BU23" s="811"/>
      <c r="BV23" s="811"/>
      <c r="BW23" s="811"/>
      <c r="BX23" s="811"/>
      <c r="BY23" s="811"/>
      <c r="BZ23" s="811"/>
      <c r="CA23" s="811"/>
      <c r="CB23" s="811"/>
      <c r="CC23" s="811"/>
      <c r="CD23" s="811"/>
      <c r="CE23" s="811"/>
      <c r="CF23" s="811"/>
      <c r="CG23" s="811"/>
      <c r="CH23" s="811"/>
      <c r="CI23" s="811"/>
      <c r="CJ23" s="811"/>
      <c r="CK23" s="811"/>
      <c r="CL23" s="811"/>
      <c r="CM23" s="811"/>
      <c r="CN23" s="811"/>
    </row>
    <row r="24" spans="1:92" ht="14.25" customHeight="1"/>
    <row r="25" spans="1:92" ht="14.25" customHeight="1">
      <c r="D25" s="812" t="s">
        <v>11</v>
      </c>
      <c r="E25" s="812"/>
      <c r="F25" s="812"/>
      <c r="G25" s="812"/>
      <c r="H25" s="812"/>
      <c r="I25" s="812"/>
      <c r="J25" s="812"/>
      <c r="K25" s="812"/>
      <c r="L25" s="812"/>
      <c r="M25" s="812"/>
      <c r="N25" s="812"/>
      <c r="O25" s="812"/>
      <c r="P25" s="812"/>
      <c r="Q25" s="812"/>
      <c r="R25" s="812"/>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812" t="s">
        <v>15</v>
      </c>
      <c r="AW25" s="812"/>
      <c r="AX25" s="812"/>
      <c r="AY25" s="812"/>
      <c r="AZ25" s="812"/>
      <c r="BA25" s="812"/>
      <c r="BB25" s="812"/>
      <c r="BC25" s="812"/>
      <c r="BD25" s="812"/>
      <c r="BE25" s="812"/>
      <c r="BF25" s="812"/>
      <c r="BG25" s="812"/>
      <c r="BH25" s="812"/>
      <c r="BI25" s="812"/>
      <c r="BJ25" s="812"/>
      <c r="BK25" s="4"/>
      <c r="CA25" s="4"/>
      <c r="CB25" s="4"/>
      <c r="CC25" s="4"/>
      <c r="CD25" s="4"/>
      <c r="CE25" s="4"/>
      <c r="CF25" s="4"/>
      <c r="CG25" s="4"/>
      <c r="CH25" s="4"/>
      <c r="CI25" s="4"/>
    </row>
    <row r="26" spans="1:92" ht="14.25" customHeight="1">
      <c r="D26" s="812"/>
      <c r="E26" s="812"/>
      <c r="F26" s="812"/>
      <c r="G26" s="812"/>
      <c r="H26" s="812"/>
      <c r="I26" s="812"/>
      <c r="J26" s="812"/>
      <c r="K26" s="812"/>
      <c r="L26" s="812"/>
      <c r="M26" s="812"/>
      <c r="N26" s="812"/>
      <c r="O26" s="812"/>
      <c r="P26" s="812"/>
      <c r="Q26" s="812"/>
      <c r="R26" s="812"/>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813"/>
      <c r="AW26" s="813"/>
      <c r="AX26" s="813"/>
      <c r="AY26" s="813"/>
      <c r="AZ26" s="813"/>
      <c r="BA26" s="813"/>
      <c r="BB26" s="813"/>
      <c r="BC26" s="813"/>
      <c r="BD26" s="813"/>
      <c r="BE26" s="813"/>
      <c r="BF26" s="813"/>
      <c r="BG26" s="813"/>
      <c r="BH26" s="813"/>
      <c r="BI26" s="813"/>
      <c r="BJ26" s="813"/>
      <c r="BK26" s="4"/>
      <c r="CA26" s="4"/>
      <c r="CB26" s="4"/>
      <c r="CC26" s="4"/>
      <c r="CD26" s="4"/>
      <c r="CE26" s="4"/>
      <c r="CF26" s="4"/>
      <c r="CG26" s="4"/>
      <c r="CH26" s="4"/>
      <c r="CI26" s="4"/>
    </row>
    <row r="27" spans="1:92" ht="14.25" customHeight="1">
      <c r="AV27" s="14"/>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6"/>
    </row>
    <row r="28" spans="1:92" ht="14.25" customHeight="1">
      <c r="AV28" s="17"/>
      <c r="AW28" s="6"/>
      <c r="AX28" s="626" t="s">
        <v>12</v>
      </c>
      <c r="AY28" s="626"/>
      <c r="AZ28" s="626"/>
      <c r="BA28" s="626"/>
      <c r="BB28" s="626"/>
      <c r="BC28" s="626"/>
      <c r="BD28" s="626"/>
      <c r="BE28" s="626"/>
      <c r="BF28" s="626"/>
      <c r="BG28" s="626"/>
      <c r="BH28" s="626"/>
      <c r="BI28" s="626"/>
      <c r="BJ28" s="26"/>
      <c r="BK28" s="26"/>
      <c r="BL28" s="26"/>
      <c r="BM28" s="806">
        <v>1914</v>
      </c>
      <c r="BN28" s="806"/>
      <c r="BO28" s="806"/>
      <c r="BP28" s="806"/>
      <c r="BQ28" s="806"/>
      <c r="BR28" s="806"/>
      <c r="BS28" s="806"/>
      <c r="BT28" s="806"/>
      <c r="BU28" s="806"/>
      <c r="BV28" s="806"/>
      <c r="BW28" s="806"/>
      <c r="BX28" s="806"/>
      <c r="BY28" s="806"/>
      <c r="BZ28" s="806"/>
      <c r="CA28" s="806"/>
      <c r="CB28" s="806"/>
      <c r="CC28" s="26"/>
      <c r="CD28" s="6"/>
      <c r="CE28" s="6"/>
      <c r="CF28" s="6"/>
      <c r="CG28" s="6"/>
      <c r="CH28" s="6"/>
      <c r="CI28" s="6"/>
      <c r="CJ28" s="6"/>
      <c r="CK28" s="6"/>
      <c r="CL28" s="6"/>
      <c r="CM28" s="6"/>
      <c r="CN28" s="18"/>
    </row>
    <row r="29" spans="1:92" ht="14.25" customHeight="1">
      <c r="AV29" s="17"/>
      <c r="AW29" s="6"/>
      <c r="AX29" s="26"/>
      <c r="AY29" s="26"/>
      <c r="AZ29" s="26"/>
      <c r="BA29" s="26"/>
      <c r="BB29" s="26"/>
      <c r="BC29" s="26"/>
      <c r="BD29" s="26"/>
      <c r="BE29" s="26"/>
      <c r="BF29" s="26"/>
      <c r="BG29" s="26"/>
      <c r="BH29" s="26"/>
      <c r="BI29" s="26"/>
      <c r="BJ29" s="26"/>
      <c r="BK29" s="26"/>
      <c r="BL29" s="26"/>
      <c r="BM29" s="806"/>
      <c r="BN29" s="806"/>
      <c r="BO29" s="806"/>
      <c r="BP29" s="806"/>
      <c r="BQ29" s="806"/>
      <c r="BR29" s="806"/>
      <c r="BS29" s="806"/>
      <c r="BT29" s="806"/>
      <c r="BU29" s="806"/>
      <c r="BV29" s="806"/>
      <c r="BW29" s="806"/>
      <c r="BX29" s="806"/>
      <c r="BY29" s="806"/>
      <c r="BZ29" s="806"/>
      <c r="CA29" s="806"/>
      <c r="CB29" s="806"/>
      <c r="CC29" s="26"/>
      <c r="CD29" s="6"/>
      <c r="CE29" s="6"/>
      <c r="CF29" s="6"/>
      <c r="CG29" s="6"/>
      <c r="CH29" s="6"/>
      <c r="CI29" s="6"/>
      <c r="CJ29" s="6"/>
      <c r="CK29" s="6"/>
      <c r="CL29" s="6"/>
      <c r="CM29" s="6"/>
      <c r="CN29" s="18"/>
    </row>
    <row r="30" spans="1:92" ht="14.25" customHeight="1">
      <c r="AV30" s="17"/>
      <c r="AW30" s="6"/>
      <c r="AX30" s="26"/>
      <c r="AY30" s="26"/>
      <c r="AZ30" s="26"/>
      <c r="BA30" s="26"/>
      <c r="BB30" s="26"/>
      <c r="BC30" s="26"/>
      <c r="BD30" s="26"/>
      <c r="BE30" s="26"/>
      <c r="BF30" s="26"/>
      <c r="BG30" s="26"/>
      <c r="BH30" s="26"/>
      <c r="BI30" s="26"/>
      <c r="BJ30" s="26"/>
      <c r="BK30" s="26"/>
      <c r="BL30" s="26"/>
      <c r="BM30" s="806"/>
      <c r="BN30" s="806"/>
      <c r="BO30" s="806"/>
      <c r="BP30" s="806"/>
      <c r="BQ30" s="806"/>
      <c r="BR30" s="806"/>
      <c r="BS30" s="806"/>
      <c r="BT30" s="806"/>
      <c r="BU30" s="806"/>
      <c r="BV30" s="806"/>
      <c r="BW30" s="806"/>
      <c r="BX30" s="806"/>
      <c r="BY30" s="806"/>
      <c r="BZ30" s="806"/>
      <c r="CA30" s="806"/>
      <c r="CB30" s="806"/>
      <c r="CC30" s="26"/>
      <c r="CD30" s="6"/>
      <c r="CE30" s="6"/>
      <c r="CF30" s="6"/>
      <c r="CG30" s="6"/>
      <c r="CH30" s="6"/>
      <c r="CI30" s="6"/>
      <c r="CJ30" s="6"/>
      <c r="CK30" s="6"/>
      <c r="CL30" s="6"/>
      <c r="CM30" s="6"/>
      <c r="CN30" s="18"/>
    </row>
    <row r="31" spans="1:92" ht="14.25" customHeight="1">
      <c r="AV31" s="17"/>
      <c r="AW31" s="6"/>
      <c r="AX31" s="26"/>
      <c r="AY31" s="26"/>
      <c r="AZ31" s="26"/>
      <c r="BA31" s="26"/>
      <c r="BB31" s="26"/>
      <c r="BC31" s="26"/>
      <c r="BD31" s="26"/>
      <c r="BE31" s="26"/>
      <c r="BF31" s="26"/>
      <c r="BG31" s="26"/>
      <c r="BH31" s="26"/>
      <c r="BI31" s="26"/>
      <c r="BJ31" s="26"/>
      <c r="BK31" s="26"/>
      <c r="BL31" s="26"/>
      <c r="BM31" s="806"/>
      <c r="BN31" s="806"/>
      <c r="BO31" s="806"/>
      <c r="BP31" s="806"/>
      <c r="BQ31" s="806"/>
      <c r="BR31" s="806"/>
      <c r="BS31" s="806"/>
      <c r="BT31" s="806"/>
      <c r="BU31" s="806"/>
      <c r="BV31" s="806"/>
      <c r="BW31" s="806"/>
      <c r="BX31" s="806"/>
      <c r="BY31" s="806"/>
      <c r="BZ31" s="806"/>
      <c r="CA31" s="806"/>
      <c r="CB31" s="806"/>
      <c r="CC31" s="26"/>
      <c r="CD31" s="6"/>
      <c r="CE31" s="6"/>
      <c r="CF31" s="6"/>
      <c r="CG31" s="6"/>
      <c r="CH31" s="6"/>
      <c r="CI31" s="6"/>
      <c r="CJ31" s="6"/>
      <c r="CK31" s="6"/>
      <c r="CL31" s="6"/>
      <c r="CM31" s="6"/>
      <c r="CN31" s="18"/>
    </row>
    <row r="32" spans="1:92" ht="12.75" customHeight="1">
      <c r="AV32" s="17"/>
      <c r="AW32" s="6"/>
      <c r="AX32" s="27"/>
      <c r="AY32" s="27"/>
      <c r="AZ32" s="27"/>
      <c r="BA32" s="27"/>
      <c r="BB32" s="27"/>
      <c r="BC32" s="27"/>
      <c r="BD32" s="27"/>
      <c r="BE32" s="27"/>
      <c r="BF32" s="27"/>
      <c r="BG32" s="27"/>
      <c r="BH32" s="27"/>
      <c r="BI32" s="27"/>
      <c r="BJ32" s="26"/>
      <c r="BK32" s="26"/>
      <c r="BL32" s="26"/>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8"/>
    </row>
    <row r="33" spans="48:92" ht="16.5" customHeight="1">
      <c r="AV33" s="17"/>
      <c r="AW33" s="6"/>
      <c r="AX33" s="626" t="s">
        <v>13</v>
      </c>
      <c r="AY33" s="626"/>
      <c r="AZ33" s="626"/>
      <c r="BA33" s="626"/>
      <c r="BB33" s="626"/>
      <c r="BC33" s="626"/>
      <c r="BD33" s="626"/>
      <c r="BE33" s="626"/>
      <c r="BF33" s="626"/>
      <c r="BG33" s="626"/>
      <c r="BH33" s="626"/>
      <c r="BI33" s="626"/>
      <c r="BJ33" s="26"/>
      <c r="BK33" s="89"/>
      <c r="BL33" s="89"/>
      <c r="BM33" s="91" t="s">
        <v>678</v>
      </c>
      <c r="BN33" s="91"/>
      <c r="BO33" s="91"/>
      <c r="BP33" s="91"/>
      <c r="BQ33" s="91"/>
      <c r="BR33" s="91"/>
      <c r="BS33" s="91"/>
      <c r="BT33" s="91"/>
      <c r="BU33" s="91"/>
      <c r="BV33" s="91"/>
      <c r="BW33" s="91"/>
      <c r="BX33" s="91"/>
      <c r="BY33" s="91"/>
      <c r="BZ33" s="91"/>
      <c r="CA33" s="91"/>
      <c r="CB33" s="91"/>
      <c r="CC33" s="91"/>
      <c r="CD33" s="91"/>
      <c r="CE33" s="89"/>
      <c r="CF33" s="89"/>
      <c r="CG33" s="89"/>
      <c r="CH33" s="89"/>
      <c r="CI33" s="89"/>
      <c r="CJ33" s="89"/>
      <c r="CK33" s="89"/>
      <c r="CL33" s="89"/>
      <c r="CM33" s="89"/>
      <c r="CN33" s="18"/>
    </row>
    <row r="34" spans="48:92" ht="20.25" customHeight="1">
      <c r="AV34" s="17"/>
      <c r="AW34" s="6"/>
      <c r="AX34" s="114"/>
      <c r="AY34" s="114"/>
      <c r="AZ34" s="114"/>
      <c r="BA34" s="114"/>
      <c r="BB34" s="114"/>
      <c r="BC34" s="114"/>
      <c r="BD34" s="114"/>
      <c r="BE34" s="114"/>
      <c r="BF34" s="114"/>
      <c r="BG34" s="114"/>
      <c r="BH34" s="114"/>
      <c r="BI34" s="114"/>
      <c r="BJ34" s="26"/>
      <c r="BK34" s="89"/>
      <c r="BL34" s="89"/>
      <c r="BM34" s="91" t="s">
        <v>679</v>
      </c>
      <c r="BN34" s="91"/>
      <c r="BO34" s="91"/>
      <c r="BP34" s="91"/>
      <c r="BQ34" s="91"/>
      <c r="BR34" s="91"/>
      <c r="BS34" s="91"/>
      <c r="BT34" s="91"/>
      <c r="BU34" s="91"/>
      <c r="BV34" s="91"/>
      <c r="BW34" s="91"/>
      <c r="BX34" s="91"/>
      <c r="BY34" s="91"/>
      <c r="BZ34" s="91"/>
      <c r="CA34" s="91"/>
      <c r="CB34" s="91"/>
      <c r="CC34" s="91"/>
      <c r="CD34" s="91"/>
      <c r="CE34" s="89"/>
      <c r="CF34" s="89"/>
      <c r="CG34" s="89"/>
      <c r="CH34" s="89"/>
      <c r="CI34" s="89"/>
      <c r="CJ34" s="89"/>
      <c r="CK34" s="89"/>
      <c r="CL34" s="89"/>
      <c r="CM34" s="89"/>
      <c r="CN34" s="18"/>
    </row>
    <row r="35" spans="48:92" ht="20.25" customHeight="1">
      <c r="AV35" s="17"/>
      <c r="AW35" s="6"/>
      <c r="AX35" s="114"/>
      <c r="AY35" s="114"/>
      <c r="AZ35" s="114"/>
      <c r="BA35" s="114"/>
      <c r="BB35" s="114"/>
      <c r="BC35" s="114"/>
      <c r="BD35" s="114"/>
      <c r="BE35" s="114"/>
      <c r="BF35" s="114"/>
      <c r="BG35" s="114"/>
      <c r="BH35" s="114"/>
      <c r="BI35" s="114"/>
      <c r="BJ35" s="26"/>
      <c r="BK35" s="89"/>
      <c r="BL35" s="89"/>
      <c r="BM35" s="91" t="s">
        <v>680</v>
      </c>
      <c r="BN35" s="91"/>
      <c r="BO35" s="91"/>
      <c r="BP35" s="91"/>
      <c r="BQ35" s="91"/>
      <c r="BR35" s="91"/>
      <c r="BS35" s="91"/>
      <c r="BT35" s="91"/>
      <c r="BU35" s="91"/>
      <c r="BV35" s="91"/>
      <c r="BW35" s="91"/>
      <c r="BX35" s="91"/>
      <c r="BY35" s="91"/>
      <c r="BZ35" s="91"/>
      <c r="CA35" s="91"/>
      <c r="CB35" s="91"/>
      <c r="CC35" s="91"/>
      <c r="CD35" s="91"/>
      <c r="CE35" s="89"/>
      <c r="CF35" s="89"/>
      <c r="CG35" s="89"/>
      <c r="CH35" s="89"/>
      <c r="CI35" s="89"/>
      <c r="CJ35" s="89"/>
      <c r="CK35" s="89"/>
      <c r="CL35" s="89"/>
      <c r="CM35" s="89"/>
      <c r="CN35" s="18"/>
    </row>
    <row r="36" spans="48:92" ht="20.25" customHeight="1">
      <c r="AV36" s="17"/>
      <c r="AW36" s="6"/>
      <c r="AX36" s="114"/>
      <c r="AY36" s="114"/>
      <c r="AZ36" s="114"/>
      <c r="BA36" s="114"/>
      <c r="BB36" s="114"/>
      <c r="BC36" s="114"/>
      <c r="BD36" s="114"/>
      <c r="BE36" s="151"/>
      <c r="BF36" s="114"/>
      <c r="BG36" s="114"/>
      <c r="BH36" s="114"/>
      <c r="BI36" s="114"/>
      <c r="BJ36" s="26"/>
      <c r="BK36" s="89"/>
      <c r="BL36" s="89"/>
      <c r="BM36" s="91" t="s">
        <v>681</v>
      </c>
      <c r="BN36" s="91"/>
      <c r="BO36" s="91"/>
      <c r="BP36" s="91"/>
      <c r="BQ36" s="91"/>
      <c r="BR36" s="91"/>
      <c r="BS36" s="91"/>
      <c r="BT36" s="91"/>
      <c r="BU36" s="91"/>
      <c r="BV36" s="91"/>
      <c r="BW36" s="91"/>
      <c r="BX36" s="91"/>
      <c r="BY36" s="91"/>
      <c r="BZ36" s="91"/>
      <c r="CA36" s="91"/>
      <c r="CB36" s="91"/>
      <c r="CC36" s="91"/>
      <c r="CD36" s="91"/>
      <c r="CE36" s="89"/>
      <c r="CF36" s="89"/>
      <c r="CG36" s="89"/>
      <c r="CH36" s="89"/>
      <c r="CI36" s="89"/>
      <c r="CJ36" s="89"/>
      <c r="CK36" s="89"/>
      <c r="CL36" s="89"/>
      <c r="CM36" s="89"/>
      <c r="CN36" s="18"/>
    </row>
    <row r="37" spans="48:92" ht="20.25" customHeight="1">
      <c r="AV37" s="17"/>
      <c r="AW37" s="6"/>
      <c r="AX37" s="114"/>
      <c r="AY37" s="114"/>
      <c r="AZ37" s="114"/>
      <c r="BA37" s="114"/>
      <c r="BB37" s="114"/>
      <c r="BC37" s="114"/>
      <c r="BD37" s="114"/>
      <c r="BE37" s="114"/>
      <c r="BF37" s="114"/>
      <c r="BG37" s="114"/>
      <c r="BH37" s="114"/>
      <c r="BI37" s="114"/>
      <c r="BJ37" s="26"/>
      <c r="BK37" s="89"/>
      <c r="BL37" s="89"/>
      <c r="BM37" s="91" t="s">
        <v>682</v>
      </c>
      <c r="BN37" s="91"/>
      <c r="BO37" s="91"/>
      <c r="BP37" s="91"/>
      <c r="BQ37" s="91"/>
      <c r="BR37" s="91"/>
      <c r="BS37" s="91"/>
      <c r="BT37" s="91"/>
      <c r="BU37" s="91"/>
      <c r="BV37" s="91"/>
      <c r="BW37" s="91"/>
      <c r="BX37" s="91"/>
      <c r="BY37" s="91"/>
      <c r="BZ37" s="91"/>
      <c r="CA37" s="91"/>
      <c r="CB37" s="91"/>
      <c r="CC37" s="91"/>
      <c r="CD37" s="91"/>
      <c r="CE37" s="89"/>
      <c r="CF37" s="89"/>
      <c r="CG37" s="89"/>
      <c r="CH37" s="89"/>
      <c r="CI37" s="89"/>
      <c r="CJ37" s="89"/>
      <c r="CK37" s="89"/>
      <c r="CL37" s="89"/>
      <c r="CM37" s="89"/>
      <c r="CN37" s="18"/>
    </row>
    <row r="38" spans="48:92" ht="14.25" customHeight="1">
      <c r="AV38" s="17"/>
      <c r="AW38" s="6"/>
      <c r="AX38" s="29"/>
      <c r="AY38" s="29"/>
      <c r="AZ38" s="29"/>
      <c r="BA38" s="29"/>
      <c r="BB38" s="29"/>
      <c r="BC38" s="29"/>
      <c r="BD38" s="29"/>
      <c r="BE38" s="29"/>
      <c r="BF38" s="29"/>
      <c r="BG38" s="29"/>
      <c r="BH38" s="29"/>
      <c r="BI38" s="29"/>
      <c r="BJ38" s="26"/>
      <c r="BK38" s="89"/>
      <c r="BL38" s="89"/>
      <c r="BM38" s="91" t="s">
        <v>683</v>
      </c>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18"/>
    </row>
    <row r="39" spans="48:92" ht="14.25" customHeight="1">
      <c r="AV39" s="17"/>
      <c r="AW39" s="6"/>
      <c r="AX39" s="28"/>
      <c r="AY39" s="28"/>
      <c r="AZ39" s="28"/>
      <c r="BA39" s="28"/>
      <c r="BB39" s="28"/>
      <c r="BC39" s="28"/>
      <c r="BD39" s="28"/>
      <c r="BE39" s="28"/>
      <c r="BF39" s="28"/>
      <c r="BG39" s="28"/>
      <c r="BH39" s="28"/>
      <c r="BI39" s="28"/>
      <c r="BJ39" s="26"/>
      <c r="BK39" s="26"/>
      <c r="BL39" s="26"/>
      <c r="BM39" s="27"/>
      <c r="BN39" s="27"/>
      <c r="BO39" s="27"/>
      <c r="BP39" s="27"/>
      <c r="BQ39" s="27"/>
      <c r="BR39" s="27"/>
      <c r="BS39" s="27"/>
      <c r="BT39" s="27"/>
      <c r="BU39" s="27"/>
      <c r="BV39" s="27"/>
      <c r="BW39" s="27"/>
      <c r="BX39" s="27"/>
      <c r="BY39" s="27"/>
      <c r="BZ39" s="27"/>
      <c r="CA39" s="27"/>
      <c r="CB39" s="27"/>
      <c r="CC39" s="26"/>
      <c r="CD39" s="6"/>
      <c r="CE39" s="6"/>
      <c r="CF39" s="6"/>
      <c r="CG39" s="6"/>
      <c r="CH39" s="6"/>
      <c r="CI39" s="6"/>
      <c r="CJ39" s="6"/>
      <c r="CK39" s="6"/>
      <c r="CL39" s="6"/>
      <c r="CM39" s="6"/>
      <c r="CN39" s="18"/>
    </row>
    <row r="40" spans="48:92" ht="14.25" customHeight="1">
      <c r="AV40" s="17"/>
      <c r="AW40" s="6"/>
      <c r="AX40" s="626" t="s">
        <v>14</v>
      </c>
      <c r="AY40" s="626"/>
      <c r="AZ40" s="626"/>
      <c r="BA40" s="626"/>
      <c r="BB40" s="626"/>
      <c r="BC40" s="626"/>
      <c r="BD40" s="626"/>
      <c r="BE40" s="626"/>
      <c r="BF40" s="626"/>
      <c r="BG40" s="626"/>
      <c r="BH40" s="626"/>
      <c r="BI40" s="626"/>
      <c r="BJ40" s="26"/>
      <c r="BK40" s="26"/>
      <c r="BL40" s="26"/>
      <c r="BM40" s="806">
        <v>1922</v>
      </c>
      <c r="BN40" s="806"/>
      <c r="BO40" s="806"/>
      <c r="BP40" s="806"/>
      <c r="BQ40" s="806"/>
      <c r="BR40" s="806"/>
      <c r="BS40" s="806"/>
      <c r="BT40" s="806"/>
      <c r="BU40" s="806"/>
      <c r="BV40" s="806"/>
      <c r="BW40" s="806"/>
      <c r="BX40" s="806"/>
      <c r="BY40" s="806"/>
      <c r="BZ40" s="806"/>
      <c r="CA40" s="806"/>
      <c r="CB40" s="806"/>
      <c r="CC40" s="26"/>
      <c r="CD40" s="6"/>
      <c r="CE40" s="6"/>
      <c r="CF40" s="6"/>
      <c r="CG40" s="6"/>
      <c r="CH40" s="6"/>
      <c r="CI40" s="6"/>
      <c r="CJ40" s="6"/>
      <c r="CK40" s="6"/>
      <c r="CL40" s="6"/>
      <c r="CM40" s="6"/>
      <c r="CN40" s="18"/>
    </row>
    <row r="41" spans="48:92" ht="14.25" customHeight="1">
      <c r="AV41" s="17"/>
      <c r="AW41" s="6"/>
      <c r="AX41" s="28"/>
      <c r="AY41" s="28"/>
      <c r="AZ41" s="28"/>
      <c r="BA41" s="28"/>
      <c r="BB41" s="28"/>
      <c r="BC41" s="28"/>
      <c r="BD41" s="28"/>
      <c r="BE41" s="28"/>
      <c r="BF41" s="28"/>
      <c r="BG41" s="28"/>
      <c r="BH41" s="28"/>
      <c r="BI41" s="28"/>
      <c r="BJ41" s="26"/>
      <c r="BK41" s="26"/>
      <c r="BL41" s="26"/>
      <c r="BM41" s="806"/>
      <c r="BN41" s="806"/>
      <c r="BO41" s="806"/>
      <c r="BP41" s="806"/>
      <c r="BQ41" s="806"/>
      <c r="BR41" s="806"/>
      <c r="BS41" s="806"/>
      <c r="BT41" s="806"/>
      <c r="BU41" s="806"/>
      <c r="BV41" s="806"/>
      <c r="BW41" s="806"/>
      <c r="BX41" s="806"/>
      <c r="BY41" s="806"/>
      <c r="BZ41" s="806"/>
      <c r="CA41" s="806"/>
      <c r="CB41" s="806"/>
      <c r="CC41" s="26"/>
      <c r="CD41" s="6"/>
      <c r="CE41" s="6"/>
      <c r="CF41" s="6"/>
      <c r="CG41" s="6"/>
      <c r="CH41" s="6"/>
      <c r="CI41" s="6"/>
      <c r="CJ41" s="6"/>
      <c r="CK41" s="6"/>
      <c r="CL41" s="6"/>
      <c r="CM41" s="6"/>
      <c r="CN41" s="18"/>
    </row>
    <row r="42" spans="48:92" ht="14.25" customHeight="1">
      <c r="AV42" s="17"/>
      <c r="AW42" s="6"/>
      <c r="AX42" s="26"/>
      <c r="AY42" s="26"/>
      <c r="AZ42" s="26"/>
      <c r="BA42" s="26"/>
      <c r="BB42" s="26"/>
      <c r="BC42" s="26"/>
      <c r="BD42" s="26"/>
      <c r="BE42" s="26"/>
      <c r="BF42" s="26"/>
      <c r="BG42" s="26"/>
      <c r="BH42" s="26"/>
      <c r="BI42" s="26"/>
      <c r="BJ42" s="26"/>
      <c r="BK42" s="26"/>
      <c r="BL42" s="26"/>
      <c r="BM42" s="806"/>
      <c r="BN42" s="806"/>
      <c r="BO42" s="806"/>
      <c r="BP42" s="806"/>
      <c r="BQ42" s="806"/>
      <c r="BR42" s="806"/>
      <c r="BS42" s="806"/>
      <c r="BT42" s="806"/>
      <c r="BU42" s="806"/>
      <c r="BV42" s="806"/>
      <c r="BW42" s="806"/>
      <c r="BX42" s="806"/>
      <c r="BY42" s="806"/>
      <c r="BZ42" s="806"/>
      <c r="CA42" s="806"/>
      <c r="CB42" s="806"/>
      <c r="CC42" s="26"/>
      <c r="CD42" s="6"/>
      <c r="CE42" s="6"/>
      <c r="CF42" s="6"/>
      <c r="CG42" s="6"/>
      <c r="CH42" s="6"/>
      <c r="CI42" s="6"/>
      <c r="CJ42" s="6"/>
      <c r="CK42" s="6"/>
      <c r="CL42" s="6"/>
      <c r="CM42" s="6"/>
      <c r="CN42" s="18"/>
    </row>
    <row r="43" spans="48:92" ht="14.25" customHeight="1">
      <c r="AV43" s="17"/>
      <c r="AW43" s="6"/>
      <c r="AX43" s="26"/>
      <c r="AY43" s="26"/>
      <c r="AZ43" s="26"/>
      <c r="BA43" s="26"/>
      <c r="BB43" s="26"/>
      <c r="BC43" s="26"/>
      <c r="BD43" s="26"/>
      <c r="BE43" s="26"/>
      <c r="BF43" s="26"/>
      <c r="BG43" s="26"/>
      <c r="BH43" s="26"/>
      <c r="BI43" s="26"/>
      <c r="BJ43" s="26"/>
      <c r="BK43" s="26"/>
      <c r="BL43" s="26"/>
      <c r="BM43" s="806"/>
      <c r="BN43" s="806"/>
      <c r="BO43" s="806"/>
      <c r="BP43" s="806"/>
      <c r="BQ43" s="806"/>
      <c r="BR43" s="806"/>
      <c r="BS43" s="806"/>
      <c r="BT43" s="806"/>
      <c r="BU43" s="806"/>
      <c r="BV43" s="806"/>
      <c r="BW43" s="806"/>
      <c r="BX43" s="806"/>
      <c r="BY43" s="806"/>
      <c r="BZ43" s="806"/>
      <c r="CA43" s="806"/>
      <c r="CB43" s="806"/>
      <c r="CC43" s="26"/>
      <c r="CD43" s="6"/>
      <c r="CE43" s="6"/>
      <c r="CF43" s="6"/>
      <c r="CG43" s="6"/>
      <c r="CH43" s="6"/>
      <c r="CI43" s="6"/>
      <c r="CJ43" s="6"/>
      <c r="CK43" s="6"/>
      <c r="CL43" s="6"/>
      <c r="CM43" s="6"/>
      <c r="CN43" s="18"/>
    </row>
    <row r="44" spans="48:92" ht="14.25" customHeight="1">
      <c r="AV44" s="17"/>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18"/>
    </row>
    <row r="45" spans="48:92" ht="14.25" customHeight="1">
      <c r="AV45" s="17"/>
      <c r="AW45" s="6"/>
      <c r="AX45" s="626" t="s">
        <v>738</v>
      </c>
      <c r="AY45" s="626"/>
      <c r="AZ45" s="626"/>
      <c r="BA45" s="626"/>
      <c r="BB45" s="626"/>
      <c r="BC45" s="626"/>
      <c r="BD45" s="626"/>
      <c r="BE45" s="626"/>
      <c r="BF45" s="626"/>
      <c r="BG45" s="626"/>
      <c r="BH45" s="626"/>
      <c r="BI45" s="626"/>
      <c r="BJ45" s="6"/>
      <c r="BK45" s="6"/>
      <c r="BL45" s="6"/>
      <c r="BM45" s="91" t="s">
        <v>780</v>
      </c>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18"/>
    </row>
    <row r="46" spans="48:92" ht="14.25" customHeight="1">
      <c r="AV46" s="17"/>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18"/>
    </row>
    <row r="47" spans="48:92" ht="14.25" customHeight="1">
      <c r="AV47" s="17"/>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18"/>
    </row>
    <row r="48" spans="48:92" ht="14.25" customHeight="1">
      <c r="AV48" s="19"/>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1"/>
    </row>
    <row r="49" spans="4:92" ht="14.25" customHeight="1"/>
    <row r="50" spans="4:92" ht="14.25" customHeight="1">
      <c r="D50" s="605" t="s">
        <v>16</v>
      </c>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5"/>
      <c r="BW50" s="605"/>
      <c r="BX50" s="605"/>
      <c r="BY50" s="605"/>
      <c r="BZ50" s="605"/>
      <c r="CA50" s="605"/>
      <c r="CB50" s="605"/>
      <c r="CC50" s="605"/>
      <c r="CD50" s="605"/>
      <c r="CE50" s="605"/>
      <c r="CF50" s="605"/>
      <c r="CG50" s="605"/>
      <c r="CH50" s="605"/>
      <c r="CI50" s="605"/>
      <c r="CJ50" s="605"/>
      <c r="CK50" s="605"/>
      <c r="CL50" s="605"/>
      <c r="CM50" s="605"/>
      <c r="CN50" s="605"/>
    </row>
    <row r="51" spans="4:92" ht="14.25" customHeight="1">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5"/>
      <c r="CG51" s="605"/>
      <c r="CH51" s="605"/>
      <c r="CI51" s="605"/>
      <c r="CJ51" s="605"/>
      <c r="CK51" s="605"/>
      <c r="CL51" s="605"/>
      <c r="CM51" s="605"/>
      <c r="CN51" s="605"/>
    </row>
    <row r="52" spans="4:92" ht="14.25" customHeight="1">
      <c r="I52" s="6"/>
      <c r="J52" s="23"/>
      <c r="K52" s="23"/>
      <c r="L52" s="23"/>
      <c r="M52" s="23"/>
      <c r="N52" s="23"/>
      <c r="O52" s="23"/>
      <c r="P52" s="23"/>
      <c r="Q52" s="23"/>
      <c r="R52" s="23"/>
      <c r="S52" s="23"/>
      <c r="T52" s="23"/>
      <c r="U52" s="23"/>
    </row>
    <row r="53" spans="4:92" ht="14.25" customHeight="1">
      <c r="D53" s="14"/>
      <c r="E53" s="15"/>
      <c r="F53" s="15"/>
      <c r="G53" s="15"/>
      <c r="H53" s="15"/>
      <c r="I53" s="24"/>
      <c r="J53" s="24"/>
      <c r="K53" s="24"/>
      <c r="L53" s="24"/>
      <c r="M53" s="24"/>
      <c r="N53" s="24"/>
      <c r="O53" s="24"/>
      <c r="P53" s="24"/>
      <c r="Q53" s="24"/>
      <c r="R53" s="24"/>
      <c r="S53" s="24"/>
      <c r="T53" s="24"/>
      <c r="U53" s="24"/>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6"/>
      <c r="AV53" s="14"/>
      <c r="AW53" s="15"/>
      <c r="AX53" s="15"/>
      <c r="AY53" s="15"/>
      <c r="AZ53" s="15"/>
      <c r="BA53" s="15"/>
      <c r="BB53" s="15"/>
      <c r="BC53" s="15"/>
      <c r="BD53" s="15"/>
      <c r="BE53" s="15"/>
      <c r="BF53" s="15"/>
      <c r="BG53" s="15"/>
      <c r="BH53" s="15"/>
      <c r="BI53" s="15"/>
      <c r="BJ53" s="24"/>
      <c r="BK53" s="24"/>
      <c r="BL53" s="24"/>
      <c r="BM53" s="24"/>
      <c r="BN53" s="24"/>
      <c r="BO53" s="24"/>
      <c r="BP53" s="24"/>
      <c r="BQ53" s="24"/>
      <c r="BR53" s="24"/>
      <c r="BS53" s="24"/>
      <c r="BT53" s="24"/>
      <c r="BU53" s="24"/>
      <c r="BV53" s="15"/>
      <c r="BW53" s="15"/>
      <c r="BX53" s="15"/>
      <c r="BY53" s="15"/>
      <c r="BZ53" s="15"/>
      <c r="CA53" s="15"/>
      <c r="CB53" s="15"/>
      <c r="CC53" s="15"/>
      <c r="CD53" s="15"/>
      <c r="CE53" s="15"/>
      <c r="CF53" s="15"/>
      <c r="CG53" s="15"/>
      <c r="CH53" s="15"/>
      <c r="CI53" s="15"/>
      <c r="CJ53" s="15"/>
      <c r="CK53" s="15"/>
      <c r="CL53" s="15"/>
      <c r="CM53" s="15"/>
      <c r="CN53" s="16"/>
    </row>
    <row r="54" spans="4:92" ht="14.25" customHeight="1">
      <c r="D54" s="17"/>
      <c r="E54" s="6"/>
      <c r="F54" s="6"/>
      <c r="G54" s="6"/>
      <c r="H54" s="6"/>
      <c r="I54" s="25" t="s">
        <v>17</v>
      </c>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18"/>
      <c r="AV54" s="17"/>
      <c r="AW54" s="6"/>
      <c r="AX54" s="6"/>
      <c r="AY54" s="6"/>
      <c r="AZ54" s="23" t="s">
        <v>19</v>
      </c>
      <c r="BA54" s="6"/>
      <c r="BB54" s="6"/>
      <c r="BC54" s="6"/>
      <c r="BD54" s="6"/>
      <c r="BE54" s="6"/>
      <c r="BF54" s="6"/>
      <c r="BG54" s="6"/>
      <c r="BH54" s="6"/>
      <c r="BI54" s="25"/>
      <c r="BJ54" s="25"/>
      <c r="BK54" s="25"/>
      <c r="BL54" s="25"/>
      <c r="BM54" s="25"/>
      <c r="BN54" s="25"/>
      <c r="BO54" s="25"/>
      <c r="BP54" s="25"/>
      <c r="BQ54" s="25"/>
      <c r="BR54" s="25"/>
      <c r="BS54" s="25"/>
      <c r="BT54" s="25"/>
      <c r="BU54" s="25"/>
      <c r="BV54" s="6"/>
      <c r="BW54" s="6"/>
      <c r="BX54" s="6"/>
      <c r="BY54" s="6"/>
      <c r="BZ54" s="6"/>
      <c r="CA54" s="6"/>
      <c r="CB54" s="6"/>
      <c r="CC54" s="6"/>
      <c r="CD54" s="6"/>
      <c r="CE54" s="6"/>
      <c r="CF54" s="6"/>
      <c r="CG54" s="6"/>
      <c r="CH54" s="6"/>
      <c r="CI54" s="6"/>
      <c r="CJ54" s="6"/>
      <c r="CK54" s="6"/>
      <c r="CL54" s="6"/>
      <c r="CM54" s="6"/>
      <c r="CN54" s="18"/>
    </row>
    <row r="55" spans="4:92" ht="14.25" customHeight="1">
      <c r="D55" s="17"/>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18"/>
      <c r="AV55" s="17"/>
      <c r="AW55" s="6"/>
      <c r="AX55" s="807" t="s">
        <v>20</v>
      </c>
      <c r="AY55" s="807"/>
      <c r="AZ55" s="807"/>
      <c r="BA55" s="807"/>
      <c r="BB55" s="807"/>
      <c r="BC55" s="807"/>
      <c r="BD55" s="814" t="s">
        <v>685</v>
      </c>
      <c r="BE55" s="814"/>
      <c r="BF55" s="814"/>
      <c r="BG55" s="814"/>
      <c r="BH55" s="814"/>
      <c r="BI55" s="814"/>
      <c r="BJ55" s="814"/>
      <c r="BK55" s="814"/>
      <c r="BL55" s="814"/>
      <c r="BM55" s="814"/>
      <c r="BN55" s="814"/>
      <c r="BO55" s="814"/>
      <c r="BP55" s="814"/>
      <c r="BQ55" s="814"/>
      <c r="BR55" s="814"/>
      <c r="BS55" s="814"/>
      <c r="BT55" s="814"/>
      <c r="BU55" s="814"/>
      <c r="BV55" s="814"/>
      <c r="BW55" s="814"/>
      <c r="BX55" s="814"/>
      <c r="BY55" s="814"/>
      <c r="BZ55" s="814"/>
      <c r="CA55" s="814"/>
      <c r="CB55" s="814"/>
      <c r="CC55" s="814"/>
      <c r="CD55" s="814"/>
      <c r="CE55" s="814"/>
      <c r="CF55" s="6"/>
      <c r="CG55" s="6"/>
      <c r="CH55" s="6"/>
      <c r="CI55" s="6"/>
      <c r="CJ55" s="6"/>
      <c r="CK55" s="6"/>
      <c r="CL55" s="6"/>
      <c r="CM55" s="6"/>
      <c r="CN55" s="18"/>
    </row>
    <row r="56" spans="4:92" ht="14.25" customHeight="1">
      <c r="D56" s="1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18"/>
      <c r="AV56" s="17"/>
      <c r="AW56" s="6"/>
      <c r="AX56" s="807" t="s">
        <v>21</v>
      </c>
      <c r="AY56" s="807"/>
      <c r="AZ56" s="807"/>
      <c r="BA56" s="807"/>
      <c r="BB56" s="807"/>
      <c r="BC56" s="807"/>
      <c r="BD56" s="814" t="s">
        <v>684</v>
      </c>
      <c r="BE56" s="814"/>
      <c r="BF56" s="814"/>
      <c r="BG56" s="814"/>
      <c r="BH56" s="814"/>
      <c r="BI56" s="814"/>
      <c r="BJ56" s="814"/>
      <c r="BK56" s="814"/>
      <c r="BL56" s="814"/>
      <c r="BM56" s="814"/>
      <c r="BN56" s="814"/>
      <c r="BO56" s="814"/>
      <c r="BP56" s="814"/>
      <c r="BQ56" s="814"/>
      <c r="BR56" s="814"/>
      <c r="BS56" s="814"/>
      <c r="BT56" s="814"/>
      <c r="BU56" s="814"/>
      <c r="BV56" s="814"/>
      <c r="BW56" s="814"/>
      <c r="BX56" s="814"/>
      <c r="BY56" s="814"/>
      <c r="BZ56" s="814"/>
      <c r="CA56" s="814"/>
      <c r="CB56" s="814"/>
      <c r="CC56" s="814"/>
      <c r="CD56" s="814"/>
      <c r="CE56" s="814"/>
      <c r="CF56" s="6"/>
      <c r="CG56" s="6"/>
      <c r="CH56" s="6"/>
      <c r="CI56" s="6"/>
      <c r="CJ56" s="6"/>
      <c r="CK56" s="6"/>
      <c r="CL56" s="6"/>
      <c r="CM56" s="6"/>
      <c r="CN56" s="18"/>
    </row>
    <row r="57" spans="4:92" ht="14.25" customHeight="1">
      <c r="D57" s="17"/>
      <c r="E57" s="6"/>
      <c r="F57" s="6"/>
      <c r="G57" s="6"/>
      <c r="H57" s="6"/>
      <c r="I57" s="6"/>
      <c r="J57" s="6"/>
      <c r="K57" s="6"/>
      <c r="L57" s="6"/>
      <c r="M57" s="6"/>
      <c r="N57" s="6"/>
      <c r="O57" s="6"/>
      <c r="P57" s="6"/>
      <c r="Q57" s="6"/>
      <c r="R57" s="6"/>
      <c r="S57" s="6"/>
      <c r="T57" s="151"/>
      <c r="U57" s="6"/>
      <c r="V57" s="6"/>
      <c r="W57" s="6"/>
      <c r="X57" s="6"/>
      <c r="Y57" s="6"/>
      <c r="Z57" s="6"/>
      <c r="AA57" s="6"/>
      <c r="AB57" s="6"/>
      <c r="AC57" s="6"/>
      <c r="AD57" s="6"/>
      <c r="AE57" s="6"/>
      <c r="AF57" s="6"/>
      <c r="AG57" s="6"/>
      <c r="AH57" s="6"/>
      <c r="AI57" s="6"/>
      <c r="AJ57" s="6"/>
      <c r="AK57" s="6"/>
      <c r="AL57" s="6"/>
      <c r="AM57" s="6"/>
      <c r="AN57" s="6"/>
      <c r="AO57" s="6"/>
      <c r="AP57" s="6"/>
      <c r="AQ57" s="6"/>
      <c r="AR57" s="6"/>
      <c r="AS57" s="6"/>
      <c r="AT57" s="18"/>
      <c r="AV57" s="17"/>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8"/>
    </row>
    <row r="58" spans="4:92" ht="14.25" customHeight="1">
      <c r="D58" s="1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18"/>
      <c r="AV58" s="17"/>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18"/>
    </row>
    <row r="59" spans="4:92" ht="14.25" customHeight="1">
      <c r="D59" s="1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18"/>
      <c r="AV59" s="17"/>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18"/>
    </row>
    <row r="60" spans="4:92" ht="14.25" customHeight="1">
      <c r="D60" s="17"/>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18"/>
      <c r="AV60" s="17"/>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18"/>
    </row>
    <row r="61" spans="4:92" ht="14.25" customHeight="1">
      <c r="D61" s="1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18"/>
      <c r="AV61" s="17"/>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18"/>
    </row>
    <row r="62" spans="4:92" ht="14.25" customHeight="1">
      <c r="D62" s="17"/>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18"/>
      <c r="AV62" s="17"/>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18"/>
    </row>
    <row r="63" spans="4:92" ht="14.25" customHeight="1">
      <c r="D63" s="1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18"/>
      <c r="AV63" s="17"/>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18"/>
    </row>
    <row r="64" spans="4:92" ht="14.25" customHeight="1">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18"/>
      <c r="AV64" s="17"/>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18"/>
    </row>
    <row r="65" spans="4:92" ht="14.25" customHeight="1">
      <c r="D65" s="17"/>
      <c r="E65" s="6"/>
      <c r="F65" s="6"/>
      <c r="G65" s="6"/>
      <c r="H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18"/>
      <c r="AV65" s="17"/>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18"/>
    </row>
    <row r="66" spans="4:92" ht="14.25" customHeight="1">
      <c r="D66" s="17"/>
      <c r="E66" s="6"/>
      <c r="F66" s="6"/>
      <c r="G66" s="6"/>
      <c r="H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18"/>
      <c r="AV66" s="17"/>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18"/>
    </row>
    <row r="67" spans="4:92" ht="14.25" customHeight="1">
      <c r="D67" s="17"/>
      <c r="E67" s="6"/>
      <c r="F67" s="6"/>
      <c r="G67" s="6"/>
      <c r="H67" s="6"/>
      <c r="I67" s="25" t="s">
        <v>18</v>
      </c>
      <c r="J67" s="6"/>
      <c r="K67" s="6"/>
      <c r="L67" s="151"/>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18"/>
      <c r="AV67" s="17"/>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8"/>
    </row>
    <row r="68" spans="4:92" ht="14.25" customHeight="1">
      <c r="D68" s="1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18"/>
      <c r="AV68" s="17"/>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8"/>
    </row>
    <row r="69" spans="4:92" ht="14.25" customHeight="1">
      <c r="D69" s="1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18"/>
      <c r="AV69" s="1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8"/>
    </row>
    <row r="70" spans="4:92" ht="14.25" customHeight="1">
      <c r="D70" s="1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18"/>
      <c r="AV70" s="17"/>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8"/>
    </row>
    <row r="71" spans="4:92" ht="14.25" customHeight="1">
      <c r="D71" s="1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18"/>
      <c r="AV71" s="17"/>
      <c r="AW71" s="6"/>
      <c r="AX71" s="6"/>
      <c r="AY71" s="6"/>
      <c r="AZ71" s="6"/>
      <c r="BA71" s="6"/>
      <c r="BB71" s="6"/>
      <c r="BC71" s="6"/>
      <c r="BD71" s="6"/>
      <c r="BE71" s="6"/>
      <c r="BF71" s="6"/>
      <c r="BG71" s="6"/>
      <c r="BH71" s="6"/>
      <c r="BI71" s="3"/>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8"/>
    </row>
    <row r="72" spans="4:92" ht="14.25" customHeight="1">
      <c r="D72" s="17"/>
      <c r="E72" s="6"/>
      <c r="F72" s="6"/>
      <c r="G72" s="6"/>
      <c r="H72" s="6"/>
      <c r="I72" s="6"/>
      <c r="J72" s="6"/>
      <c r="K72" s="6"/>
      <c r="L72" s="6"/>
      <c r="M72" s="6"/>
      <c r="N72" s="151"/>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18"/>
      <c r="AV72" s="17"/>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8"/>
    </row>
    <row r="73" spans="4:92" ht="14.25" customHeight="1">
      <c r="D73" s="17"/>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18"/>
      <c r="AV73" s="17"/>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8"/>
    </row>
    <row r="74" spans="4:92" ht="14.25" customHeight="1">
      <c r="D74" s="17"/>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18"/>
      <c r="AV74" s="17"/>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8"/>
    </row>
    <row r="75" spans="4:92" ht="14.25" customHeight="1">
      <c r="D75" s="17"/>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18"/>
      <c r="AV75" s="17"/>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8"/>
    </row>
    <row r="76" spans="4:92" ht="14.25" customHeight="1">
      <c r="D76" s="17"/>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18"/>
      <c r="AV76" s="17"/>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8"/>
    </row>
    <row r="77" spans="4:92" ht="14.25" customHeight="1">
      <c r="D77" s="17"/>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18"/>
      <c r="AV77" s="17"/>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8"/>
    </row>
    <row r="78" spans="4:92" ht="14.25" customHeight="1">
      <c r="D78" s="17"/>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18"/>
      <c r="AV78" s="17"/>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8"/>
    </row>
    <row r="79" spans="4:92" ht="14.25" customHeight="1">
      <c r="D79" s="17"/>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18"/>
      <c r="AV79" s="17"/>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8"/>
    </row>
    <row r="80" spans="4:92" ht="14.25" customHeight="1">
      <c r="D80" s="17"/>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18"/>
      <c r="AV80" s="17"/>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8"/>
    </row>
    <row r="81" spans="4:92" ht="14.25" customHeight="1">
      <c r="D81" s="19"/>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1"/>
      <c r="AV81" s="19"/>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1"/>
    </row>
    <row r="82" spans="4:92" ht="14.25" customHeight="1">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92" ht="14.25" customHeight="1">
      <c r="D83" s="605" t="s">
        <v>22</v>
      </c>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605"/>
      <c r="AL83" s="605"/>
      <c r="AM83" s="605"/>
      <c r="AN83" s="605"/>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5"/>
      <c r="BL83" s="605"/>
      <c r="BM83" s="605"/>
      <c r="BN83" s="605"/>
      <c r="BO83" s="605"/>
      <c r="BP83" s="605"/>
      <c r="BQ83" s="605"/>
      <c r="BR83" s="605"/>
      <c r="BS83" s="605"/>
      <c r="BT83" s="605"/>
      <c r="BU83" s="605"/>
      <c r="BV83" s="605"/>
      <c r="BW83" s="605"/>
      <c r="BX83" s="605"/>
      <c r="BY83" s="605"/>
      <c r="BZ83" s="605"/>
      <c r="CA83" s="605"/>
      <c r="CB83" s="605"/>
      <c r="CC83" s="605"/>
      <c r="CD83" s="605"/>
      <c r="CE83" s="605"/>
      <c r="CF83" s="605"/>
      <c r="CG83" s="605"/>
      <c r="CH83" s="605"/>
      <c r="CI83" s="605"/>
      <c r="CJ83" s="605"/>
      <c r="CK83" s="605"/>
      <c r="CL83" s="605"/>
      <c r="CM83" s="605"/>
      <c r="CN83" s="605"/>
    </row>
    <row r="84" spans="4:92" ht="14.25" customHeight="1">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605"/>
      <c r="AY84" s="605"/>
      <c r="AZ84" s="605"/>
      <c r="BA84" s="605"/>
      <c r="BB84" s="605"/>
      <c r="BC84" s="605"/>
      <c r="BD84" s="605"/>
      <c r="BE84" s="605"/>
      <c r="BF84" s="605"/>
      <c r="BG84" s="605"/>
      <c r="BH84" s="605"/>
      <c r="BI84" s="605"/>
      <c r="BJ84" s="605"/>
      <c r="BK84" s="605"/>
      <c r="BL84" s="605"/>
      <c r="BM84" s="605"/>
      <c r="BN84" s="605"/>
      <c r="BO84" s="605"/>
      <c r="BP84" s="605"/>
      <c r="BQ84" s="605"/>
      <c r="BR84" s="605"/>
      <c r="BS84" s="605"/>
      <c r="BT84" s="605"/>
      <c r="BU84" s="605"/>
      <c r="BV84" s="605"/>
      <c r="BW84" s="605"/>
      <c r="BX84" s="605"/>
      <c r="BY84" s="605"/>
      <c r="BZ84" s="605"/>
      <c r="CA84" s="605"/>
      <c r="CB84" s="605"/>
      <c r="CC84" s="605"/>
      <c r="CD84" s="605"/>
      <c r="CE84" s="605"/>
      <c r="CF84" s="605"/>
      <c r="CG84" s="605"/>
      <c r="CH84" s="605"/>
      <c r="CI84" s="605"/>
      <c r="CJ84" s="605"/>
      <c r="CK84" s="605"/>
      <c r="CL84" s="605"/>
      <c r="CM84" s="605"/>
      <c r="CN84" s="605"/>
    </row>
    <row r="85" spans="4:92" ht="14.25" customHeight="1"/>
    <row r="86" spans="4:92" ht="14.25" customHeight="1">
      <c r="E86" s="764" t="s">
        <v>23</v>
      </c>
      <c r="F86" s="764"/>
      <c r="G86" s="764"/>
      <c r="H86" s="816" t="s">
        <v>24</v>
      </c>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8"/>
      <c r="AW86" s="816" t="s">
        <v>25</v>
      </c>
      <c r="AX86" s="817"/>
      <c r="AY86" s="817"/>
      <c r="AZ86" s="817"/>
      <c r="BA86" s="817"/>
      <c r="BB86" s="817"/>
      <c r="BC86" s="817"/>
      <c r="BD86" s="817"/>
      <c r="BE86" s="817"/>
      <c r="BF86" s="817"/>
      <c r="BG86" s="817"/>
      <c r="BH86" s="817"/>
      <c r="BI86" s="817"/>
      <c r="BJ86" s="817"/>
      <c r="BK86" s="817"/>
      <c r="BL86" s="817"/>
      <c r="BM86" s="817"/>
      <c r="BN86" s="817"/>
      <c r="BO86" s="817"/>
      <c r="BP86" s="817"/>
      <c r="BQ86" s="817"/>
      <c r="BR86" s="817"/>
      <c r="BS86" s="817"/>
      <c r="BT86" s="817"/>
      <c r="BU86" s="817"/>
      <c r="BV86" s="817"/>
      <c r="BW86" s="817"/>
      <c r="BX86" s="817"/>
      <c r="BY86" s="817"/>
      <c r="BZ86" s="817"/>
      <c r="CA86" s="817"/>
      <c r="CB86" s="817"/>
      <c r="CC86" s="817"/>
      <c r="CD86" s="817"/>
      <c r="CE86" s="817"/>
      <c r="CF86" s="817"/>
      <c r="CG86" s="817"/>
      <c r="CH86" s="817"/>
      <c r="CI86" s="817"/>
      <c r="CJ86" s="817"/>
      <c r="CK86" s="817"/>
      <c r="CL86" s="817"/>
      <c r="CM86" s="817"/>
      <c r="CN86" s="818"/>
    </row>
    <row r="87" spans="4:92" ht="14.25" customHeight="1">
      <c r="E87" s="764"/>
      <c r="F87" s="764"/>
      <c r="G87" s="764"/>
      <c r="H87" s="819"/>
      <c r="I87" s="82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1"/>
      <c r="AW87" s="819"/>
      <c r="AX87" s="820"/>
      <c r="AY87" s="820"/>
      <c r="AZ87" s="820"/>
      <c r="BA87" s="820"/>
      <c r="BB87" s="820"/>
      <c r="BC87" s="820"/>
      <c r="BD87" s="820"/>
      <c r="BE87" s="820"/>
      <c r="BF87" s="820"/>
      <c r="BG87" s="820"/>
      <c r="BH87" s="820"/>
      <c r="BI87" s="820"/>
      <c r="BJ87" s="820"/>
      <c r="BK87" s="820"/>
      <c r="BL87" s="820"/>
      <c r="BM87" s="820"/>
      <c r="BN87" s="820"/>
      <c r="BO87" s="820"/>
      <c r="BP87" s="820"/>
      <c r="BQ87" s="820"/>
      <c r="BR87" s="820"/>
      <c r="BS87" s="820"/>
      <c r="BT87" s="820"/>
      <c r="BU87" s="820"/>
      <c r="BV87" s="820"/>
      <c r="BW87" s="820"/>
      <c r="BX87" s="820"/>
      <c r="BY87" s="820"/>
      <c r="BZ87" s="820"/>
      <c r="CA87" s="820"/>
      <c r="CB87" s="820"/>
      <c r="CC87" s="820"/>
      <c r="CD87" s="820"/>
      <c r="CE87" s="820"/>
      <c r="CF87" s="820"/>
      <c r="CG87" s="820"/>
      <c r="CH87" s="820"/>
      <c r="CI87" s="820"/>
      <c r="CJ87" s="820"/>
      <c r="CK87" s="820"/>
      <c r="CL87" s="820"/>
      <c r="CM87" s="820"/>
      <c r="CN87" s="821"/>
    </row>
    <row r="88" spans="4:92" ht="14.25" customHeight="1">
      <c r="E88" s="785">
        <v>1</v>
      </c>
      <c r="F88" s="785"/>
      <c r="G88" s="785"/>
      <c r="H88" s="793" t="s">
        <v>711</v>
      </c>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7" t="s">
        <v>712</v>
      </c>
      <c r="AX88" s="798"/>
      <c r="AY88" s="798"/>
      <c r="AZ88" s="798"/>
      <c r="BA88" s="798"/>
      <c r="BB88" s="798"/>
      <c r="BC88" s="798"/>
      <c r="BD88" s="798"/>
      <c r="BE88" s="798"/>
      <c r="BF88" s="798"/>
      <c r="BG88" s="798"/>
      <c r="BH88" s="798"/>
      <c r="BI88" s="798"/>
      <c r="BJ88" s="798"/>
      <c r="BK88" s="798"/>
      <c r="BL88" s="798"/>
      <c r="BM88" s="798"/>
      <c r="BN88" s="798"/>
      <c r="BO88" s="798"/>
      <c r="BP88" s="798"/>
      <c r="BQ88" s="798"/>
      <c r="BR88" s="798"/>
      <c r="BS88" s="798"/>
      <c r="BT88" s="798"/>
      <c r="BU88" s="798"/>
      <c r="BV88" s="798"/>
      <c r="BW88" s="798"/>
      <c r="BX88" s="798"/>
      <c r="BY88" s="798"/>
      <c r="BZ88" s="798"/>
      <c r="CA88" s="798"/>
      <c r="CB88" s="798"/>
      <c r="CC88" s="798"/>
      <c r="CD88" s="798"/>
      <c r="CE88" s="798"/>
      <c r="CF88" s="798"/>
      <c r="CG88" s="798"/>
      <c r="CH88" s="798"/>
      <c r="CI88" s="798"/>
      <c r="CJ88" s="798"/>
      <c r="CK88" s="798"/>
      <c r="CL88" s="798"/>
      <c r="CM88" s="798"/>
      <c r="CN88" s="799"/>
    </row>
    <row r="89" spans="4:92" ht="14.25" customHeight="1">
      <c r="E89" s="785">
        <v>2</v>
      </c>
      <c r="F89" s="785"/>
      <c r="G89" s="785"/>
      <c r="H89" s="793" t="s">
        <v>713</v>
      </c>
      <c r="I89" s="794"/>
      <c r="J89" s="794"/>
      <c r="K89" s="794"/>
      <c r="L89" s="794"/>
      <c r="M89" s="794"/>
      <c r="N89" s="794"/>
      <c r="O89" s="794"/>
      <c r="P89" s="794"/>
      <c r="Q89" s="794"/>
      <c r="R89" s="794"/>
      <c r="S89" s="794"/>
      <c r="T89" s="794"/>
      <c r="U89" s="794"/>
      <c r="V89" s="794"/>
      <c r="W89" s="794"/>
      <c r="X89" s="794"/>
      <c r="Y89" s="794"/>
      <c r="Z89" s="794"/>
      <c r="AA89" s="794"/>
      <c r="AB89" s="794"/>
      <c r="AC89" s="794"/>
      <c r="AD89" s="794"/>
      <c r="AE89" s="794"/>
      <c r="AF89" s="794"/>
      <c r="AG89" s="794"/>
      <c r="AH89" s="794"/>
      <c r="AI89" s="794"/>
      <c r="AJ89" s="794"/>
      <c r="AK89" s="794"/>
      <c r="AL89" s="794"/>
      <c r="AM89" s="794"/>
      <c r="AN89" s="794"/>
      <c r="AO89" s="794"/>
      <c r="AP89" s="794"/>
      <c r="AQ89" s="794"/>
      <c r="AR89" s="794"/>
      <c r="AS89" s="794"/>
      <c r="AT89" s="794"/>
      <c r="AU89" s="794"/>
      <c r="AV89" s="794"/>
      <c r="AW89" s="797" t="s">
        <v>714</v>
      </c>
      <c r="AX89" s="798"/>
      <c r="AY89" s="798"/>
      <c r="AZ89" s="798"/>
      <c r="BA89" s="798"/>
      <c r="BB89" s="798"/>
      <c r="BC89" s="798"/>
      <c r="BD89" s="798"/>
      <c r="BE89" s="798"/>
      <c r="BF89" s="798"/>
      <c r="BG89" s="798"/>
      <c r="BH89" s="798"/>
      <c r="BI89" s="798"/>
      <c r="BJ89" s="798"/>
      <c r="BK89" s="798"/>
      <c r="BL89" s="798"/>
      <c r="BM89" s="798"/>
      <c r="BN89" s="798"/>
      <c r="BO89" s="798"/>
      <c r="BP89" s="798"/>
      <c r="BQ89" s="798"/>
      <c r="BR89" s="798"/>
      <c r="BS89" s="798"/>
      <c r="BT89" s="798"/>
      <c r="BU89" s="798"/>
      <c r="BV89" s="798"/>
      <c r="BW89" s="798"/>
      <c r="BX89" s="798"/>
      <c r="BY89" s="798"/>
      <c r="BZ89" s="798"/>
      <c r="CA89" s="798"/>
      <c r="CB89" s="798"/>
      <c r="CC89" s="798"/>
      <c r="CD89" s="798"/>
      <c r="CE89" s="798"/>
      <c r="CF89" s="798"/>
      <c r="CG89" s="798"/>
      <c r="CH89" s="798"/>
      <c r="CI89" s="798"/>
      <c r="CJ89" s="798"/>
      <c r="CK89" s="798"/>
      <c r="CL89" s="798"/>
      <c r="CM89" s="798"/>
      <c r="CN89" s="799"/>
    </row>
    <row r="90" spans="4:92" ht="14.25" customHeight="1">
      <c r="E90" s="785">
        <v>3</v>
      </c>
      <c r="F90" s="785"/>
      <c r="G90" s="785"/>
      <c r="H90" s="793" t="s">
        <v>715</v>
      </c>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c r="AK90" s="794"/>
      <c r="AL90" s="794"/>
      <c r="AM90" s="794"/>
      <c r="AN90" s="794"/>
      <c r="AO90" s="794"/>
      <c r="AP90" s="794"/>
      <c r="AQ90" s="794"/>
      <c r="AR90" s="794"/>
      <c r="AS90" s="794"/>
      <c r="AT90" s="794"/>
      <c r="AU90" s="794"/>
      <c r="AV90" s="795"/>
      <c r="AW90" s="797" t="s">
        <v>716</v>
      </c>
      <c r="AX90" s="798"/>
      <c r="AY90" s="798"/>
      <c r="AZ90" s="798"/>
      <c r="BA90" s="798"/>
      <c r="BB90" s="798"/>
      <c r="BC90" s="798"/>
      <c r="BD90" s="798"/>
      <c r="BE90" s="798"/>
      <c r="BF90" s="798"/>
      <c r="BG90" s="798"/>
      <c r="BH90" s="798"/>
      <c r="BI90" s="798"/>
      <c r="BJ90" s="798"/>
      <c r="BK90" s="798"/>
      <c r="BL90" s="798"/>
      <c r="BM90" s="798"/>
      <c r="BN90" s="798"/>
      <c r="BO90" s="798"/>
      <c r="BP90" s="798"/>
      <c r="BQ90" s="798"/>
      <c r="BR90" s="798"/>
      <c r="BS90" s="798"/>
      <c r="BT90" s="798"/>
      <c r="BU90" s="798"/>
      <c r="BV90" s="798"/>
      <c r="BW90" s="798"/>
      <c r="BX90" s="798"/>
      <c r="BY90" s="798"/>
      <c r="BZ90" s="798"/>
      <c r="CA90" s="798"/>
      <c r="CB90" s="798"/>
      <c r="CC90" s="798"/>
      <c r="CD90" s="798"/>
      <c r="CE90" s="798"/>
      <c r="CF90" s="798"/>
      <c r="CG90" s="798"/>
      <c r="CH90" s="798"/>
      <c r="CI90" s="798"/>
      <c r="CJ90" s="798"/>
      <c r="CK90" s="798"/>
      <c r="CL90" s="798"/>
      <c r="CM90" s="798"/>
      <c r="CN90" s="799"/>
    </row>
    <row r="91" spans="4:92" ht="14.25" customHeight="1">
      <c r="E91" s="785">
        <v>4</v>
      </c>
      <c r="F91" s="785"/>
      <c r="G91" s="785"/>
      <c r="H91" s="793" t="s">
        <v>717</v>
      </c>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c r="AK91" s="794"/>
      <c r="AL91" s="794"/>
      <c r="AM91" s="794"/>
      <c r="AN91" s="794"/>
      <c r="AO91" s="794"/>
      <c r="AP91" s="794"/>
      <c r="AQ91" s="794"/>
      <c r="AR91" s="794"/>
      <c r="AS91" s="794"/>
      <c r="AT91" s="794"/>
      <c r="AU91" s="794"/>
      <c r="AV91" s="795"/>
      <c r="AW91" s="797" t="s">
        <v>718</v>
      </c>
      <c r="AX91" s="798"/>
      <c r="AY91" s="798"/>
      <c r="AZ91" s="798"/>
      <c r="BA91" s="798"/>
      <c r="BB91" s="798"/>
      <c r="BC91" s="798"/>
      <c r="BD91" s="798"/>
      <c r="BE91" s="798"/>
      <c r="BF91" s="798"/>
      <c r="BG91" s="798"/>
      <c r="BH91" s="798"/>
      <c r="BI91" s="798"/>
      <c r="BJ91" s="798"/>
      <c r="BK91" s="798"/>
      <c r="BL91" s="798"/>
      <c r="BM91" s="798"/>
      <c r="BN91" s="798"/>
      <c r="BO91" s="798"/>
      <c r="BP91" s="798"/>
      <c r="BQ91" s="798"/>
      <c r="BR91" s="798"/>
      <c r="BS91" s="798"/>
      <c r="BT91" s="798"/>
      <c r="BU91" s="798"/>
      <c r="BV91" s="798"/>
      <c r="BW91" s="798"/>
      <c r="BX91" s="798"/>
      <c r="BY91" s="798"/>
      <c r="BZ91" s="798"/>
      <c r="CA91" s="798"/>
      <c r="CB91" s="798"/>
      <c r="CC91" s="798"/>
      <c r="CD91" s="798"/>
      <c r="CE91" s="798"/>
      <c r="CF91" s="798"/>
      <c r="CG91" s="798"/>
      <c r="CH91" s="798"/>
      <c r="CI91" s="798"/>
      <c r="CJ91" s="798"/>
      <c r="CK91" s="798"/>
      <c r="CL91" s="798"/>
      <c r="CM91" s="798"/>
      <c r="CN91" s="799"/>
    </row>
    <row r="92" spans="4:92" ht="14.25" customHeight="1">
      <c r="E92" s="785">
        <v>5</v>
      </c>
      <c r="F92" s="785"/>
      <c r="G92" s="785"/>
      <c r="H92" s="793" t="s">
        <v>719</v>
      </c>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c r="AK92" s="794"/>
      <c r="AL92" s="794"/>
      <c r="AM92" s="794"/>
      <c r="AN92" s="794"/>
      <c r="AO92" s="794"/>
      <c r="AP92" s="794"/>
      <c r="AQ92" s="794"/>
      <c r="AR92" s="794"/>
      <c r="AS92" s="794"/>
      <c r="AT92" s="794"/>
      <c r="AU92" s="794"/>
      <c r="AV92" s="794"/>
      <c r="AW92" s="797" t="s">
        <v>720</v>
      </c>
      <c r="AX92" s="798"/>
      <c r="AY92" s="798"/>
      <c r="AZ92" s="798"/>
      <c r="BA92" s="798"/>
      <c r="BB92" s="798"/>
      <c r="BC92" s="798"/>
      <c r="BD92" s="798"/>
      <c r="BE92" s="798"/>
      <c r="BF92" s="798"/>
      <c r="BG92" s="798"/>
      <c r="BH92" s="798"/>
      <c r="BI92" s="798"/>
      <c r="BJ92" s="798"/>
      <c r="BK92" s="798"/>
      <c r="BL92" s="798"/>
      <c r="BM92" s="798"/>
      <c r="BN92" s="798"/>
      <c r="BO92" s="798"/>
      <c r="BP92" s="798"/>
      <c r="BQ92" s="798"/>
      <c r="BR92" s="798"/>
      <c r="BS92" s="798"/>
      <c r="BT92" s="798"/>
      <c r="BU92" s="798"/>
      <c r="BV92" s="798"/>
      <c r="BW92" s="798"/>
      <c r="BX92" s="798"/>
      <c r="BY92" s="798"/>
      <c r="BZ92" s="798"/>
      <c r="CA92" s="798"/>
      <c r="CB92" s="798"/>
      <c r="CC92" s="798"/>
      <c r="CD92" s="798"/>
      <c r="CE92" s="798"/>
      <c r="CF92" s="798"/>
      <c r="CG92" s="798"/>
      <c r="CH92" s="798"/>
      <c r="CI92" s="798"/>
      <c r="CJ92" s="798"/>
      <c r="CK92" s="798"/>
      <c r="CL92" s="798"/>
      <c r="CM92" s="798"/>
      <c r="CN92" s="799"/>
    </row>
    <row r="93" spans="4:92" ht="14.25" customHeight="1">
      <c r="E93" s="785">
        <v>6</v>
      </c>
      <c r="F93" s="785"/>
      <c r="G93" s="785"/>
      <c r="H93" s="793" t="s">
        <v>721</v>
      </c>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4"/>
      <c r="AM93" s="794"/>
      <c r="AN93" s="794"/>
      <c r="AO93" s="794"/>
      <c r="AP93" s="794"/>
      <c r="AQ93" s="794"/>
      <c r="AR93" s="794"/>
      <c r="AS93" s="794"/>
      <c r="AT93" s="794"/>
      <c r="AU93" s="794"/>
      <c r="AV93" s="794"/>
      <c r="AW93" s="797" t="s">
        <v>722</v>
      </c>
      <c r="AX93" s="798"/>
      <c r="AY93" s="798"/>
      <c r="AZ93" s="798"/>
      <c r="BA93" s="798"/>
      <c r="BB93" s="798"/>
      <c r="BC93" s="798"/>
      <c r="BD93" s="798"/>
      <c r="BE93" s="798"/>
      <c r="BF93" s="798"/>
      <c r="BG93" s="798"/>
      <c r="BH93" s="798"/>
      <c r="BI93" s="798"/>
      <c r="BJ93" s="798"/>
      <c r="BK93" s="798"/>
      <c r="BL93" s="798"/>
      <c r="BM93" s="798"/>
      <c r="BN93" s="798"/>
      <c r="BO93" s="798"/>
      <c r="BP93" s="798"/>
      <c r="BQ93" s="798"/>
      <c r="BR93" s="798"/>
      <c r="BS93" s="798"/>
      <c r="BT93" s="798"/>
      <c r="BU93" s="798"/>
      <c r="BV93" s="798"/>
      <c r="BW93" s="798"/>
      <c r="BX93" s="798"/>
      <c r="BY93" s="798"/>
      <c r="BZ93" s="798"/>
      <c r="CA93" s="798"/>
      <c r="CB93" s="798"/>
      <c r="CC93" s="798"/>
      <c r="CD93" s="798"/>
      <c r="CE93" s="798"/>
      <c r="CF93" s="798"/>
      <c r="CG93" s="798"/>
      <c r="CH93" s="798"/>
      <c r="CI93" s="798"/>
      <c r="CJ93" s="798"/>
      <c r="CK93" s="798"/>
      <c r="CL93" s="798"/>
      <c r="CM93" s="798"/>
      <c r="CN93" s="799"/>
    </row>
    <row r="94" spans="4:92" ht="14.25" customHeight="1">
      <c r="E94" s="785">
        <v>7</v>
      </c>
      <c r="F94" s="785"/>
      <c r="G94" s="785"/>
      <c r="H94" s="793" t="s">
        <v>723</v>
      </c>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c r="AK94" s="794"/>
      <c r="AL94" s="794"/>
      <c r="AM94" s="794"/>
      <c r="AN94" s="794"/>
      <c r="AO94" s="794"/>
      <c r="AP94" s="794"/>
      <c r="AQ94" s="794"/>
      <c r="AR94" s="794"/>
      <c r="AS94" s="794"/>
      <c r="AT94" s="794"/>
      <c r="AU94" s="794"/>
      <c r="AV94" s="794"/>
      <c r="AW94" s="797" t="s">
        <v>724</v>
      </c>
      <c r="AX94" s="798"/>
      <c r="AY94" s="798"/>
      <c r="AZ94" s="798"/>
      <c r="BA94" s="798"/>
      <c r="BB94" s="798"/>
      <c r="BC94" s="798"/>
      <c r="BD94" s="798"/>
      <c r="BE94" s="798"/>
      <c r="BF94" s="798"/>
      <c r="BG94" s="798"/>
      <c r="BH94" s="798"/>
      <c r="BI94" s="798"/>
      <c r="BJ94" s="798"/>
      <c r="BK94" s="798"/>
      <c r="BL94" s="798"/>
      <c r="BM94" s="798"/>
      <c r="BN94" s="798"/>
      <c r="BO94" s="798"/>
      <c r="BP94" s="798"/>
      <c r="BQ94" s="798"/>
      <c r="BR94" s="798"/>
      <c r="BS94" s="798"/>
      <c r="BT94" s="798"/>
      <c r="BU94" s="798"/>
      <c r="BV94" s="798"/>
      <c r="BW94" s="798"/>
      <c r="BX94" s="798"/>
      <c r="BY94" s="798"/>
      <c r="BZ94" s="798"/>
      <c r="CA94" s="798"/>
      <c r="CB94" s="798"/>
      <c r="CC94" s="798"/>
      <c r="CD94" s="798"/>
      <c r="CE94" s="798"/>
      <c r="CF94" s="798"/>
      <c r="CG94" s="798"/>
      <c r="CH94" s="798"/>
      <c r="CI94" s="798"/>
      <c r="CJ94" s="798"/>
      <c r="CK94" s="798"/>
      <c r="CL94" s="798"/>
      <c r="CM94" s="798"/>
      <c r="CN94" s="799"/>
    </row>
    <row r="95" spans="4:92" ht="14.25" customHeight="1">
      <c r="E95" s="785">
        <v>8</v>
      </c>
      <c r="F95" s="785"/>
      <c r="G95" s="785"/>
      <c r="H95" s="793" t="s">
        <v>725</v>
      </c>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c r="AK95" s="794"/>
      <c r="AL95" s="794"/>
      <c r="AM95" s="794"/>
      <c r="AN95" s="794"/>
      <c r="AO95" s="794"/>
      <c r="AP95" s="794"/>
      <c r="AQ95" s="794"/>
      <c r="AR95" s="794"/>
      <c r="AS95" s="794"/>
      <c r="AT95" s="794"/>
      <c r="AU95" s="794"/>
      <c r="AV95" s="794"/>
      <c r="AW95" s="797" t="s">
        <v>726</v>
      </c>
      <c r="AX95" s="798"/>
      <c r="AY95" s="798"/>
      <c r="AZ95" s="798"/>
      <c r="BA95" s="798"/>
      <c r="BB95" s="798"/>
      <c r="BC95" s="798"/>
      <c r="BD95" s="798"/>
      <c r="BE95" s="798"/>
      <c r="BF95" s="798"/>
      <c r="BG95" s="798"/>
      <c r="BH95" s="798"/>
      <c r="BI95" s="798"/>
      <c r="BJ95" s="798"/>
      <c r="BK95" s="798"/>
      <c r="BL95" s="798"/>
      <c r="BM95" s="798"/>
      <c r="BN95" s="798"/>
      <c r="BO95" s="798"/>
      <c r="BP95" s="798"/>
      <c r="BQ95" s="798"/>
      <c r="BR95" s="798"/>
      <c r="BS95" s="798"/>
      <c r="BT95" s="798"/>
      <c r="BU95" s="798"/>
      <c r="BV95" s="798"/>
      <c r="BW95" s="798"/>
      <c r="BX95" s="798"/>
      <c r="BY95" s="798"/>
      <c r="BZ95" s="798"/>
      <c r="CA95" s="798"/>
      <c r="CB95" s="798"/>
      <c r="CC95" s="798"/>
      <c r="CD95" s="798"/>
      <c r="CE95" s="798"/>
      <c r="CF95" s="798"/>
      <c r="CG95" s="798"/>
      <c r="CH95" s="798"/>
      <c r="CI95" s="798"/>
      <c r="CJ95" s="798"/>
      <c r="CK95" s="798"/>
      <c r="CL95" s="798"/>
      <c r="CM95" s="798"/>
      <c r="CN95" s="799"/>
    </row>
    <row r="96" spans="4:92" ht="14.25" customHeight="1">
      <c r="E96" s="785">
        <v>9</v>
      </c>
      <c r="F96" s="785"/>
      <c r="G96" s="785"/>
      <c r="H96" s="793" t="s">
        <v>727</v>
      </c>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c r="AK96" s="794"/>
      <c r="AL96" s="794"/>
      <c r="AM96" s="794"/>
      <c r="AN96" s="794"/>
      <c r="AO96" s="794"/>
      <c r="AP96" s="794"/>
      <c r="AQ96" s="794"/>
      <c r="AR96" s="794"/>
      <c r="AS96" s="794"/>
      <c r="AT96" s="794"/>
      <c r="AU96" s="794"/>
      <c r="AV96" s="794"/>
      <c r="AW96" s="797" t="s">
        <v>728</v>
      </c>
      <c r="AX96" s="798"/>
      <c r="AY96" s="798"/>
      <c r="AZ96" s="798"/>
      <c r="BA96" s="798"/>
      <c r="BB96" s="798"/>
      <c r="BC96" s="798"/>
      <c r="BD96" s="798"/>
      <c r="BE96" s="798"/>
      <c r="BF96" s="798"/>
      <c r="BG96" s="798"/>
      <c r="BH96" s="798"/>
      <c r="BI96" s="798"/>
      <c r="BJ96" s="798"/>
      <c r="BK96" s="798"/>
      <c r="BL96" s="798"/>
      <c r="BM96" s="798"/>
      <c r="BN96" s="798"/>
      <c r="BO96" s="798"/>
      <c r="BP96" s="798"/>
      <c r="BQ96" s="798"/>
      <c r="BR96" s="798"/>
      <c r="BS96" s="798"/>
      <c r="BT96" s="798"/>
      <c r="BU96" s="798"/>
      <c r="BV96" s="798"/>
      <c r="BW96" s="798"/>
      <c r="BX96" s="798"/>
      <c r="BY96" s="798"/>
      <c r="BZ96" s="798"/>
      <c r="CA96" s="798"/>
      <c r="CB96" s="798"/>
      <c r="CC96" s="798"/>
      <c r="CD96" s="798"/>
      <c r="CE96" s="798"/>
      <c r="CF96" s="798"/>
      <c r="CG96" s="798"/>
      <c r="CH96" s="798"/>
      <c r="CI96" s="798"/>
      <c r="CJ96" s="798"/>
      <c r="CK96" s="798"/>
      <c r="CL96" s="798"/>
      <c r="CM96" s="798"/>
      <c r="CN96" s="799"/>
    </row>
    <row r="97" spans="4:92" ht="14.25" customHeight="1">
      <c r="E97" s="785">
        <v>10</v>
      </c>
      <c r="F97" s="785"/>
      <c r="G97" s="785"/>
      <c r="H97" s="793" t="s">
        <v>729</v>
      </c>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7" t="s">
        <v>730</v>
      </c>
      <c r="AX97" s="798"/>
      <c r="AY97" s="798"/>
      <c r="AZ97" s="798"/>
      <c r="BA97" s="798"/>
      <c r="BB97" s="798"/>
      <c r="BC97" s="798"/>
      <c r="BD97" s="798"/>
      <c r="BE97" s="798"/>
      <c r="BF97" s="798"/>
      <c r="BG97" s="798"/>
      <c r="BH97" s="798"/>
      <c r="BI97" s="798"/>
      <c r="BJ97" s="798"/>
      <c r="BK97" s="798"/>
      <c r="BL97" s="798"/>
      <c r="BM97" s="798"/>
      <c r="BN97" s="798"/>
      <c r="BO97" s="798"/>
      <c r="BP97" s="798"/>
      <c r="BQ97" s="798"/>
      <c r="BR97" s="798"/>
      <c r="BS97" s="798"/>
      <c r="BT97" s="798"/>
      <c r="BU97" s="798"/>
      <c r="BV97" s="798"/>
      <c r="BW97" s="798"/>
      <c r="BX97" s="798"/>
      <c r="BY97" s="798"/>
      <c r="BZ97" s="798"/>
      <c r="CA97" s="798"/>
      <c r="CB97" s="798"/>
      <c r="CC97" s="798"/>
      <c r="CD97" s="798"/>
      <c r="CE97" s="798"/>
      <c r="CF97" s="798"/>
      <c r="CG97" s="798"/>
      <c r="CH97" s="798"/>
      <c r="CI97" s="798"/>
      <c r="CJ97" s="798"/>
      <c r="CK97" s="798"/>
      <c r="CL97" s="798"/>
      <c r="CM97" s="798"/>
      <c r="CN97" s="799"/>
    </row>
    <row r="98" spans="4:92" ht="14.25" customHeight="1">
      <c r="E98" s="785">
        <v>11</v>
      </c>
      <c r="F98" s="785"/>
      <c r="G98" s="785"/>
      <c r="H98" s="670" t="s">
        <v>909</v>
      </c>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887" t="s">
        <v>910</v>
      </c>
      <c r="AX98" s="888"/>
      <c r="AY98" s="888"/>
      <c r="AZ98" s="888"/>
      <c r="BA98" s="888"/>
      <c r="BB98" s="888"/>
      <c r="BC98" s="888"/>
      <c r="BD98" s="888"/>
      <c r="BE98" s="888"/>
      <c r="BF98" s="888"/>
      <c r="BG98" s="888"/>
      <c r="BH98" s="888"/>
      <c r="BI98" s="888"/>
      <c r="BJ98" s="888"/>
      <c r="BK98" s="888"/>
      <c r="BL98" s="888"/>
      <c r="BM98" s="888"/>
      <c r="BN98" s="888"/>
      <c r="BO98" s="888"/>
      <c r="BP98" s="888"/>
      <c r="BQ98" s="888"/>
      <c r="BR98" s="888"/>
      <c r="BS98" s="888"/>
      <c r="BT98" s="888"/>
      <c r="BU98" s="888"/>
      <c r="BV98" s="888"/>
      <c r="BW98" s="888"/>
      <c r="BX98" s="888"/>
      <c r="BY98" s="888"/>
      <c r="BZ98" s="888"/>
      <c r="CA98" s="888"/>
      <c r="CB98" s="888"/>
      <c r="CC98" s="888"/>
      <c r="CD98" s="888"/>
      <c r="CE98" s="888"/>
      <c r="CF98" s="888"/>
      <c r="CG98" s="888"/>
      <c r="CH98" s="888"/>
      <c r="CI98" s="888"/>
      <c r="CJ98" s="888"/>
      <c r="CK98" s="888"/>
      <c r="CL98" s="888"/>
      <c r="CM98" s="888"/>
      <c r="CN98" s="889"/>
    </row>
    <row r="99" spans="4:92" ht="14.25" customHeight="1">
      <c r="E99" s="785">
        <v>12</v>
      </c>
      <c r="F99" s="785"/>
      <c r="G99" s="785"/>
      <c r="H99" s="670"/>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887"/>
      <c r="AX99" s="888"/>
      <c r="AY99" s="888"/>
      <c r="AZ99" s="888"/>
      <c r="BA99" s="888"/>
      <c r="BB99" s="888"/>
      <c r="BC99" s="888"/>
      <c r="BD99" s="888"/>
      <c r="BE99" s="888"/>
      <c r="BF99" s="888"/>
      <c r="BG99" s="888"/>
      <c r="BH99" s="888"/>
      <c r="BI99" s="888"/>
      <c r="BJ99" s="888"/>
      <c r="BK99" s="888"/>
      <c r="BL99" s="888"/>
      <c r="BM99" s="888"/>
      <c r="BN99" s="888"/>
      <c r="BO99" s="888"/>
      <c r="BP99" s="888"/>
      <c r="BQ99" s="888"/>
      <c r="BR99" s="888"/>
      <c r="BS99" s="888"/>
      <c r="BT99" s="888"/>
      <c r="BU99" s="888"/>
      <c r="BV99" s="888"/>
      <c r="BW99" s="888"/>
      <c r="BX99" s="888"/>
      <c r="BY99" s="888"/>
      <c r="BZ99" s="888"/>
      <c r="CA99" s="888"/>
      <c r="CB99" s="888"/>
      <c r="CC99" s="888"/>
      <c r="CD99" s="888"/>
      <c r="CE99" s="888"/>
      <c r="CF99" s="888"/>
      <c r="CG99" s="888"/>
      <c r="CH99" s="888"/>
      <c r="CI99" s="888"/>
      <c r="CJ99" s="888"/>
      <c r="CK99" s="888"/>
      <c r="CL99" s="888"/>
      <c r="CM99" s="888"/>
      <c r="CN99" s="889"/>
    </row>
    <row r="100" spans="4:92" ht="30" customHeight="1">
      <c r="E100" s="763" t="s">
        <v>639</v>
      </c>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19"/>
      <c r="AY100" s="419"/>
      <c r="AZ100" s="419"/>
      <c r="BA100" s="419"/>
      <c r="BB100" s="419"/>
      <c r="BC100" s="419"/>
      <c r="BD100" s="419"/>
      <c r="BE100" s="419"/>
      <c r="BF100" s="419"/>
      <c r="BG100" s="419"/>
      <c r="BH100" s="419"/>
      <c r="BI100" s="419"/>
      <c r="BJ100" s="419"/>
      <c r="BK100" s="419"/>
      <c r="BL100" s="419"/>
      <c r="BM100" s="419"/>
      <c r="BN100" s="419"/>
      <c r="BO100" s="419"/>
      <c r="BP100" s="419"/>
      <c r="BQ100" s="419"/>
      <c r="BR100" s="419"/>
      <c r="BS100" s="419"/>
      <c r="BT100" s="419"/>
      <c r="BU100" s="419"/>
      <c r="BV100" s="419"/>
      <c r="BW100" s="419"/>
      <c r="BX100" s="419"/>
      <c r="BY100" s="419"/>
      <c r="BZ100" s="419"/>
      <c r="CA100" s="419"/>
      <c r="CB100" s="419"/>
      <c r="CC100" s="419"/>
      <c r="CD100" s="419"/>
      <c r="CE100" s="419"/>
      <c r="CF100" s="419"/>
      <c r="CG100" s="419"/>
      <c r="CH100" s="419"/>
      <c r="CI100" s="419"/>
      <c r="CJ100" s="419"/>
      <c r="CK100" s="419"/>
      <c r="CL100" s="419"/>
      <c r="CM100" s="419"/>
      <c r="CN100" s="419"/>
    </row>
    <row r="101" spans="4:92" ht="14.25" customHeight="1"/>
    <row r="102" spans="4:92" ht="14.25" customHeight="1">
      <c r="D102" s="605" t="s">
        <v>26</v>
      </c>
      <c r="E102" s="605"/>
      <c r="F102" s="605"/>
      <c r="G102" s="605"/>
      <c r="H102" s="605"/>
      <c r="I102" s="605"/>
      <c r="J102" s="605"/>
      <c r="K102" s="605"/>
      <c r="L102" s="605"/>
      <c r="M102" s="605"/>
      <c r="N102" s="605"/>
      <c r="O102" s="605"/>
      <c r="P102" s="605"/>
      <c r="Q102" s="605"/>
      <c r="R102" s="605"/>
      <c r="S102" s="605"/>
      <c r="T102" s="605"/>
      <c r="U102" s="605"/>
      <c r="V102" s="605"/>
      <c r="W102" s="605"/>
      <c r="X102" s="605"/>
      <c r="Y102" s="605"/>
      <c r="Z102" s="605"/>
      <c r="AA102" s="605"/>
      <c r="AB102" s="605"/>
      <c r="AC102" s="605"/>
      <c r="AD102" s="605"/>
      <c r="AE102" s="605"/>
      <c r="AF102" s="605"/>
      <c r="AG102" s="605"/>
      <c r="AH102" s="605"/>
      <c r="AI102" s="605"/>
      <c r="AJ102" s="605"/>
      <c r="AK102" s="605"/>
      <c r="AL102" s="605"/>
      <c r="AM102" s="605"/>
      <c r="AN102" s="605"/>
      <c r="AO102" s="605"/>
      <c r="AP102" s="605"/>
      <c r="AQ102" s="605"/>
      <c r="AR102" s="605"/>
      <c r="AS102" s="605"/>
      <c r="AT102" s="605"/>
      <c r="AU102" s="605"/>
      <c r="AV102" s="605"/>
      <c r="AW102" s="605"/>
      <c r="AX102" s="605"/>
      <c r="AY102" s="605"/>
      <c r="AZ102" s="605"/>
      <c r="BA102" s="605"/>
      <c r="BB102" s="605"/>
      <c r="BC102" s="605"/>
      <c r="BD102" s="605"/>
      <c r="BE102" s="605"/>
      <c r="BF102" s="605"/>
      <c r="BG102" s="605"/>
      <c r="BH102" s="605"/>
      <c r="BI102" s="605"/>
      <c r="BJ102" s="605"/>
      <c r="BK102" s="605"/>
      <c r="BL102" s="605"/>
      <c r="BM102" s="605"/>
      <c r="BN102" s="605"/>
      <c r="BO102" s="605"/>
      <c r="BP102" s="605"/>
      <c r="BQ102" s="605"/>
      <c r="BR102" s="605"/>
      <c r="BS102" s="605"/>
      <c r="BT102" s="605"/>
      <c r="BU102" s="605"/>
      <c r="BV102" s="605"/>
      <c r="BW102" s="605"/>
      <c r="BX102" s="605"/>
      <c r="BY102" s="605"/>
      <c r="BZ102" s="605"/>
      <c r="CA102" s="605"/>
      <c r="CB102" s="605"/>
      <c r="CC102" s="605"/>
      <c r="CD102" s="605"/>
      <c r="CE102" s="605"/>
      <c r="CF102" s="605"/>
      <c r="CG102" s="605"/>
      <c r="CH102" s="605"/>
      <c r="CI102" s="605"/>
      <c r="CJ102" s="605"/>
      <c r="CK102" s="605"/>
      <c r="CL102" s="605"/>
      <c r="CM102" s="605"/>
      <c r="CN102" s="605"/>
    </row>
    <row r="103" spans="4:92" ht="14.25" customHeight="1">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c r="AK103" s="605"/>
      <c r="AL103" s="605"/>
      <c r="AM103" s="605"/>
      <c r="AN103" s="605"/>
      <c r="AO103" s="605"/>
      <c r="AP103" s="605"/>
      <c r="AQ103" s="605"/>
      <c r="AR103" s="605"/>
      <c r="AS103" s="605"/>
      <c r="AT103" s="605"/>
      <c r="AU103" s="605"/>
      <c r="AV103" s="605"/>
      <c r="AW103" s="605"/>
      <c r="AX103" s="605"/>
      <c r="AY103" s="605"/>
      <c r="AZ103" s="605"/>
      <c r="BA103" s="605"/>
      <c r="BB103" s="605"/>
      <c r="BC103" s="605"/>
      <c r="BD103" s="605"/>
      <c r="BE103" s="605"/>
      <c r="BF103" s="605"/>
      <c r="BG103" s="605"/>
      <c r="BH103" s="605"/>
      <c r="BI103" s="605"/>
      <c r="BJ103" s="605"/>
      <c r="BK103" s="605"/>
      <c r="BL103" s="605"/>
      <c r="BM103" s="605"/>
      <c r="BN103" s="605"/>
      <c r="BO103" s="605"/>
      <c r="BP103" s="605"/>
      <c r="BQ103" s="605"/>
      <c r="BR103" s="605"/>
      <c r="BS103" s="605"/>
      <c r="BT103" s="605"/>
      <c r="BU103" s="605"/>
      <c r="BV103" s="605"/>
      <c r="BW103" s="605"/>
      <c r="BX103" s="605"/>
      <c r="BY103" s="605"/>
      <c r="BZ103" s="605"/>
      <c r="CA103" s="605"/>
      <c r="CB103" s="605"/>
      <c r="CC103" s="605"/>
      <c r="CD103" s="605"/>
      <c r="CE103" s="605"/>
      <c r="CF103" s="605"/>
      <c r="CG103" s="605"/>
      <c r="CH103" s="605"/>
      <c r="CI103" s="605"/>
      <c r="CJ103" s="605"/>
      <c r="CK103" s="605"/>
      <c r="CL103" s="605"/>
      <c r="CM103" s="605"/>
      <c r="CN103" s="605"/>
    </row>
    <row r="104" spans="4:92" ht="14.25" customHeight="1"/>
    <row r="105" spans="4:92" ht="14.25" customHeight="1">
      <c r="E105" s="371" t="s">
        <v>85</v>
      </c>
      <c r="F105" s="371"/>
      <c r="G105" s="371"/>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c r="AV105" s="371"/>
      <c r="AW105" s="371"/>
    </row>
    <row r="106" spans="4:92" ht="14.25" customHeight="1">
      <c r="E106" s="371"/>
      <c r="F106" s="371"/>
      <c r="G106" s="371"/>
      <c r="H106" s="371"/>
      <c r="I106" s="371"/>
      <c r="J106" s="371"/>
      <c r="K106" s="371"/>
      <c r="L106" s="371"/>
      <c r="M106" s="371"/>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1"/>
      <c r="AK106" s="371"/>
      <c r="AL106" s="371"/>
      <c r="AM106" s="371"/>
      <c r="AN106" s="371"/>
      <c r="AO106" s="371"/>
      <c r="AP106" s="371"/>
      <c r="AQ106" s="371"/>
      <c r="AR106" s="371"/>
      <c r="AS106" s="371"/>
      <c r="AT106" s="371"/>
      <c r="AU106" s="371"/>
      <c r="AV106" s="371"/>
      <c r="AW106" s="371"/>
    </row>
    <row r="107" spans="4:92" ht="14.25" customHeight="1">
      <c r="E107" s="572" t="s">
        <v>23</v>
      </c>
      <c r="F107" s="572"/>
      <c r="G107" s="792" t="s">
        <v>54</v>
      </c>
      <c r="H107" s="792"/>
      <c r="I107" s="792"/>
      <c r="J107" s="792"/>
      <c r="K107" s="792"/>
      <c r="L107" s="792"/>
      <c r="M107" s="792"/>
      <c r="N107" s="792"/>
      <c r="O107" s="792"/>
      <c r="P107" s="792"/>
      <c r="Q107" s="792"/>
      <c r="R107" s="792"/>
      <c r="S107" s="792"/>
      <c r="T107" s="766" t="s">
        <v>55</v>
      </c>
      <c r="U107" s="766"/>
      <c r="V107" s="766"/>
      <c r="W107" s="766"/>
      <c r="X107" s="766"/>
      <c r="Y107" s="766"/>
      <c r="Z107" s="766"/>
      <c r="AA107" s="766"/>
      <c r="AB107" s="766"/>
      <c r="AC107" s="766"/>
      <c r="AD107" s="766"/>
      <c r="AE107" s="766"/>
      <c r="AF107" s="766"/>
      <c r="AG107" s="766"/>
      <c r="AH107" s="766"/>
      <c r="AI107" s="792" t="s">
        <v>100</v>
      </c>
      <c r="AJ107" s="792"/>
      <c r="AK107" s="792"/>
      <c r="AL107" s="792"/>
      <c r="AM107" s="792"/>
      <c r="AN107" s="792"/>
      <c r="AO107" s="792"/>
      <c r="AP107" s="792" t="s">
        <v>101</v>
      </c>
      <c r="AQ107" s="792"/>
      <c r="AR107" s="792"/>
      <c r="AS107" s="792"/>
      <c r="AT107" s="792"/>
      <c r="AU107" s="792"/>
      <c r="AV107" s="792"/>
      <c r="AW107" s="353" t="s">
        <v>102</v>
      </c>
      <c r="AX107" s="354"/>
      <c r="AY107" s="354"/>
      <c r="AZ107" s="354"/>
      <c r="BA107" s="354"/>
      <c r="BB107" s="354"/>
      <c r="BC107" s="355"/>
      <c r="BD107" s="353" t="s">
        <v>103</v>
      </c>
      <c r="BE107" s="354"/>
      <c r="BF107" s="354"/>
      <c r="BG107" s="354"/>
      <c r="BH107" s="354"/>
      <c r="BI107" s="354"/>
      <c r="BJ107" s="355"/>
      <c r="BK107" s="353" t="s">
        <v>104</v>
      </c>
      <c r="BL107" s="354"/>
      <c r="BM107" s="354"/>
      <c r="BN107" s="354"/>
      <c r="BO107" s="354"/>
      <c r="BP107" s="354"/>
      <c r="BQ107" s="355"/>
      <c r="BR107" s="353" t="s">
        <v>105</v>
      </c>
      <c r="BS107" s="354"/>
      <c r="BT107" s="354"/>
      <c r="BU107" s="354"/>
      <c r="BV107" s="354"/>
      <c r="BW107" s="354"/>
      <c r="BX107" s="355"/>
      <c r="BY107" s="353" t="s">
        <v>106</v>
      </c>
      <c r="BZ107" s="354"/>
      <c r="CA107" s="354"/>
      <c r="CB107" s="354"/>
      <c r="CC107" s="354"/>
      <c r="CD107" s="354"/>
      <c r="CE107" s="355"/>
      <c r="CF107" s="314" t="s">
        <v>56</v>
      </c>
      <c r="CG107" s="315"/>
      <c r="CH107" s="315"/>
      <c r="CI107" s="315"/>
      <c r="CJ107" s="315"/>
      <c r="CK107" s="315"/>
      <c r="CL107" s="315"/>
      <c r="CM107" s="315"/>
      <c r="CN107" s="316"/>
    </row>
    <row r="108" spans="4:92" ht="14.25" customHeight="1">
      <c r="E108" s="572"/>
      <c r="F108" s="572"/>
      <c r="G108" s="835"/>
      <c r="H108" s="835"/>
      <c r="I108" s="835"/>
      <c r="J108" s="835"/>
      <c r="K108" s="835"/>
      <c r="L108" s="835"/>
      <c r="M108" s="835"/>
      <c r="N108" s="835"/>
      <c r="O108" s="835"/>
      <c r="P108" s="835"/>
      <c r="Q108" s="835"/>
      <c r="R108" s="835"/>
      <c r="S108" s="835"/>
      <c r="T108" s="834"/>
      <c r="U108" s="834"/>
      <c r="V108" s="834"/>
      <c r="W108" s="834"/>
      <c r="X108" s="834"/>
      <c r="Y108" s="834"/>
      <c r="Z108" s="834"/>
      <c r="AA108" s="834"/>
      <c r="AB108" s="834"/>
      <c r="AC108" s="834"/>
      <c r="AD108" s="834"/>
      <c r="AE108" s="834"/>
      <c r="AF108" s="834"/>
      <c r="AG108" s="834"/>
      <c r="AH108" s="834"/>
      <c r="AI108" s="835"/>
      <c r="AJ108" s="835"/>
      <c r="AK108" s="835"/>
      <c r="AL108" s="835"/>
      <c r="AM108" s="835"/>
      <c r="AN108" s="835"/>
      <c r="AO108" s="835"/>
      <c r="AP108" s="792"/>
      <c r="AQ108" s="792"/>
      <c r="AR108" s="792"/>
      <c r="AS108" s="792"/>
      <c r="AT108" s="792"/>
      <c r="AU108" s="792"/>
      <c r="AV108" s="792"/>
      <c r="AW108" s="359"/>
      <c r="AX108" s="360"/>
      <c r="AY108" s="360"/>
      <c r="AZ108" s="360"/>
      <c r="BA108" s="360"/>
      <c r="BB108" s="360"/>
      <c r="BC108" s="361"/>
      <c r="BD108" s="359"/>
      <c r="BE108" s="360"/>
      <c r="BF108" s="360"/>
      <c r="BG108" s="360"/>
      <c r="BH108" s="360"/>
      <c r="BI108" s="360"/>
      <c r="BJ108" s="361"/>
      <c r="BK108" s="359"/>
      <c r="BL108" s="360"/>
      <c r="BM108" s="360"/>
      <c r="BN108" s="360"/>
      <c r="BO108" s="360"/>
      <c r="BP108" s="360"/>
      <c r="BQ108" s="361"/>
      <c r="BR108" s="359"/>
      <c r="BS108" s="360"/>
      <c r="BT108" s="360"/>
      <c r="BU108" s="360"/>
      <c r="BV108" s="360"/>
      <c r="BW108" s="360"/>
      <c r="BX108" s="361"/>
      <c r="BY108" s="359"/>
      <c r="BZ108" s="360"/>
      <c r="CA108" s="360"/>
      <c r="CB108" s="360"/>
      <c r="CC108" s="360"/>
      <c r="CD108" s="360"/>
      <c r="CE108" s="361"/>
      <c r="CF108" s="314" t="s">
        <v>57</v>
      </c>
      <c r="CG108" s="315"/>
      <c r="CH108" s="315"/>
      <c r="CI108" s="315"/>
      <c r="CJ108" s="316"/>
      <c r="CK108" s="314" t="s">
        <v>58</v>
      </c>
      <c r="CL108" s="315"/>
      <c r="CM108" s="315"/>
      <c r="CN108" s="316"/>
    </row>
    <row r="109" spans="4:92" ht="14.25" customHeight="1">
      <c r="E109" s="640">
        <v>1</v>
      </c>
      <c r="F109" s="640"/>
      <c r="G109" s="642"/>
      <c r="H109" s="642"/>
      <c r="I109" s="642"/>
      <c r="J109" s="642"/>
      <c r="K109" s="642"/>
      <c r="L109" s="642"/>
      <c r="M109" s="642"/>
      <c r="N109" s="642"/>
      <c r="O109" s="642"/>
      <c r="P109" s="642"/>
      <c r="Q109" s="642"/>
      <c r="R109" s="642"/>
      <c r="S109" s="642"/>
      <c r="T109" s="644" t="s">
        <v>911</v>
      </c>
      <c r="U109" s="644"/>
      <c r="V109" s="644"/>
      <c r="W109" s="644"/>
      <c r="X109" s="644"/>
      <c r="Y109" s="644"/>
      <c r="Z109" s="644"/>
      <c r="AA109" s="644"/>
      <c r="AB109" s="644"/>
      <c r="AC109" s="644"/>
      <c r="AD109" s="644"/>
      <c r="AE109" s="644"/>
      <c r="AF109" s="644"/>
      <c r="AG109" s="644"/>
      <c r="AH109" s="644"/>
      <c r="AI109" s="643"/>
      <c r="AJ109" s="643"/>
      <c r="AK109" s="643"/>
      <c r="AL109" s="643"/>
      <c r="AM109" s="643"/>
      <c r="AN109" s="643"/>
      <c r="AO109" s="643"/>
      <c r="AP109" s="643"/>
      <c r="AQ109" s="643"/>
      <c r="AR109" s="643"/>
      <c r="AS109" s="643"/>
      <c r="AT109" s="643"/>
      <c r="AU109" s="643"/>
      <c r="AV109" s="643"/>
      <c r="AW109" s="308">
        <v>14</v>
      </c>
      <c r="AX109" s="309"/>
      <c r="AY109" s="309"/>
      <c r="AZ109" s="309"/>
      <c r="BA109" s="309"/>
      <c r="BB109" s="309"/>
      <c r="BC109" s="310"/>
      <c r="BD109" s="308"/>
      <c r="BE109" s="309"/>
      <c r="BF109" s="309"/>
      <c r="BG109" s="309"/>
      <c r="BH109" s="309"/>
      <c r="BI109" s="309"/>
      <c r="BJ109" s="310"/>
      <c r="BK109" s="308"/>
      <c r="BL109" s="309"/>
      <c r="BM109" s="309"/>
      <c r="BN109" s="309"/>
      <c r="BO109" s="309"/>
      <c r="BP109" s="309"/>
      <c r="BQ109" s="310"/>
      <c r="BR109" s="308"/>
      <c r="BS109" s="309"/>
      <c r="BT109" s="309"/>
      <c r="BU109" s="309"/>
      <c r="BV109" s="309"/>
      <c r="BW109" s="309"/>
      <c r="BX109" s="310"/>
      <c r="BY109" s="311">
        <v>14</v>
      </c>
      <c r="BZ109" s="312"/>
      <c r="CA109" s="312"/>
      <c r="CB109" s="312"/>
      <c r="CC109" s="312"/>
      <c r="CD109" s="312"/>
      <c r="CE109" s="313"/>
      <c r="CF109" s="308"/>
      <c r="CG109" s="309"/>
      <c r="CH109" s="309"/>
      <c r="CI109" s="309"/>
      <c r="CJ109" s="310"/>
      <c r="CK109" s="308" t="s">
        <v>965</v>
      </c>
      <c r="CL109" s="309"/>
      <c r="CM109" s="309"/>
      <c r="CN109" s="310"/>
    </row>
    <row r="110" spans="4:92" ht="14.25" customHeight="1">
      <c r="E110" s="640">
        <v>2</v>
      </c>
      <c r="F110" s="640"/>
      <c r="G110" s="642"/>
      <c r="H110" s="642"/>
      <c r="I110" s="642"/>
      <c r="J110" s="642"/>
      <c r="K110" s="642"/>
      <c r="L110" s="642"/>
      <c r="M110" s="642"/>
      <c r="N110" s="642"/>
      <c r="O110" s="642"/>
      <c r="P110" s="642"/>
      <c r="Q110" s="642"/>
      <c r="R110" s="642"/>
      <c r="S110" s="642"/>
      <c r="T110" s="644" t="s">
        <v>912</v>
      </c>
      <c r="U110" s="644"/>
      <c r="V110" s="644"/>
      <c r="W110" s="644"/>
      <c r="X110" s="644"/>
      <c r="Y110" s="644"/>
      <c r="Z110" s="644"/>
      <c r="AA110" s="644"/>
      <c r="AB110" s="644"/>
      <c r="AC110" s="644"/>
      <c r="AD110" s="644"/>
      <c r="AE110" s="644"/>
      <c r="AF110" s="644"/>
      <c r="AG110" s="644"/>
      <c r="AH110" s="644"/>
      <c r="AI110" s="643"/>
      <c r="AJ110" s="643"/>
      <c r="AK110" s="643"/>
      <c r="AL110" s="643"/>
      <c r="AM110" s="643"/>
      <c r="AN110" s="643"/>
      <c r="AO110" s="643"/>
      <c r="AP110" s="643"/>
      <c r="AQ110" s="643"/>
      <c r="AR110" s="643"/>
      <c r="AS110" s="643"/>
      <c r="AT110" s="643"/>
      <c r="AU110" s="643"/>
      <c r="AV110" s="643"/>
      <c r="AW110" s="308"/>
      <c r="AX110" s="309"/>
      <c r="AY110" s="309"/>
      <c r="AZ110" s="309"/>
      <c r="BA110" s="309"/>
      <c r="BB110" s="309"/>
      <c r="BC110" s="310"/>
      <c r="BD110" s="308"/>
      <c r="BE110" s="309"/>
      <c r="BF110" s="309"/>
      <c r="BG110" s="309"/>
      <c r="BH110" s="309"/>
      <c r="BI110" s="309"/>
      <c r="BJ110" s="310"/>
      <c r="BK110" s="308"/>
      <c r="BL110" s="309"/>
      <c r="BM110" s="309"/>
      <c r="BN110" s="309"/>
      <c r="BO110" s="309"/>
      <c r="BP110" s="309"/>
      <c r="BQ110" s="310"/>
      <c r="BR110" s="308"/>
      <c r="BS110" s="309"/>
      <c r="BT110" s="309"/>
      <c r="BU110" s="309"/>
      <c r="BV110" s="309"/>
      <c r="BW110" s="309"/>
      <c r="BX110" s="310"/>
      <c r="BY110" s="311"/>
      <c r="BZ110" s="312"/>
      <c r="CA110" s="312"/>
      <c r="CB110" s="312"/>
      <c r="CC110" s="312"/>
      <c r="CD110" s="312"/>
      <c r="CE110" s="313"/>
      <c r="CF110" s="308"/>
      <c r="CG110" s="309"/>
      <c r="CH110" s="309"/>
      <c r="CI110" s="309"/>
      <c r="CJ110" s="310"/>
      <c r="CK110" s="308" t="s">
        <v>965</v>
      </c>
      <c r="CL110" s="309"/>
      <c r="CM110" s="309"/>
      <c r="CN110" s="310"/>
    </row>
    <row r="111" spans="4:92" ht="27.75" customHeight="1">
      <c r="E111" s="640">
        <v>3</v>
      </c>
      <c r="F111" s="640"/>
      <c r="G111" s="642"/>
      <c r="H111" s="642"/>
      <c r="I111" s="642"/>
      <c r="J111" s="642"/>
      <c r="K111" s="642"/>
      <c r="L111" s="642"/>
      <c r="M111" s="642"/>
      <c r="N111" s="642"/>
      <c r="O111" s="642"/>
      <c r="P111" s="642"/>
      <c r="Q111" s="642"/>
      <c r="R111" s="642"/>
      <c r="S111" s="642"/>
      <c r="T111" s="644" t="s">
        <v>913</v>
      </c>
      <c r="U111" s="644"/>
      <c r="V111" s="644"/>
      <c r="W111" s="644"/>
      <c r="X111" s="644"/>
      <c r="Y111" s="644"/>
      <c r="Z111" s="644"/>
      <c r="AA111" s="644"/>
      <c r="AB111" s="644"/>
      <c r="AC111" s="644"/>
      <c r="AD111" s="644"/>
      <c r="AE111" s="644"/>
      <c r="AF111" s="644"/>
      <c r="AG111" s="644"/>
      <c r="AH111" s="644"/>
      <c r="AI111" s="643"/>
      <c r="AJ111" s="643"/>
      <c r="AK111" s="643"/>
      <c r="AL111" s="643"/>
      <c r="AM111" s="643"/>
      <c r="AN111" s="643"/>
      <c r="AO111" s="643"/>
      <c r="AP111" s="643"/>
      <c r="AQ111" s="643"/>
      <c r="AR111" s="643"/>
      <c r="AS111" s="643"/>
      <c r="AT111" s="643"/>
      <c r="AU111" s="643"/>
      <c r="AV111" s="643"/>
      <c r="AW111" s="308"/>
      <c r="AX111" s="309"/>
      <c r="AY111" s="309"/>
      <c r="AZ111" s="309"/>
      <c r="BA111" s="309"/>
      <c r="BB111" s="309"/>
      <c r="BC111" s="310"/>
      <c r="BD111" s="308"/>
      <c r="BE111" s="309"/>
      <c r="BF111" s="309"/>
      <c r="BG111" s="309"/>
      <c r="BH111" s="309"/>
      <c r="BI111" s="309"/>
      <c r="BJ111" s="310"/>
      <c r="BK111" s="308"/>
      <c r="BL111" s="309"/>
      <c r="BM111" s="309"/>
      <c r="BN111" s="309"/>
      <c r="BO111" s="309"/>
      <c r="BP111" s="309"/>
      <c r="BQ111" s="310"/>
      <c r="BR111" s="308"/>
      <c r="BS111" s="309"/>
      <c r="BT111" s="309"/>
      <c r="BU111" s="309"/>
      <c r="BV111" s="309"/>
      <c r="BW111" s="309"/>
      <c r="BX111" s="310"/>
      <c r="BY111" s="311"/>
      <c r="BZ111" s="312"/>
      <c r="CA111" s="312"/>
      <c r="CB111" s="312"/>
      <c r="CC111" s="312"/>
      <c r="CD111" s="312"/>
      <c r="CE111" s="313"/>
      <c r="CF111" s="308"/>
      <c r="CG111" s="309"/>
      <c r="CH111" s="309"/>
      <c r="CI111" s="309"/>
      <c r="CJ111" s="310"/>
      <c r="CK111" s="308" t="s">
        <v>965</v>
      </c>
      <c r="CL111" s="309"/>
      <c r="CM111" s="309"/>
      <c r="CN111" s="310"/>
    </row>
    <row r="112" spans="4:92" ht="14.25" customHeight="1">
      <c r="E112" s="640">
        <v>4</v>
      </c>
      <c r="F112" s="640"/>
      <c r="G112" s="642"/>
      <c r="H112" s="642"/>
      <c r="I112" s="642"/>
      <c r="J112" s="642"/>
      <c r="K112" s="642"/>
      <c r="L112" s="642"/>
      <c r="M112" s="642"/>
      <c r="N112" s="642"/>
      <c r="O112" s="642"/>
      <c r="P112" s="642"/>
      <c r="Q112" s="642"/>
      <c r="R112" s="642"/>
      <c r="S112" s="642"/>
      <c r="T112" s="644" t="s">
        <v>914</v>
      </c>
      <c r="U112" s="644"/>
      <c r="V112" s="644"/>
      <c r="W112" s="644"/>
      <c r="X112" s="644"/>
      <c r="Y112" s="644"/>
      <c r="Z112" s="644"/>
      <c r="AA112" s="644"/>
      <c r="AB112" s="644"/>
      <c r="AC112" s="644"/>
      <c r="AD112" s="644"/>
      <c r="AE112" s="644"/>
      <c r="AF112" s="644"/>
      <c r="AG112" s="644"/>
      <c r="AH112" s="644"/>
      <c r="AI112" s="643"/>
      <c r="AJ112" s="643"/>
      <c r="AK112" s="643"/>
      <c r="AL112" s="643"/>
      <c r="AM112" s="643"/>
      <c r="AN112" s="643"/>
      <c r="AO112" s="643"/>
      <c r="AP112" s="643"/>
      <c r="AQ112" s="643"/>
      <c r="AR112" s="643"/>
      <c r="AS112" s="643"/>
      <c r="AT112" s="643"/>
      <c r="AU112" s="643"/>
      <c r="AV112" s="643"/>
      <c r="AW112" s="308"/>
      <c r="AX112" s="309"/>
      <c r="AY112" s="309"/>
      <c r="AZ112" s="309"/>
      <c r="BA112" s="309"/>
      <c r="BB112" s="309"/>
      <c r="BC112" s="310"/>
      <c r="BD112" s="308"/>
      <c r="BE112" s="309"/>
      <c r="BF112" s="309"/>
      <c r="BG112" s="309"/>
      <c r="BH112" s="309"/>
      <c r="BI112" s="309"/>
      <c r="BJ112" s="310"/>
      <c r="BK112" s="308"/>
      <c r="BL112" s="309"/>
      <c r="BM112" s="309"/>
      <c r="BN112" s="309"/>
      <c r="BO112" s="309"/>
      <c r="BP112" s="309"/>
      <c r="BQ112" s="310"/>
      <c r="BR112" s="308"/>
      <c r="BS112" s="309"/>
      <c r="BT112" s="309"/>
      <c r="BU112" s="309"/>
      <c r="BV112" s="309"/>
      <c r="BW112" s="309"/>
      <c r="BX112" s="310"/>
      <c r="BY112" s="311"/>
      <c r="BZ112" s="312"/>
      <c r="CA112" s="312"/>
      <c r="CB112" s="312"/>
      <c r="CC112" s="312"/>
      <c r="CD112" s="312"/>
      <c r="CE112" s="313"/>
      <c r="CF112" s="308"/>
      <c r="CG112" s="309"/>
      <c r="CH112" s="309"/>
      <c r="CI112" s="309"/>
      <c r="CJ112" s="310"/>
      <c r="CK112" s="308" t="s">
        <v>965</v>
      </c>
      <c r="CL112" s="309"/>
      <c r="CM112" s="309"/>
      <c r="CN112" s="310"/>
    </row>
    <row r="113" spans="5:92" ht="14.25" customHeight="1">
      <c r="E113" s="640">
        <v>5</v>
      </c>
      <c r="F113" s="640"/>
      <c r="G113" s="642"/>
      <c r="H113" s="642"/>
      <c r="I113" s="642"/>
      <c r="J113" s="642"/>
      <c r="K113" s="642"/>
      <c r="L113" s="642"/>
      <c r="M113" s="642"/>
      <c r="N113" s="642"/>
      <c r="O113" s="642"/>
      <c r="P113" s="642"/>
      <c r="Q113" s="642"/>
      <c r="R113" s="642"/>
      <c r="S113" s="642"/>
      <c r="T113" s="644" t="s">
        <v>915</v>
      </c>
      <c r="U113" s="644"/>
      <c r="V113" s="644"/>
      <c r="W113" s="644"/>
      <c r="X113" s="644"/>
      <c r="Y113" s="644"/>
      <c r="Z113" s="644"/>
      <c r="AA113" s="644"/>
      <c r="AB113" s="644"/>
      <c r="AC113" s="644"/>
      <c r="AD113" s="644"/>
      <c r="AE113" s="644"/>
      <c r="AF113" s="644"/>
      <c r="AG113" s="644"/>
      <c r="AH113" s="644"/>
      <c r="AI113" s="643"/>
      <c r="AJ113" s="643"/>
      <c r="AK113" s="643"/>
      <c r="AL113" s="643"/>
      <c r="AM113" s="643"/>
      <c r="AN113" s="643"/>
      <c r="AO113" s="643"/>
      <c r="AP113" s="643">
        <v>120</v>
      </c>
      <c r="AQ113" s="643"/>
      <c r="AR113" s="643"/>
      <c r="AS113" s="643"/>
      <c r="AT113" s="643"/>
      <c r="AU113" s="643"/>
      <c r="AV113" s="643"/>
      <c r="AW113" s="308"/>
      <c r="AX113" s="309"/>
      <c r="AY113" s="309"/>
      <c r="AZ113" s="309"/>
      <c r="BA113" s="309"/>
      <c r="BB113" s="309"/>
      <c r="BC113" s="310"/>
      <c r="BD113" s="308"/>
      <c r="BE113" s="309"/>
      <c r="BF113" s="309"/>
      <c r="BG113" s="309"/>
      <c r="BH113" s="309"/>
      <c r="BI113" s="309"/>
      <c r="BJ113" s="310"/>
      <c r="BK113" s="308"/>
      <c r="BL113" s="309"/>
      <c r="BM113" s="309"/>
      <c r="BN113" s="309"/>
      <c r="BO113" s="309"/>
      <c r="BP113" s="309"/>
      <c r="BQ113" s="310"/>
      <c r="BR113" s="308"/>
      <c r="BS113" s="309"/>
      <c r="BT113" s="309"/>
      <c r="BU113" s="309"/>
      <c r="BV113" s="309"/>
      <c r="BW113" s="309"/>
      <c r="BX113" s="310"/>
      <c r="BY113" s="311">
        <v>120</v>
      </c>
      <c r="BZ113" s="312"/>
      <c r="CA113" s="312"/>
      <c r="CB113" s="312"/>
      <c r="CC113" s="312"/>
      <c r="CD113" s="312"/>
      <c r="CE113" s="313"/>
      <c r="CF113" s="308"/>
      <c r="CG113" s="309"/>
      <c r="CH113" s="309"/>
      <c r="CI113" s="309"/>
      <c r="CJ113" s="310"/>
      <c r="CK113" s="308" t="s">
        <v>965</v>
      </c>
      <c r="CL113" s="309"/>
      <c r="CM113" s="309"/>
      <c r="CN113" s="310"/>
    </row>
    <row r="114" spans="5:92" ht="14.25" customHeight="1">
      <c r="E114" s="640">
        <v>6</v>
      </c>
      <c r="F114" s="640"/>
      <c r="G114" s="642"/>
      <c r="H114" s="642"/>
      <c r="I114" s="642"/>
      <c r="J114" s="642"/>
      <c r="K114" s="642"/>
      <c r="L114" s="642"/>
      <c r="M114" s="642"/>
      <c r="N114" s="642"/>
      <c r="O114" s="642"/>
      <c r="P114" s="642"/>
      <c r="Q114" s="642"/>
      <c r="R114" s="642"/>
      <c r="S114" s="642"/>
      <c r="T114" s="644" t="s">
        <v>916</v>
      </c>
      <c r="U114" s="644"/>
      <c r="V114" s="644"/>
      <c r="W114" s="644"/>
      <c r="X114" s="644"/>
      <c r="Y114" s="644"/>
      <c r="Z114" s="644"/>
      <c r="AA114" s="644"/>
      <c r="AB114" s="644"/>
      <c r="AC114" s="644"/>
      <c r="AD114" s="644"/>
      <c r="AE114" s="644"/>
      <c r="AF114" s="644"/>
      <c r="AG114" s="644"/>
      <c r="AH114" s="644"/>
      <c r="AI114" s="643"/>
      <c r="AJ114" s="643"/>
      <c r="AK114" s="643"/>
      <c r="AL114" s="643"/>
      <c r="AM114" s="643"/>
      <c r="AN114" s="643"/>
      <c r="AO114" s="643"/>
      <c r="AP114" s="643"/>
      <c r="AQ114" s="643"/>
      <c r="AR114" s="643"/>
      <c r="AS114" s="643"/>
      <c r="AT114" s="643"/>
      <c r="AU114" s="643"/>
      <c r="AV114" s="643"/>
      <c r="AW114" s="308"/>
      <c r="AX114" s="309"/>
      <c r="AY114" s="309"/>
      <c r="AZ114" s="309"/>
      <c r="BA114" s="309"/>
      <c r="BB114" s="309"/>
      <c r="BC114" s="310"/>
      <c r="BD114" s="308"/>
      <c r="BE114" s="309"/>
      <c r="BF114" s="309"/>
      <c r="BG114" s="309"/>
      <c r="BH114" s="309"/>
      <c r="BI114" s="309"/>
      <c r="BJ114" s="310"/>
      <c r="BK114" s="308"/>
      <c r="BL114" s="309"/>
      <c r="BM114" s="309"/>
      <c r="BN114" s="309"/>
      <c r="BO114" s="309"/>
      <c r="BP114" s="309"/>
      <c r="BQ114" s="310"/>
      <c r="BR114" s="308"/>
      <c r="BS114" s="309"/>
      <c r="BT114" s="309"/>
      <c r="BU114" s="309"/>
      <c r="BV114" s="309"/>
      <c r="BW114" s="309"/>
      <c r="BX114" s="310"/>
      <c r="BY114" s="311"/>
      <c r="BZ114" s="312"/>
      <c r="CA114" s="312"/>
      <c r="CB114" s="312"/>
      <c r="CC114" s="312"/>
      <c r="CD114" s="312"/>
      <c r="CE114" s="313"/>
      <c r="CF114" s="308"/>
      <c r="CG114" s="309"/>
      <c r="CH114" s="309"/>
      <c r="CI114" s="309"/>
      <c r="CJ114" s="310"/>
      <c r="CK114" s="308" t="s">
        <v>965</v>
      </c>
      <c r="CL114" s="309"/>
      <c r="CM114" s="309"/>
      <c r="CN114" s="310"/>
    </row>
    <row r="115" spans="5:92" ht="14.25" customHeight="1">
      <c r="E115" s="640">
        <v>7</v>
      </c>
      <c r="F115" s="640"/>
      <c r="G115" s="642"/>
      <c r="H115" s="642"/>
      <c r="I115" s="642"/>
      <c r="J115" s="642"/>
      <c r="K115" s="642"/>
      <c r="L115" s="642"/>
      <c r="M115" s="642"/>
      <c r="N115" s="642"/>
      <c r="O115" s="642"/>
      <c r="P115" s="642"/>
      <c r="Q115" s="642"/>
      <c r="R115" s="642"/>
      <c r="S115" s="642"/>
      <c r="T115" s="644" t="s">
        <v>917</v>
      </c>
      <c r="U115" s="644"/>
      <c r="V115" s="644"/>
      <c r="W115" s="644"/>
      <c r="X115" s="644"/>
      <c r="Y115" s="644"/>
      <c r="Z115" s="644"/>
      <c r="AA115" s="644"/>
      <c r="AB115" s="644"/>
      <c r="AC115" s="644"/>
      <c r="AD115" s="644"/>
      <c r="AE115" s="644"/>
      <c r="AF115" s="644"/>
      <c r="AG115" s="644"/>
      <c r="AH115" s="644"/>
      <c r="AI115" s="643"/>
      <c r="AJ115" s="643"/>
      <c r="AK115" s="643"/>
      <c r="AL115" s="643"/>
      <c r="AM115" s="643"/>
      <c r="AN115" s="643"/>
      <c r="AO115" s="643"/>
      <c r="AP115" s="643">
        <v>64</v>
      </c>
      <c r="AQ115" s="643"/>
      <c r="AR115" s="643"/>
      <c r="AS115" s="643"/>
      <c r="AT115" s="643"/>
      <c r="AU115" s="643"/>
      <c r="AV115" s="643"/>
      <c r="AW115" s="308"/>
      <c r="AX115" s="309"/>
      <c r="AY115" s="309"/>
      <c r="AZ115" s="309"/>
      <c r="BA115" s="309"/>
      <c r="BB115" s="309"/>
      <c r="BC115" s="310"/>
      <c r="BD115" s="308"/>
      <c r="BE115" s="309"/>
      <c r="BF115" s="309"/>
      <c r="BG115" s="309"/>
      <c r="BH115" s="309"/>
      <c r="BI115" s="309"/>
      <c r="BJ115" s="310"/>
      <c r="BK115" s="308"/>
      <c r="BL115" s="309"/>
      <c r="BM115" s="309"/>
      <c r="BN115" s="309"/>
      <c r="BO115" s="309"/>
      <c r="BP115" s="309"/>
      <c r="BQ115" s="310"/>
      <c r="BR115" s="308"/>
      <c r="BS115" s="309"/>
      <c r="BT115" s="309"/>
      <c r="BU115" s="309"/>
      <c r="BV115" s="309"/>
      <c r="BW115" s="309"/>
      <c r="BX115" s="310"/>
      <c r="BY115" s="311">
        <v>64</v>
      </c>
      <c r="BZ115" s="312"/>
      <c r="CA115" s="312"/>
      <c r="CB115" s="312"/>
      <c r="CC115" s="312"/>
      <c r="CD115" s="312"/>
      <c r="CE115" s="313"/>
      <c r="CF115" s="308"/>
      <c r="CG115" s="309"/>
      <c r="CH115" s="309"/>
      <c r="CI115" s="309"/>
      <c r="CJ115" s="310"/>
      <c r="CK115" s="308" t="s">
        <v>965</v>
      </c>
      <c r="CL115" s="309"/>
      <c r="CM115" s="309"/>
      <c r="CN115" s="310"/>
    </row>
    <row r="116" spans="5:92" ht="14.25" customHeight="1">
      <c r="E116" s="640">
        <v>8</v>
      </c>
      <c r="F116" s="640"/>
      <c r="G116" s="642"/>
      <c r="H116" s="642"/>
      <c r="I116" s="642"/>
      <c r="J116" s="642"/>
      <c r="K116" s="642"/>
      <c r="L116" s="642"/>
      <c r="M116" s="642"/>
      <c r="N116" s="642"/>
      <c r="O116" s="642"/>
      <c r="P116" s="642"/>
      <c r="Q116" s="642"/>
      <c r="R116" s="642"/>
      <c r="S116" s="642"/>
      <c r="T116" s="644" t="s">
        <v>918</v>
      </c>
      <c r="U116" s="644"/>
      <c r="V116" s="644"/>
      <c r="W116" s="644"/>
      <c r="X116" s="644"/>
      <c r="Y116" s="644"/>
      <c r="Z116" s="644"/>
      <c r="AA116" s="644"/>
      <c r="AB116" s="644"/>
      <c r="AC116" s="644"/>
      <c r="AD116" s="644"/>
      <c r="AE116" s="644"/>
      <c r="AF116" s="644"/>
      <c r="AG116" s="644"/>
      <c r="AH116" s="644"/>
      <c r="AI116" s="643">
        <v>35</v>
      </c>
      <c r="AJ116" s="643"/>
      <c r="AK116" s="643"/>
      <c r="AL116" s="643"/>
      <c r="AM116" s="643"/>
      <c r="AN116" s="643"/>
      <c r="AO116" s="643"/>
      <c r="AP116" s="643"/>
      <c r="AQ116" s="643"/>
      <c r="AR116" s="643"/>
      <c r="AS116" s="643"/>
      <c r="AT116" s="643"/>
      <c r="AU116" s="643"/>
      <c r="AV116" s="643"/>
      <c r="AW116" s="308"/>
      <c r="AX116" s="309"/>
      <c r="AY116" s="309"/>
      <c r="AZ116" s="309"/>
      <c r="BA116" s="309"/>
      <c r="BB116" s="309"/>
      <c r="BC116" s="310"/>
      <c r="BD116" s="308"/>
      <c r="BE116" s="309"/>
      <c r="BF116" s="309"/>
      <c r="BG116" s="309"/>
      <c r="BH116" s="309"/>
      <c r="BI116" s="309"/>
      <c r="BJ116" s="310"/>
      <c r="BK116" s="308"/>
      <c r="BL116" s="309"/>
      <c r="BM116" s="309"/>
      <c r="BN116" s="309"/>
      <c r="BO116" s="309"/>
      <c r="BP116" s="309"/>
      <c r="BQ116" s="310"/>
      <c r="BR116" s="308"/>
      <c r="BS116" s="309"/>
      <c r="BT116" s="309"/>
      <c r="BU116" s="309"/>
      <c r="BV116" s="309"/>
      <c r="BW116" s="309"/>
      <c r="BX116" s="310"/>
      <c r="BY116" s="311">
        <v>35</v>
      </c>
      <c r="BZ116" s="312"/>
      <c r="CA116" s="312"/>
      <c r="CB116" s="312"/>
      <c r="CC116" s="312"/>
      <c r="CD116" s="312"/>
      <c r="CE116" s="313"/>
      <c r="CF116" s="308"/>
      <c r="CG116" s="309"/>
      <c r="CH116" s="309"/>
      <c r="CI116" s="309"/>
      <c r="CJ116" s="310"/>
      <c r="CK116" s="308" t="s">
        <v>965</v>
      </c>
      <c r="CL116" s="309"/>
      <c r="CM116" s="309"/>
      <c r="CN116" s="310"/>
    </row>
    <row r="117" spans="5:92" ht="14.25" customHeight="1">
      <c r="E117" s="640">
        <v>9</v>
      </c>
      <c r="F117" s="640"/>
      <c r="G117" s="642"/>
      <c r="H117" s="642"/>
      <c r="I117" s="642"/>
      <c r="J117" s="642"/>
      <c r="K117" s="642"/>
      <c r="L117" s="642"/>
      <c r="M117" s="642"/>
      <c r="N117" s="642"/>
      <c r="O117" s="642"/>
      <c r="P117" s="642"/>
      <c r="Q117" s="642"/>
      <c r="R117" s="642"/>
      <c r="S117" s="642"/>
      <c r="T117" s="644" t="s">
        <v>919</v>
      </c>
      <c r="U117" s="644"/>
      <c r="V117" s="644"/>
      <c r="W117" s="644"/>
      <c r="X117" s="644"/>
      <c r="Y117" s="644"/>
      <c r="Z117" s="644"/>
      <c r="AA117" s="644"/>
      <c r="AB117" s="644"/>
      <c r="AC117" s="644"/>
      <c r="AD117" s="644"/>
      <c r="AE117" s="644"/>
      <c r="AF117" s="644"/>
      <c r="AG117" s="644"/>
      <c r="AH117" s="644"/>
      <c r="AI117" s="643">
        <v>13</v>
      </c>
      <c r="AJ117" s="643"/>
      <c r="AK117" s="643"/>
      <c r="AL117" s="643"/>
      <c r="AM117" s="643"/>
      <c r="AN117" s="643"/>
      <c r="AO117" s="643"/>
      <c r="AP117" s="643"/>
      <c r="AQ117" s="643"/>
      <c r="AR117" s="643"/>
      <c r="AS117" s="643"/>
      <c r="AT117" s="643"/>
      <c r="AU117" s="643"/>
      <c r="AV117" s="643"/>
      <c r="AW117" s="308"/>
      <c r="AX117" s="309"/>
      <c r="AY117" s="309"/>
      <c r="AZ117" s="309"/>
      <c r="BA117" s="309"/>
      <c r="BB117" s="309"/>
      <c r="BC117" s="310"/>
      <c r="BD117" s="308"/>
      <c r="BE117" s="309"/>
      <c r="BF117" s="309"/>
      <c r="BG117" s="309"/>
      <c r="BH117" s="309"/>
      <c r="BI117" s="309"/>
      <c r="BJ117" s="310"/>
      <c r="BK117" s="308"/>
      <c r="BL117" s="309"/>
      <c r="BM117" s="309"/>
      <c r="BN117" s="309"/>
      <c r="BO117" s="309"/>
      <c r="BP117" s="309"/>
      <c r="BQ117" s="310"/>
      <c r="BR117" s="308"/>
      <c r="BS117" s="309"/>
      <c r="BT117" s="309"/>
      <c r="BU117" s="309"/>
      <c r="BV117" s="309"/>
      <c r="BW117" s="309"/>
      <c r="BX117" s="310"/>
      <c r="BY117" s="311">
        <v>13</v>
      </c>
      <c r="BZ117" s="312"/>
      <c r="CA117" s="312"/>
      <c r="CB117" s="312"/>
      <c r="CC117" s="312"/>
      <c r="CD117" s="312"/>
      <c r="CE117" s="313"/>
      <c r="CF117" s="308"/>
      <c r="CG117" s="309"/>
      <c r="CH117" s="309"/>
      <c r="CI117" s="309"/>
      <c r="CJ117" s="310"/>
      <c r="CK117" s="308" t="s">
        <v>965</v>
      </c>
      <c r="CL117" s="309"/>
      <c r="CM117" s="309"/>
      <c r="CN117" s="310"/>
    </row>
    <row r="118" spans="5:92" ht="14.25" customHeight="1">
      <c r="E118" s="640">
        <v>10</v>
      </c>
      <c r="F118" s="640"/>
      <c r="G118" s="642"/>
      <c r="H118" s="642"/>
      <c r="I118" s="642"/>
      <c r="J118" s="642"/>
      <c r="K118" s="642"/>
      <c r="L118" s="642"/>
      <c r="M118" s="642"/>
      <c r="N118" s="642"/>
      <c r="O118" s="642"/>
      <c r="P118" s="642"/>
      <c r="Q118" s="642"/>
      <c r="R118" s="642"/>
      <c r="S118" s="642"/>
      <c r="T118" s="644" t="s">
        <v>920</v>
      </c>
      <c r="U118" s="644"/>
      <c r="V118" s="644"/>
      <c r="W118" s="644"/>
      <c r="X118" s="644"/>
      <c r="Y118" s="644"/>
      <c r="Z118" s="644"/>
      <c r="AA118" s="644"/>
      <c r="AB118" s="644"/>
      <c r="AC118" s="644"/>
      <c r="AD118" s="644"/>
      <c r="AE118" s="644"/>
      <c r="AF118" s="644"/>
      <c r="AG118" s="644"/>
      <c r="AH118" s="644"/>
      <c r="AI118" s="643"/>
      <c r="AJ118" s="643"/>
      <c r="AK118" s="643"/>
      <c r="AL118" s="643"/>
      <c r="AM118" s="643"/>
      <c r="AN118" s="643"/>
      <c r="AO118" s="643"/>
      <c r="AP118" s="643"/>
      <c r="AQ118" s="643"/>
      <c r="AR118" s="643"/>
      <c r="AS118" s="643"/>
      <c r="AT118" s="643"/>
      <c r="AU118" s="643"/>
      <c r="AV118" s="643"/>
      <c r="AW118" s="308"/>
      <c r="AX118" s="309"/>
      <c r="AY118" s="309"/>
      <c r="AZ118" s="309"/>
      <c r="BA118" s="309"/>
      <c r="BB118" s="309"/>
      <c r="BC118" s="310"/>
      <c r="BD118" s="308"/>
      <c r="BE118" s="309"/>
      <c r="BF118" s="309"/>
      <c r="BG118" s="309"/>
      <c r="BH118" s="309"/>
      <c r="BI118" s="309"/>
      <c r="BJ118" s="310"/>
      <c r="BK118" s="308"/>
      <c r="BL118" s="309"/>
      <c r="BM118" s="309"/>
      <c r="BN118" s="309"/>
      <c r="BO118" s="309"/>
      <c r="BP118" s="309"/>
      <c r="BQ118" s="310"/>
      <c r="BR118" s="308"/>
      <c r="BS118" s="309"/>
      <c r="BT118" s="309"/>
      <c r="BU118" s="309"/>
      <c r="BV118" s="309"/>
      <c r="BW118" s="309"/>
      <c r="BX118" s="310"/>
      <c r="BY118" s="311"/>
      <c r="BZ118" s="312"/>
      <c r="CA118" s="312"/>
      <c r="CB118" s="312"/>
      <c r="CC118" s="312"/>
      <c r="CD118" s="312"/>
      <c r="CE118" s="313"/>
      <c r="CF118" s="308" t="s">
        <v>965</v>
      </c>
      <c r="CG118" s="309"/>
      <c r="CH118" s="309"/>
      <c r="CI118" s="309"/>
      <c r="CJ118" s="310"/>
      <c r="CK118" s="308" t="s">
        <v>965</v>
      </c>
      <c r="CL118" s="309"/>
      <c r="CM118" s="309"/>
      <c r="CN118" s="310"/>
    </row>
    <row r="119" spans="5:92" ht="12.75" customHeight="1">
      <c r="E119" s="640">
        <v>11</v>
      </c>
      <c r="F119" s="640"/>
      <c r="G119" s="642"/>
      <c r="H119" s="642"/>
      <c r="I119" s="642"/>
      <c r="J119" s="642"/>
      <c r="K119" s="642"/>
      <c r="L119" s="642"/>
      <c r="M119" s="642"/>
      <c r="N119" s="642"/>
      <c r="O119" s="642"/>
      <c r="P119" s="642"/>
      <c r="Q119" s="642"/>
      <c r="R119" s="642"/>
      <c r="S119" s="642"/>
      <c r="T119" s="644" t="s">
        <v>921</v>
      </c>
      <c r="U119" s="644"/>
      <c r="V119" s="644"/>
      <c r="W119" s="644"/>
      <c r="X119" s="644"/>
      <c r="Y119" s="644"/>
      <c r="Z119" s="644"/>
      <c r="AA119" s="644"/>
      <c r="AB119" s="644"/>
      <c r="AC119" s="644"/>
      <c r="AD119" s="644"/>
      <c r="AE119" s="644"/>
      <c r="AF119" s="644"/>
      <c r="AG119" s="644"/>
      <c r="AH119" s="644"/>
      <c r="AI119" s="643">
        <v>296</v>
      </c>
      <c r="AJ119" s="643"/>
      <c r="AK119" s="643"/>
      <c r="AL119" s="643"/>
      <c r="AM119" s="643"/>
      <c r="AN119" s="643"/>
      <c r="AO119" s="643"/>
      <c r="AP119" s="643"/>
      <c r="AQ119" s="643"/>
      <c r="AR119" s="643"/>
      <c r="AS119" s="643"/>
      <c r="AT119" s="643"/>
      <c r="AU119" s="643"/>
      <c r="AV119" s="643"/>
      <c r="AW119" s="308"/>
      <c r="AX119" s="309"/>
      <c r="AY119" s="309"/>
      <c r="AZ119" s="309"/>
      <c r="BA119" s="309"/>
      <c r="BB119" s="309"/>
      <c r="BC119" s="310"/>
      <c r="BD119" s="308"/>
      <c r="BE119" s="309"/>
      <c r="BF119" s="309"/>
      <c r="BG119" s="309"/>
      <c r="BH119" s="309"/>
      <c r="BI119" s="309"/>
      <c r="BJ119" s="310"/>
      <c r="BK119" s="308"/>
      <c r="BL119" s="309"/>
      <c r="BM119" s="309"/>
      <c r="BN119" s="309"/>
      <c r="BO119" s="309"/>
      <c r="BP119" s="309"/>
      <c r="BQ119" s="310"/>
      <c r="BR119" s="308"/>
      <c r="BS119" s="309"/>
      <c r="BT119" s="309"/>
      <c r="BU119" s="309"/>
      <c r="BV119" s="309"/>
      <c r="BW119" s="309"/>
      <c r="BX119" s="310"/>
      <c r="BY119" s="311">
        <f>290+2+4</f>
        <v>296</v>
      </c>
      <c r="BZ119" s="312"/>
      <c r="CA119" s="312"/>
      <c r="CB119" s="312"/>
      <c r="CC119" s="312"/>
      <c r="CD119" s="312"/>
      <c r="CE119" s="313"/>
      <c r="CF119" s="308" t="s">
        <v>965</v>
      </c>
      <c r="CG119" s="309"/>
      <c r="CH119" s="309"/>
      <c r="CI119" s="309"/>
      <c r="CJ119" s="310"/>
      <c r="CK119" s="308" t="s">
        <v>965</v>
      </c>
      <c r="CL119" s="309"/>
      <c r="CM119" s="309"/>
      <c r="CN119" s="310"/>
    </row>
    <row r="120" spans="5:92" ht="14.25" customHeight="1">
      <c r="E120" s="640">
        <v>12</v>
      </c>
      <c r="F120" s="640"/>
      <c r="G120" s="642"/>
      <c r="H120" s="642"/>
      <c r="I120" s="642"/>
      <c r="J120" s="642"/>
      <c r="K120" s="642"/>
      <c r="L120" s="642"/>
      <c r="M120" s="642"/>
      <c r="N120" s="642"/>
      <c r="O120" s="642"/>
      <c r="P120" s="642"/>
      <c r="Q120" s="642"/>
      <c r="R120" s="642"/>
      <c r="S120" s="642"/>
      <c r="T120" s="644" t="s">
        <v>922</v>
      </c>
      <c r="U120" s="644"/>
      <c r="V120" s="644"/>
      <c r="W120" s="644"/>
      <c r="X120" s="644"/>
      <c r="Y120" s="644"/>
      <c r="Z120" s="644"/>
      <c r="AA120" s="644"/>
      <c r="AB120" s="644"/>
      <c r="AC120" s="644"/>
      <c r="AD120" s="644"/>
      <c r="AE120" s="644"/>
      <c r="AF120" s="644"/>
      <c r="AG120" s="644"/>
      <c r="AH120" s="644"/>
      <c r="AI120" s="643"/>
      <c r="AJ120" s="643"/>
      <c r="AK120" s="643"/>
      <c r="AL120" s="643"/>
      <c r="AM120" s="643"/>
      <c r="AN120" s="643"/>
      <c r="AO120" s="643"/>
      <c r="AP120" s="643">
        <v>106</v>
      </c>
      <c r="AQ120" s="643"/>
      <c r="AR120" s="643"/>
      <c r="AS120" s="643"/>
      <c r="AT120" s="643"/>
      <c r="AU120" s="643"/>
      <c r="AV120" s="643"/>
      <c r="AW120" s="308"/>
      <c r="AX120" s="309"/>
      <c r="AY120" s="309"/>
      <c r="AZ120" s="309"/>
      <c r="BA120" s="309"/>
      <c r="BB120" s="309"/>
      <c r="BC120" s="310"/>
      <c r="BD120" s="308"/>
      <c r="BE120" s="309"/>
      <c r="BF120" s="309"/>
      <c r="BG120" s="309"/>
      <c r="BH120" s="309"/>
      <c r="BI120" s="309"/>
      <c r="BJ120" s="310"/>
      <c r="BK120" s="308"/>
      <c r="BL120" s="309"/>
      <c r="BM120" s="309"/>
      <c r="BN120" s="309"/>
      <c r="BO120" s="309"/>
      <c r="BP120" s="309"/>
      <c r="BQ120" s="310"/>
      <c r="BR120" s="308"/>
      <c r="BS120" s="309"/>
      <c r="BT120" s="309"/>
      <c r="BU120" s="309"/>
      <c r="BV120" s="309"/>
      <c r="BW120" s="309"/>
      <c r="BX120" s="310"/>
      <c r="BY120" s="311">
        <v>106</v>
      </c>
      <c r="BZ120" s="312"/>
      <c r="CA120" s="312"/>
      <c r="CB120" s="312"/>
      <c r="CC120" s="312"/>
      <c r="CD120" s="312"/>
      <c r="CE120" s="313"/>
      <c r="CF120" s="308"/>
      <c r="CG120" s="309"/>
      <c r="CH120" s="309"/>
      <c r="CI120" s="309"/>
      <c r="CJ120" s="310"/>
      <c r="CK120" s="308" t="s">
        <v>965</v>
      </c>
      <c r="CL120" s="309"/>
      <c r="CM120" s="309"/>
      <c r="CN120" s="310"/>
    </row>
    <row r="121" spans="5:92" ht="14.25" customHeight="1">
      <c r="E121" s="640">
        <v>13</v>
      </c>
      <c r="F121" s="640"/>
      <c r="G121" s="642"/>
      <c r="H121" s="642"/>
      <c r="I121" s="642"/>
      <c r="J121" s="642"/>
      <c r="K121" s="642"/>
      <c r="L121" s="642"/>
      <c r="M121" s="642"/>
      <c r="N121" s="642"/>
      <c r="O121" s="642"/>
      <c r="P121" s="642"/>
      <c r="Q121" s="642"/>
      <c r="R121" s="642"/>
      <c r="S121" s="642"/>
      <c r="T121" s="644" t="s">
        <v>923</v>
      </c>
      <c r="U121" s="644"/>
      <c r="V121" s="644"/>
      <c r="W121" s="644"/>
      <c r="X121" s="644"/>
      <c r="Y121" s="644"/>
      <c r="Z121" s="644"/>
      <c r="AA121" s="644"/>
      <c r="AB121" s="644"/>
      <c r="AC121" s="644"/>
      <c r="AD121" s="644"/>
      <c r="AE121" s="644"/>
      <c r="AF121" s="644"/>
      <c r="AG121" s="644"/>
      <c r="AH121" s="644"/>
      <c r="AI121" s="643"/>
      <c r="AJ121" s="643"/>
      <c r="AK121" s="643"/>
      <c r="AL121" s="643"/>
      <c r="AM121" s="643"/>
      <c r="AN121" s="643"/>
      <c r="AO121" s="643"/>
      <c r="AP121" s="643"/>
      <c r="AQ121" s="643"/>
      <c r="AR121" s="643"/>
      <c r="AS121" s="643"/>
      <c r="AT121" s="643"/>
      <c r="AU121" s="643"/>
      <c r="AV121" s="643"/>
      <c r="AW121" s="308">
        <v>27</v>
      </c>
      <c r="AX121" s="309"/>
      <c r="AY121" s="309"/>
      <c r="AZ121" s="309"/>
      <c r="BA121" s="309"/>
      <c r="BB121" s="309"/>
      <c r="BC121" s="310"/>
      <c r="BD121" s="308"/>
      <c r="BE121" s="309"/>
      <c r="BF121" s="309"/>
      <c r="BG121" s="309"/>
      <c r="BH121" s="309"/>
      <c r="BI121" s="309"/>
      <c r="BJ121" s="310"/>
      <c r="BK121" s="308"/>
      <c r="BL121" s="309"/>
      <c r="BM121" s="309"/>
      <c r="BN121" s="309"/>
      <c r="BO121" s="309"/>
      <c r="BP121" s="309"/>
      <c r="BQ121" s="310"/>
      <c r="BR121" s="308"/>
      <c r="BS121" s="309"/>
      <c r="BT121" s="309"/>
      <c r="BU121" s="309"/>
      <c r="BV121" s="309"/>
      <c r="BW121" s="309"/>
      <c r="BX121" s="310"/>
      <c r="BY121" s="311">
        <v>27</v>
      </c>
      <c r="BZ121" s="312"/>
      <c r="CA121" s="312"/>
      <c r="CB121" s="312"/>
      <c r="CC121" s="312"/>
      <c r="CD121" s="312"/>
      <c r="CE121" s="313"/>
      <c r="CF121" s="308"/>
      <c r="CG121" s="309"/>
      <c r="CH121" s="309"/>
      <c r="CI121" s="309"/>
      <c r="CJ121" s="310"/>
      <c r="CK121" s="308" t="s">
        <v>965</v>
      </c>
      <c r="CL121" s="309"/>
      <c r="CM121" s="309"/>
      <c r="CN121" s="310"/>
    </row>
    <row r="122" spans="5:92" ht="14.25" customHeight="1">
      <c r="E122" s="640">
        <v>14</v>
      </c>
      <c r="F122" s="640"/>
      <c r="G122" s="642"/>
      <c r="H122" s="642"/>
      <c r="I122" s="642"/>
      <c r="J122" s="642"/>
      <c r="K122" s="642"/>
      <c r="L122" s="642"/>
      <c r="M122" s="642"/>
      <c r="N122" s="642"/>
      <c r="O122" s="642"/>
      <c r="P122" s="642"/>
      <c r="Q122" s="642"/>
      <c r="R122" s="642"/>
      <c r="S122" s="642"/>
      <c r="T122" s="644" t="s">
        <v>924</v>
      </c>
      <c r="U122" s="644"/>
      <c r="V122" s="644"/>
      <c r="W122" s="644"/>
      <c r="X122" s="644"/>
      <c r="Y122" s="644"/>
      <c r="Z122" s="644"/>
      <c r="AA122" s="644"/>
      <c r="AB122" s="644"/>
      <c r="AC122" s="644"/>
      <c r="AD122" s="644"/>
      <c r="AE122" s="644"/>
      <c r="AF122" s="644"/>
      <c r="AG122" s="644"/>
      <c r="AH122" s="644"/>
      <c r="AI122" s="643"/>
      <c r="AJ122" s="643"/>
      <c r="AK122" s="643"/>
      <c r="AL122" s="643"/>
      <c r="AM122" s="643"/>
      <c r="AN122" s="643"/>
      <c r="AO122" s="643"/>
      <c r="AP122" s="643">
        <v>87</v>
      </c>
      <c r="AQ122" s="643"/>
      <c r="AR122" s="643"/>
      <c r="AS122" s="643"/>
      <c r="AT122" s="643"/>
      <c r="AU122" s="643"/>
      <c r="AV122" s="643"/>
      <c r="AW122" s="308"/>
      <c r="AX122" s="309"/>
      <c r="AY122" s="309"/>
      <c r="AZ122" s="309"/>
      <c r="BA122" s="309"/>
      <c r="BB122" s="309"/>
      <c r="BC122" s="310"/>
      <c r="BD122" s="308"/>
      <c r="BE122" s="309"/>
      <c r="BF122" s="309"/>
      <c r="BG122" s="309"/>
      <c r="BH122" s="309"/>
      <c r="BI122" s="309"/>
      <c r="BJ122" s="310"/>
      <c r="BK122" s="308"/>
      <c r="BL122" s="309"/>
      <c r="BM122" s="309"/>
      <c r="BN122" s="309"/>
      <c r="BO122" s="309"/>
      <c r="BP122" s="309"/>
      <c r="BQ122" s="310"/>
      <c r="BR122" s="308"/>
      <c r="BS122" s="309"/>
      <c r="BT122" s="309"/>
      <c r="BU122" s="309"/>
      <c r="BV122" s="309"/>
      <c r="BW122" s="309"/>
      <c r="BX122" s="310"/>
      <c r="BY122" s="311">
        <v>87</v>
      </c>
      <c r="BZ122" s="312"/>
      <c r="CA122" s="312"/>
      <c r="CB122" s="312"/>
      <c r="CC122" s="312"/>
      <c r="CD122" s="312"/>
      <c r="CE122" s="313"/>
      <c r="CF122" s="308"/>
      <c r="CG122" s="309"/>
      <c r="CH122" s="309"/>
      <c r="CI122" s="309"/>
      <c r="CJ122" s="310"/>
      <c r="CK122" s="308" t="s">
        <v>965</v>
      </c>
      <c r="CL122" s="309"/>
      <c r="CM122" s="309"/>
      <c r="CN122" s="310"/>
    </row>
    <row r="123" spans="5:92" ht="14.25" customHeight="1">
      <c r="E123" s="640">
        <v>15</v>
      </c>
      <c r="F123" s="640"/>
      <c r="G123" s="642"/>
      <c r="H123" s="642"/>
      <c r="I123" s="642"/>
      <c r="J123" s="642"/>
      <c r="K123" s="642"/>
      <c r="L123" s="642"/>
      <c r="M123" s="642"/>
      <c r="N123" s="642"/>
      <c r="O123" s="642"/>
      <c r="P123" s="642"/>
      <c r="Q123" s="642"/>
      <c r="R123" s="642"/>
      <c r="S123" s="642"/>
      <c r="T123" s="644" t="s">
        <v>925</v>
      </c>
      <c r="U123" s="644"/>
      <c r="V123" s="644"/>
      <c r="W123" s="644"/>
      <c r="X123" s="644"/>
      <c r="Y123" s="644"/>
      <c r="Z123" s="644"/>
      <c r="AA123" s="644"/>
      <c r="AB123" s="644"/>
      <c r="AC123" s="644"/>
      <c r="AD123" s="644"/>
      <c r="AE123" s="644"/>
      <c r="AF123" s="644"/>
      <c r="AG123" s="644"/>
      <c r="AH123" s="644"/>
      <c r="AI123" s="643"/>
      <c r="AJ123" s="643"/>
      <c r="AK123" s="643"/>
      <c r="AL123" s="643"/>
      <c r="AM123" s="643"/>
      <c r="AN123" s="643"/>
      <c r="AO123" s="643"/>
      <c r="AP123" s="643">
        <v>62</v>
      </c>
      <c r="AQ123" s="643"/>
      <c r="AR123" s="643"/>
      <c r="AS123" s="643"/>
      <c r="AT123" s="643"/>
      <c r="AU123" s="643"/>
      <c r="AV123" s="643"/>
      <c r="AW123" s="308"/>
      <c r="AX123" s="309"/>
      <c r="AY123" s="309"/>
      <c r="AZ123" s="309"/>
      <c r="BA123" s="309"/>
      <c r="BB123" s="309"/>
      <c r="BC123" s="310"/>
      <c r="BD123" s="308"/>
      <c r="BE123" s="309"/>
      <c r="BF123" s="309"/>
      <c r="BG123" s="309"/>
      <c r="BH123" s="309"/>
      <c r="BI123" s="309"/>
      <c r="BJ123" s="310"/>
      <c r="BK123" s="308"/>
      <c r="BL123" s="309"/>
      <c r="BM123" s="309"/>
      <c r="BN123" s="309"/>
      <c r="BO123" s="309"/>
      <c r="BP123" s="309"/>
      <c r="BQ123" s="310"/>
      <c r="BR123" s="308"/>
      <c r="BS123" s="309"/>
      <c r="BT123" s="309"/>
      <c r="BU123" s="309"/>
      <c r="BV123" s="309"/>
      <c r="BW123" s="309"/>
      <c r="BX123" s="310"/>
      <c r="BY123" s="311">
        <f>59+3</f>
        <v>62</v>
      </c>
      <c r="BZ123" s="312"/>
      <c r="CA123" s="312"/>
      <c r="CB123" s="312"/>
      <c r="CC123" s="312"/>
      <c r="CD123" s="312"/>
      <c r="CE123" s="313"/>
      <c r="CF123" s="308"/>
      <c r="CG123" s="309"/>
      <c r="CH123" s="309"/>
      <c r="CI123" s="309"/>
      <c r="CJ123" s="310"/>
      <c r="CK123" s="308" t="s">
        <v>965</v>
      </c>
      <c r="CL123" s="309"/>
      <c r="CM123" s="309"/>
      <c r="CN123" s="310"/>
    </row>
    <row r="124" spans="5:92" ht="14.25" customHeight="1">
      <c r="E124" s="640">
        <v>16</v>
      </c>
      <c r="F124" s="640"/>
      <c r="G124" s="642"/>
      <c r="H124" s="642"/>
      <c r="I124" s="642"/>
      <c r="J124" s="642"/>
      <c r="K124" s="642"/>
      <c r="L124" s="642"/>
      <c r="M124" s="642"/>
      <c r="N124" s="642"/>
      <c r="O124" s="642"/>
      <c r="P124" s="642"/>
      <c r="Q124" s="642"/>
      <c r="R124" s="642"/>
      <c r="S124" s="642"/>
      <c r="T124" s="644" t="s">
        <v>926</v>
      </c>
      <c r="U124" s="644"/>
      <c r="V124" s="644"/>
      <c r="W124" s="644"/>
      <c r="X124" s="644"/>
      <c r="Y124" s="644"/>
      <c r="Z124" s="644"/>
      <c r="AA124" s="644"/>
      <c r="AB124" s="644"/>
      <c r="AC124" s="644"/>
      <c r="AD124" s="644"/>
      <c r="AE124" s="644"/>
      <c r="AF124" s="644"/>
      <c r="AG124" s="644"/>
      <c r="AH124" s="644"/>
      <c r="AI124" s="643"/>
      <c r="AJ124" s="643"/>
      <c r="AK124" s="643"/>
      <c r="AL124" s="643"/>
      <c r="AM124" s="643"/>
      <c r="AN124" s="643"/>
      <c r="AO124" s="643"/>
      <c r="AP124" s="643">
        <v>166</v>
      </c>
      <c r="AQ124" s="643"/>
      <c r="AR124" s="643"/>
      <c r="AS124" s="643"/>
      <c r="AT124" s="643"/>
      <c r="AU124" s="643"/>
      <c r="AV124" s="643"/>
      <c r="AW124" s="308"/>
      <c r="AX124" s="309"/>
      <c r="AY124" s="309"/>
      <c r="AZ124" s="309"/>
      <c r="BA124" s="309"/>
      <c r="BB124" s="309"/>
      <c r="BC124" s="310"/>
      <c r="BD124" s="308"/>
      <c r="BE124" s="309"/>
      <c r="BF124" s="309"/>
      <c r="BG124" s="309"/>
      <c r="BH124" s="309"/>
      <c r="BI124" s="309"/>
      <c r="BJ124" s="310"/>
      <c r="BK124" s="308"/>
      <c r="BL124" s="309"/>
      <c r="BM124" s="309"/>
      <c r="BN124" s="309"/>
      <c r="BO124" s="309"/>
      <c r="BP124" s="309"/>
      <c r="BQ124" s="310"/>
      <c r="BR124" s="308"/>
      <c r="BS124" s="309"/>
      <c r="BT124" s="309"/>
      <c r="BU124" s="309"/>
      <c r="BV124" s="309"/>
      <c r="BW124" s="309"/>
      <c r="BX124" s="310"/>
      <c r="BY124" s="311">
        <v>166</v>
      </c>
      <c r="BZ124" s="312"/>
      <c r="CA124" s="312"/>
      <c r="CB124" s="312"/>
      <c r="CC124" s="312"/>
      <c r="CD124" s="312"/>
      <c r="CE124" s="313"/>
      <c r="CF124" s="308"/>
      <c r="CG124" s="309"/>
      <c r="CH124" s="309"/>
      <c r="CI124" s="309"/>
      <c r="CJ124" s="310"/>
      <c r="CK124" s="308" t="s">
        <v>965</v>
      </c>
      <c r="CL124" s="309"/>
      <c r="CM124" s="309"/>
      <c r="CN124" s="310"/>
    </row>
    <row r="125" spans="5:92" ht="14.25" customHeight="1">
      <c r="E125" s="640">
        <v>17</v>
      </c>
      <c r="F125" s="640"/>
      <c r="G125" s="642"/>
      <c r="H125" s="642"/>
      <c r="I125" s="642"/>
      <c r="J125" s="642"/>
      <c r="K125" s="642"/>
      <c r="L125" s="642"/>
      <c r="M125" s="642"/>
      <c r="N125" s="642"/>
      <c r="O125" s="642"/>
      <c r="P125" s="642"/>
      <c r="Q125" s="642"/>
      <c r="R125" s="642"/>
      <c r="S125" s="642"/>
      <c r="T125" s="644" t="s">
        <v>927</v>
      </c>
      <c r="U125" s="644"/>
      <c r="V125" s="644"/>
      <c r="W125" s="644"/>
      <c r="X125" s="644"/>
      <c r="Y125" s="644"/>
      <c r="Z125" s="644"/>
      <c r="AA125" s="644"/>
      <c r="AB125" s="644"/>
      <c r="AC125" s="644"/>
      <c r="AD125" s="644"/>
      <c r="AE125" s="644"/>
      <c r="AF125" s="644"/>
      <c r="AG125" s="644"/>
      <c r="AH125" s="644"/>
      <c r="AI125" s="643"/>
      <c r="AJ125" s="643"/>
      <c r="AK125" s="643"/>
      <c r="AL125" s="643"/>
      <c r="AM125" s="643"/>
      <c r="AN125" s="643"/>
      <c r="AO125" s="643"/>
      <c r="AP125" s="643"/>
      <c r="AQ125" s="643"/>
      <c r="AR125" s="643"/>
      <c r="AS125" s="643"/>
      <c r="AT125" s="643"/>
      <c r="AU125" s="643"/>
      <c r="AV125" s="643"/>
      <c r="AW125" s="308">
        <v>46</v>
      </c>
      <c r="AX125" s="309"/>
      <c r="AY125" s="309"/>
      <c r="AZ125" s="309"/>
      <c r="BA125" s="309"/>
      <c r="BB125" s="309"/>
      <c r="BC125" s="310"/>
      <c r="BD125" s="308"/>
      <c r="BE125" s="309"/>
      <c r="BF125" s="309"/>
      <c r="BG125" s="309"/>
      <c r="BH125" s="309"/>
      <c r="BI125" s="309"/>
      <c r="BJ125" s="310"/>
      <c r="BK125" s="308"/>
      <c r="BL125" s="309"/>
      <c r="BM125" s="309"/>
      <c r="BN125" s="309"/>
      <c r="BO125" s="309"/>
      <c r="BP125" s="309"/>
      <c r="BQ125" s="310"/>
      <c r="BR125" s="308"/>
      <c r="BS125" s="309"/>
      <c r="BT125" s="309"/>
      <c r="BU125" s="309"/>
      <c r="BV125" s="309"/>
      <c r="BW125" s="309"/>
      <c r="BX125" s="310"/>
      <c r="BY125" s="311">
        <v>46</v>
      </c>
      <c r="BZ125" s="312"/>
      <c r="CA125" s="312"/>
      <c r="CB125" s="312"/>
      <c r="CC125" s="312"/>
      <c r="CD125" s="312"/>
      <c r="CE125" s="313"/>
      <c r="CF125" s="308"/>
      <c r="CG125" s="309"/>
      <c r="CH125" s="309"/>
      <c r="CI125" s="309"/>
      <c r="CJ125" s="310"/>
      <c r="CK125" s="308" t="s">
        <v>965</v>
      </c>
      <c r="CL125" s="309"/>
      <c r="CM125" s="309"/>
      <c r="CN125" s="310"/>
    </row>
    <row r="126" spans="5:92" ht="14.25" customHeight="1">
      <c r="E126" s="640">
        <v>18</v>
      </c>
      <c r="F126" s="640"/>
      <c r="G126" s="642"/>
      <c r="H126" s="642"/>
      <c r="I126" s="642"/>
      <c r="J126" s="642"/>
      <c r="K126" s="642"/>
      <c r="L126" s="642"/>
      <c r="M126" s="642"/>
      <c r="N126" s="642"/>
      <c r="O126" s="642"/>
      <c r="P126" s="642"/>
      <c r="Q126" s="642"/>
      <c r="R126" s="642"/>
      <c r="S126" s="642"/>
      <c r="T126" s="644" t="s">
        <v>928</v>
      </c>
      <c r="U126" s="644"/>
      <c r="V126" s="644"/>
      <c r="W126" s="644"/>
      <c r="X126" s="644"/>
      <c r="Y126" s="644"/>
      <c r="Z126" s="644"/>
      <c r="AA126" s="644"/>
      <c r="AB126" s="644"/>
      <c r="AC126" s="644"/>
      <c r="AD126" s="644"/>
      <c r="AE126" s="644"/>
      <c r="AF126" s="644"/>
      <c r="AG126" s="644"/>
      <c r="AH126" s="644"/>
      <c r="AI126" s="643"/>
      <c r="AJ126" s="643"/>
      <c r="AK126" s="643"/>
      <c r="AL126" s="643"/>
      <c r="AM126" s="643"/>
      <c r="AN126" s="643"/>
      <c r="AO126" s="643"/>
      <c r="AP126" s="643"/>
      <c r="AQ126" s="643"/>
      <c r="AR126" s="643"/>
      <c r="AS126" s="643"/>
      <c r="AT126" s="643"/>
      <c r="AU126" s="643"/>
      <c r="AV126" s="643"/>
      <c r="AW126" s="308"/>
      <c r="AX126" s="309"/>
      <c r="AY126" s="309"/>
      <c r="AZ126" s="309"/>
      <c r="BA126" s="309"/>
      <c r="BB126" s="309"/>
      <c r="BC126" s="310"/>
      <c r="BD126" s="308"/>
      <c r="BE126" s="309"/>
      <c r="BF126" s="309"/>
      <c r="BG126" s="309"/>
      <c r="BH126" s="309"/>
      <c r="BI126" s="309"/>
      <c r="BJ126" s="310"/>
      <c r="BK126" s="308"/>
      <c r="BL126" s="309"/>
      <c r="BM126" s="309"/>
      <c r="BN126" s="309"/>
      <c r="BO126" s="309"/>
      <c r="BP126" s="309"/>
      <c r="BQ126" s="310"/>
      <c r="BR126" s="308"/>
      <c r="BS126" s="309"/>
      <c r="BT126" s="309"/>
      <c r="BU126" s="309"/>
      <c r="BV126" s="309"/>
      <c r="BW126" s="309"/>
      <c r="BX126" s="310"/>
      <c r="BY126" s="311"/>
      <c r="BZ126" s="312"/>
      <c r="CA126" s="312"/>
      <c r="CB126" s="312"/>
      <c r="CC126" s="312"/>
      <c r="CD126" s="312"/>
      <c r="CE126" s="313"/>
      <c r="CF126" s="308"/>
      <c r="CG126" s="309"/>
      <c r="CH126" s="309"/>
      <c r="CI126" s="309"/>
      <c r="CJ126" s="310"/>
      <c r="CK126" s="308" t="s">
        <v>965</v>
      </c>
      <c r="CL126" s="309"/>
      <c r="CM126" s="309"/>
      <c r="CN126" s="310"/>
    </row>
    <row r="127" spans="5:92" ht="14.25" customHeight="1">
      <c r="E127" s="640">
        <v>19</v>
      </c>
      <c r="F127" s="640"/>
      <c r="G127" s="642"/>
      <c r="H127" s="642"/>
      <c r="I127" s="642"/>
      <c r="J127" s="642"/>
      <c r="K127" s="642"/>
      <c r="L127" s="642"/>
      <c r="M127" s="642"/>
      <c r="N127" s="642"/>
      <c r="O127" s="642"/>
      <c r="P127" s="642"/>
      <c r="Q127" s="642"/>
      <c r="R127" s="642"/>
      <c r="S127" s="642"/>
      <c r="T127" s="644" t="s">
        <v>929</v>
      </c>
      <c r="U127" s="644"/>
      <c r="V127" s="644"/>
      <c r="W127" s="644"/>
      <c r="X127" s="644"/>
      <c r="Y127" s="644"/>
      <c r="Z127" s="644"/>
      <c r="AA127" s="644"/>
      <c r="AB127" s="644"/>
      <c r="AC127" s="644"/>
      <c r="AD127" s="644"/>
      <c r="AE127" s="644"/>
      <c r="AF127" s="644"/>
      <c r="AG127" s="644"/>
      <c r="AH127" s="644"/>
      <c r="AI127" s="643"/>
      <c r="AJ127" s="643"/>
      <c r="AK127" s="643"/>
      <c r="AL127" s="643"/>
      <c r="AM127" s="643"/>
      <c r="AN127" s="643"/>
      <c r="AO127" s="643"/>
      <c r="AP127" s="643">
        <v>40</v>
      </c>
      <c r="AQ127" s="643"/>
      <c r="AR127" s="643"/>
      <c r="AS127" s="643"/>
      <c r="AT127" s="643"/>
      <c r="AU127" s="643"/>
      <c r="AV127" s="643"/>
      <c r="AW127" s="308"/>
      <c r="AX127" s="309"/>
      <c r="AY127" s="309"/>
      <c r="AZ127" s="309"/>
      <c r="BA127" s="309"/>
      <c r="BB127" s="309"/>
      <c r="BC127" s="310"/>
      <c r="BD127" s="308"/>
      <c r="BE127" s="309"/>
      <c r="BF127" s="309"/>
      <c r="BG127" s="309"/>
      <c r="BH127" s="309"/>
      <c r="BI127" s="309"/>
      <c r="BJ127" s="310"/>
      <c r="BK127" s="308"/>
      <c r="BL127" s="309"/>
      <c r="BM127" s="309"/>
      <c r="BN127" s="309"/>
      <c r="BO127" s="309"/>
      <c r="BP127" s="309"/>
      <c r="BQ127" s="310"/>
      <c r="BR127" s="308"/>
      <c r="BS127" s="309"/>
      <c r="BT127" s="309"/>
      <c r="BU127" s="309"/>
      <c r="BV127" s="309"/>
      <c r="BW127" s="309"/>
      <c r="BX127" s="310"/>
      <c r="BY127" s="311">
        <v>40</v>
      </c>
      <c r="BZ127" s="312"/>
      <c r="CA127" s="312"/>
      <c r="CB127" s="312"/>
      <c r="CC127" s="312"/>
      <c r="CD127" s="312"/>
      <c r="CE127" s="313"/>
      <c r="CF127" s="308"/>
      <c r="CG127" s="309"/>
      <c r="CH127" s="309"/>
      <c r="CI127" s="309"/>
      <c r="CJ127" s="310"/>
      <c r="CK127" s="308" t="s">
        <v>965</v>
      </c>
      <c r="CL127" s="309"/>
      <c r="CM127" s="309"/>
      <c r="CN127" s="310"/>
    </row>
    <row r="128" spans="5:92" ht="14.25" customHeight="1">
      <c r="E128" s="640">
        <v>20</v>
      </c>
      <c r="F128" s="640"/>
      <c r="G128" s="642"/>
      <c r="H128" s="642"/>
      <c r="I128" s="642"/>
      <c r="J128" s="642"/>
      <c r="K128" s="642"/>
      <c r="L128" s="642"/>
      <c r="M128" s="642"/>
      <c r="N128" s="642"/>
      <c r="O128" s="642"/>
      <c r="P128" s="642"/>
      <c r="Q128" s="642"/>
      <c r="R128" s="642"/>
      <c r="S128" s="642"/>
      <c r="T128" s="644" t="s">
        <v>930</v>
      </c>
      <c r="U128" s="644"/>
      <c r="V128" s="644"/>
      <c r="W128" s="644"/>
      <c r="X128" s="644"/>
      <c r="Y128" s="644"/>
      <c r="Z128" s="644"/>
      <c r="AA128" s="644"/>
      <c r="AB128" s="644"/>
      <c r="AC128" s="644"/>
      <c r="AD128" s="644"/>
      <c r="AE128" s="644"/>
      <c r="AF128" s="644"/>
      <c r="AG128" s="644"/>
      <c r="AH128" s="644"/>
      <c r="AI128" s="643"/>
      <c r="AJ128" s="643"/>
      <c r="AK128" s="643"/>
      <c r="AL128" s="643"/>
      <c r="AM128" s="643"/>
      <c r="AN128" s="643"/>
      <c r="AO128" s="643"/>
      <c r="AP128" s="643">
        <v>105</v>
      </c>
      <c r="AQ128" s="643"/>
      <c r="AR128" s="643"/>
      <c r="AS128" s="643"/>
      <c r="AT128" s="643"/>
      <c r="AU128" s="643"/>
      <c r="AV128" s="643"/>
      <c r="AW128" s="308"/>
      <c r="AX128" s="309"/>
      <c r="AY128" s="309"/>
      <c r="AZ128" s="309"/>
      <c r="BA128" s="309"/>
      <c r="BB128" s="309"/>
      <c r="BC128" s="310"/>
      <c r="BD128" s="308"/>
      <c r="BE128" s="309"/>
      <c r="BF128" s="309"/>
      <c r="BG128" s="309"/>
      <c r="BH128" s="309"/>
      <c r="BI128" s="309"/>
      <c r="BJ128" s="310"/>
      <c r="BK128" s="308"/>
      <c r="BL128" s="309"/>
      <c r="BM128" s="309"/>
      <c r="BN128" s="309"/>
      <c r="BO128" s="309"/>
      <c r="BP128" s="309"/>
      <c r="BQ128" s="310"/>
      <c r="BR128" s="308"/>
      <c r="BS128" s="309"/>
      <c r="BT128" s="309"/>
      <c r="BU128" s="309"/>
      <c r="BV128" s="309"/>
      <c r="BW128" s="309"/>
      <c r="BX128" s="310"/>
      <c r="BY128" s="311">
        <v>105</v>
      </c>
      <c r="BZ128" s="312"/>
      <c r="CA128" s="312"/>
      <c r="CB128" s="312"/>
      <c r="CC128" s="312"/>
      <c r="CD128" s="312"/>
      <c r="CE128" s="313"/>
      <c r="CF128" s="308"/>
      <c r="CG128" s="309"/>
      <c r="CH128" s="309"/>
      <c r="CI128" s="309"/>
      <c r="CJ128" s="310"/>
      <c r="CK128" s="308" t="s">
        <v>965</v>
      </c>
      <c r="CL128" s="309"/>
      <c r="CM128" s="309"/>
      <c r="CN128" s="310"/>
    </row>
    <row r="129" spans="5:92" ht="14.25" customHeight="1">
      <c r="E129" s="640">
        <v>21</v>
      </c>
      <c r="F129" s="640"/>
      <c r="G129" s="642"/>
      <c r="H129" s="642"/>
      <c r="I129" s="642"/>
      <c r="J129" s="642"/>
      <c r="K129" s="642"/>
      <c r="L129" s="642"/>
      <c r="M129" s="642"/>
      <c r="N129" s="642"/>
      <c r="O129" s="642"/>
      <c r="P129" s="642"/>
      <c r="Q129" s="642"/>
      <c r="R129" s="642"/>
      <c r="S129" s="642"/>
      <c r="T129" s="644" t="s">
        <v>931</v>
      </c>
      <c r="U129" s="644"/>
      <c r="V129" s="644"/>
      <c r="W129" s="644"/>
      <c r="X129" s="644"/>
      <c r="Y129" s="644"/>
      <c r="Z129" s="644"/>
      <c r="AA129" s="644"/>
      <c r="AB129" s="644"/>
      <c r="AC129" s="644"/>
      <c r="AD129" s="644"/>
      <c r="AE129" s="644"/>
      <c r="AF129" s="644"/>
      <c r="AG129" s="644"/>
      <c r="AH129" s="644"/>
      <c r="AI129" s="643"/>
      <c r="AJ129" s="643"/>
      <c r="AK129" s="643"/>
      <c r="AL129" s="643"/>
      <c r="AM129" s="643"/>
      <c r="AN129" s="643"/>
      <c r="AO129" s="643"/>
      <c r="AP129" s="643">
        <v>207</v>
      </c>
      <c r="AQ129" s="643"/>
      <c r="AR129" s="643"/>
      <c r="AS129" s="643"/>
      <c r="AT129" s="643"/>
      <c r="AU129" s="643"/>
      <c r="AV129" s="643"/>
      <c r="AW129" s="308"/>
      <c r="AX129" s="309"/>
      <c r="AY129" s="309"/>
      <c r="AZ129" s="309"/>
      <c r="BA129" s="309"/>
      <c r="BB129" s="309"/>
      <c r="BC129" s="310"/>
      <c r="BD129" s="308"/>
      <c r="BE129" s="309"/>
      <c r="BF129" s="309"/>
      <c r="BG129" s="309"/>
      <c r="BH129" s="309"/>
      <c r="BI129" s="309"/>
      <c r="BJ129" s="310"/>
      <c r="BK129" s="308"/>
      <c r="BL129" s="309"/>
      <c r="BM129" s="309"/>
      <c r="BN129" s="309"/>
      <c r="BO129" s="309"/>
      <c r="BP129" s="309"/>
      <c r="BQ129" s="310"/>
      <c r="BR129" s="308"/>
      <c r="BS129" s="309"/>
      <c r="BT129" s="309"/>
      <c r="BU129" s="309"/>
      <c r="BV129" s="309"/>
      <c r="BW129" s="309"/>
      <c r="BX129" s="310"/>
      <c r="BY129" s="311">
        <f>204+3</f>
        <v>207</v>
      </c>
      <c r="BZ129" s="312"/>
      <c r="CA129" s="312"/>
      <c r="CB129" s="312"/>
      <c r="CC129" s="312"/>
      <c r="CD129" s="312"/>
      <c r="CE129" s="313"/>
      <c r="CF129" s="308"/>
      <c r="CG129" s="309"/>
      <c r="CH129" s="309"/>
      <c r="CI129" s="309"/>
      <c r="CJ129" s="310"/>
      <c r="CK129" s="308" t="s">
        <v>965</v>
      </c>
      <c r="CL129" s="309"/>
      <c r="CM129" s="309"/>
      <c r="CN129" s="310"/>
    </row>
    <row r="130" spans="5:92" ht="14.25" customHeight="1">
      <c r="E130" s="640">
        <v>22</v>
      </c>
      <c r="F130" s="640"/>
      <c r="G130" s="642"/>
      <c r="H130" s="642"/>
      <c r="I130" s="642"/>
      <c r="J130" s="642"/>
      <c r="K130" s="642"/>
      <c r="L130" s="642"/>
      <c r="M130" s="642"/>
      <c r="N130" s="642"/>
      <c r="O130" s="642"/>
      <c r="P130" s="642"/>
      <c r="Q130" s="642"/>
      <c r="R130" s="642"/>
      <c r="S130" s="642"/>
      <c r="T130" s="644" t="s">
        <v>932</v>
      </c>
      <c r="U130" s="644"/>
      <c r="V130" s="644"/>
      <c r="W130" s="644"/>
      <c r="X130" s="644"/>
      <c r="Y130" s="644"/>
      <c r="Z130" s="644"/>
      <c r="AA130" s="644"/>
      <c r="AB130" s="644"/>
      <c r="AC130" s="644"/>
      <c r="AD130" s="644"/>
      <c r="AE130" s="644"/>
      <c r="AF130" s="644"/>
      <c r="AG130" s="644"/>
      <c r="AH130" s="644"/>
      <c r="AI130" s="643"/>
      <c r="AJ130" s="643"/>
      <c r="AK130" s="643"/>
      <c r="AL130" s="643"/>
      <c r="AM130" s="643"/>
      <c r="AN130" s="643"/>
      <c r="AO130" s="643"/>
      <c r="AP130" s="643">
        <v>367</v>
      </c>
      <c r="AQ130" s="643"/>
      <c r="AR130" s="643"/>
      <c r="AS130" s="643"/>
      <c r="AT130" s="643"/>
      <c r="AU130" s="643"/>
      <c r="AV130" s="643"/>
      <c r="AW130" s="308"/>
      <c r="AX130" s="309"/>
      <c r="AY130" s="309"/>
      <c r="AZ130" s="309"/>
      <c r="BA130" s="309"/>
      <c r="BB130" s="309"/>
      <c r="BC130" s="310"/>
      <c r="BD130" s="308"/>
      <c r="BE130" s="309"/>
      <c r="BF130" s="309"/>
      <c r="BG130" s="309"/>
      <c r="BH130" s="309"/>
      <c r="BI130" s="309"/>
      <c r="BJ130" s="310"/>
      <c r="BK130" s="308"/>
      <c r="BL130" s="309"/>
      <c r="BM130" s="309"/>
      <c r="BN130" s="309"/>
      <c r="BO130" s="309"/>
      <c r="BP130" s="309"/>
      <c r="BQ130" s="310"/>
      <c r="BR130" s="308"/>
      <c r="BS130" s="309"/>
      <c r="BT130" s="309"/>
      <c r="BU130" s="309"/>
      <c r="BV130" s="309"/>
      <c r="BW130" s="309"/>
      <c r="BX130" s="310"/>
      <c r="BY130" s="311">
        <v>367</v>
      </c>
      <c r="BZ130" s="312"/>
      <c r="CA130" s="312"/>
      <c r="CB130" s="312"/>
      <c r="CC130" s="312"/>
      <c r="CD130" s="312"/>
      <c r="CE130" s="313"/>
      <c r="CF130" s="308"/>
      <c r="CG130" s="309"/>
      <c r="CH130" s="309"/>
      <c r="CI130" s="309"/>
      <c r="CJ130" s="310"/>
      <c r="CK130" s="308" t="s">
        <v>965</v>
      </c>
      <c r="CL130" s="309"/>
      <c r="CM130" s="309"/>
      <c r="CN130" s="310"/>
    </row>
    <row r="131" spans="5:92" ht="14.25" customHeight="1">
      <c r="E131" s="640">
        <v>23</v>
      </c>
      <c r="F131" s="640"/>
      <c r="G131" s="642"/>
      <c r="H131" s="642"/>
      <c r="I131" s="642"/>
      <c r="J131" s="642"/>
      <c r="K131" s="642"/>
      <c r="L131" s="642"/>
      <c r="M131" s="642"/>
      <c r="N131" s="642"/>
      <c r="O131" s="642"/>
      <c r="P131" s="642"/>
      <c r="Q131" s="642"/>
      <c r="R131" s="642"/>
      <c r="S131" s="642"/>
      <c r="T131" s="644" t="s">
        <v>933</v>
      </c>
      <c r="U131" s="644"/>
      <c r="V131" s="644"/>
      <c r="W131" s="644"/>
      <c r="X131" s="644"/>
      <c r="Y131" s="644"/>
      <c r="Z131" s="644"/>
      <c r="AA131" s="644"/>
      <c r="AB131" s="644"/>
      <c r="AC131" s="644"/>
      <c r="AD131" s="644"/>
      <c r="AE131" s="644"/>
      <c r="AF131" s="644"/>
      <c r="AG131" s="644"/>
      <c r="AH131" s="644"/>
      <c r="AI131" s="643"/>
      <c r="AJ131" s="643"/>
      <c r="AK131" s="643"/>
      <c r="AL131" s="643"/>
      <c r="AM131" s="643"/>
      <c r="AN131" s="643"/>
      <c r="AO131" s="643"/>
      <c r="AP131" s="643">
        <v>47</v>
      </c>
      <c r="AQ131" s="643"/>
      <c r="AR131" s="643"/>
      <c r="AS131" s="643"/>
      <c r="AT131" s="643"/>
      <c r="AU131" s="643"/>
      <c r="AV131" s="643"/>
      <c r="AW131" s="308"/>
      <c r="AX131" s="309"/>
      <c r="AY131" s="309"/>
      <c r="AZ131" s="309"/>
      <c r="BA131" s="309"/>
      <c r="BB131" s="309"/>
      <c r="BC131" s="310"/>
      <c r="BD131" s="308"/>
      <c r="BE131" s="309"/>
      <c r="BF131" s="309"/>
      <c r="BG131" s="309"/>
      <c r="BH131" s="309"/>
      <c r="BI131" s="309"/>
      <c r="BJ131" s="310"/>
      <c r="BK131" s="308"/>
      <c r="BL131" s="309"/>
      <c r="BM131" s="309"/>
      <c r="BN131" s="309"/>
      <c r="BO131" s="309"/>
      <c r="BP131" s="309"/>
      <c r="BQ131" s="310"/>
      <c r="BR131" s="308"/>
      <c r="BS131" s="309"/>
      <c r="BT131" s="309"/>
      <c r="BU131" s="309"/>
      <c r="BV131" s="309"/>
      <c r="BW131" s="309"/>
      <c r="BX131" s="310"/>
      <c r="BY131" s="311">
        <v>47</v>
      </c>
      <c r="BZ131" s="312"/>
      <c r="CA131" s="312"/>
      <c r="CB131" s="312"/>
      <c r="CC131" s="312"/>
      <c r="CD131" s="312"/>
      <c r="CE131" s="313"/>
      <c r="CF131" s="308"/>
      <c r="CG131" s="309"/>
      <c r="CH131" s="309"/>
      <c r="CI131" s="309"/>
      <c r="CJ131" s="310"/>
      <c r="CK131" s="308" t="s">
        <v>965</v>
      </c>
      <c r="CL131" s="309"/>
      <c r="CM131" s="309"/>
      <c r="CN131" s="310"/>
    </row>
    <row r="132" spans="5:92" ht="14.25" customHeight="1">
      <c r="E132" s="640">
        <v>24</v>
      </c>
      <c r="F132" s="640"/>
      <c r="G132" s="642"/>
      <c r="H132" s="642"/>
      <c r="I132" s="642"/>
      <c r="J132" s="642"/>
      <c r="K132" s="642"/>
      <c r="L132" s="642"/>
      <c r="M132" s="642"/>
      <c r="N132" s="642"/>
      <c r="O132" s="642"/>
      <c r="P132" s="642"/>
      <c r="Q132" s="642"/>
      <c r="R132" s="642"/>
      <c r="S132" s="642"/>
      <c r="T132" s="644" t="s">
        <v>934</v>
      </c>
      <c r="U132" s="644"/>
      <c r="V132" s="644"/>
      <c r="W132" s="644"/>
      <c r="X132" s="644"/>
      <c r="Y132" s="644"/>
      <c r="Z132" s="644"/>
      <c r="AA132" s="644"/>
      <c r="AB132" s="644"/>
      <c r="AC132" s="644"/>
      <c r="AD132" s="644"/>
      <c r="AE132" s="644"/>
      <c r="AF132" s="644"/>
      <c r="AG132" s="644"/>
      <c r="AH132" s="644"/>
      <c r="AI132" s="643"/>
      <c r="AJ132" s="643"/>
      <c r="AK132" s="643"/>
      <c r="AL132" s="643"/>
      <c r="AM132" s="643"/>
      <c r="AN132" s="643"/>
      <c r="AO132" s="643"/>
      <c r="AP132" s="643">
        <v>140</v>
      </c>
      <c r="AQ132" s="643"/>
      <c r="AR132" s="643"/>
      <c r="AS132" s="643"/>
      <c r="AT132" s="643"/>
      <c r="AU132" s="643"/>
      <c r="AV132" s="643"/>
      <c r="AW132" s="308"/>
      <c r="AX132" s="309"/>
      <c r="AY132" s="309"/>
      <c r="AZ132" s="309"/>
      <c r="BA132" s="309"/>
      <c r="BB132" s="309"/>
      <c r="BC132" s="310"/>
      <c r="BD132" s="308"/>
      <c r="BE132" s="309"/>
      <c r="BF132" s="309"/>
      <c r="BG132" s="309"/>
      <c r="BH132" s="309"/>
      <c r="BI132" s="309"/>
      <c r="BJ132" s="310"/>
      <c r="BK132" s="308"/>
      <c r="BL132" s="309"/>
      <c r="BM132" s="309"/>
      <c r="BN132" s="309"/>
      <c r="BO132" s="309"/>
      <c r="BP132" s="309"/>
      <c r="BQ132" s="310"/>
      <c r="BR132" s="308"/>
      <c r="BS132" s="309"/>
      <c r="BT132" s="309"/>
      <c r="BU132" s="309"/>
      <c r="BV132" s="309"/>
      <c r="BW132" s="309"/>
      <c r="BX132" s="310"/>
      <c r="BY132" s="311">
        <v>140</v>
      </c>
      <c r="BZ132" s="312"/>
      <c r="CA132" s="312"/>
      <c r="CB132" s="312"/>
      <c r="CC132" s="312"/>
      <c r="CD132" s="312"/>
      <c r="CE132" s="313"/>
      <c r="CF132" s="308"/>
      <c r="CG132" s="309"/>
      <c r="CH132" s="309"/>
      <c r="CI132" s="309"/>
      <c r="CJ132" s="310"/>
      <c r="CK132" s="308" t="s">
        <v>965</v>
      </c>
      <c r="CL132" s="309"/>
      <c r="CM132" s="309"/>
      <c r="CN132" s="310"/>
    </row>
    <row r="133" spans="5:92" ht="14.25" customHeight="1">
      <c r="E133" s="640">
        <v>25</v>
      </c>
      <c r="F133" s="640"/>
      <c r="G133" s="642"/>
      <c r="H133" s="642"/>
      <c r="I133" s="642"/>
      <c r="J133" s="642"/>
      <c r="K133" s="642"/>
      <c r="L133" s="642"/>
      <c r="M133" s="642"/>
      <c r="N133" s="642"/>
      <c r="O133" s="642"/>
      <c r="P133" s="642"/>
      <c r="Q133" s="642"/>
      <c r="R133" s="642"/>
      <c r="S133" s="642"/>
      <c r="T133" s="644" t="s">
        <v>935</v>
      </c>
      <c r="U133" s="644"/>
      <c r="V133" s="644"/>
      <c r="W133" s="644"/>
      <c r="X133" s="644"/>
      <c r="Y133" s="644"/>
      <c r="Z133" s="644"/>
      <c r="AA133" s="644"/>
      <c r="AB133" s="644"/>
      <c r="AC133" s="644"/>
      <c r="AD133" s="644"/>
      <c r="AE133" s="644"/>
      <c r="AF133" s="644"/>
      <c r="AG133" s="644"/>
      <c r="AH133" s="644"/>
      <c r="AI133" s="643"/>
      <c r="AJ133" s="643"/>
      <c r="AK133" s="643"/>
      <c r="AL133" s="643"/>
      <c r="AM133" s="643"/>
      <c r="AN133" s="643"/>
      <c r="AO133" s="643"/>
      <c r="AP133" s="643"/>
      <c r="AQ133" s="643"/>
      <c r="AR133" s="643"/>
      <c r="AS133" s="643"/>
      <c r="AT133" s="643"/>
      <c r="AU133" s="643"/>
      <c r="AV133" s="643"/>
      <c r="AW133" s="308"/>
      <c r="AX133" s="309"/>
      <c r="AY133" s="309"/>
      <c r="AZ133" s="309"/>
      <c r="BA133" s="309"/>
      <c r="BB133" s="309"/>
      <c r="BC133" s="310"/>
      <c r="BD133" s="308"/>
      <c r="BE133" s="309"/>
      <c r="BF133" s="309"/>
      <c r="BG133" s="309"/>
      <c r="BH133" s="309"/>
      <c r="BI133" s="309"/>
      <c r="BJ133" s="310"/>
      <c r="BK133" s="308"/>
      <c r="BL133" s="309"/>
      <c r="BM133" s="309"/>
      <c r="BN133" s="309"/>
      <c r="BO133" s="309"/>
      <c r="BP133" s="309"/>
      <c r="BQ133" s="310"/>
      <c r="BR133" s="308"/>
      <c r="BS133" s="309"/>
      <c r="BT133" s="309"/>
      <c r="BU133" s="309"/>
      <c r="BV133" s="309"/>
      <c r="BW133" s="309"/>
      <c r="BX133" s="310"/>
      <c r="BY133" s="311"/>
      <c r="BZ133" s="312"/>
      <c r="CA133" s="312"/>
      <c r="CB133" s="312"/>
      <c r="CC133" s="312"/>
      <c r="CD133" s="312"/>
      <c r="CE133" s="313"/>
      <c r="CF133" s="308"/>
      <c r="CG133" s="309"/>
      <c r="CH133" s="309"/>
      <c r="CI133" s="309"/>
      <c r="CJ133" s="310"/>
      <c r="CK133" s="308" t="s">
        <v>965</v>
      </c>
      <c r="CL133" s="309"/>
      <c r="CM133" s="309"/>
      <c r="CN133" s="310"/>
    </row>
    <row r="134" spans="5:92" ht="14.25" customHeight="1">
      <c r="E134" s="640">
        <v>26</v>
      </c>
      <c r="F134" s="640"/>
      <c r="G134" s="642"/>
      <c r="H134" s="642"/>
      <c r="I134" s="642"/>
      <c r="J134" s="642"/>
      <c r="K134" s="642"/>
      <c r="L134" s="642"/>
      <c r="M134" s="642"/>
      <c r="N134" s="642"/>
      <c r="O134" s="642"/>
      <c r="P134" s="642"/>
      <c r="Q134" s="642"/>
      <c r="R134" s="642"/>
      <c r="S134" s="642"/>
      <c r="T134" s="644" t="s">
        <v>936</v>
      </c>
      <c r="U134" s="644"/>
      <c r="V134" s="644"/>
      <c r="W134" s="644"/>
      <c r="X134" s="644"/>
      <c r="Y134" s="644"/>
      <c r="Z134" s="644"/>
      <c r="AA134" s="644"/>
      <c r="AB134" s="644"/>
      <c r="AC134" s="644"/>
      <c r="AD134" s="644"/>
      <c r="AE134" s="644"/>
      <c r="AF134" s="644"/>
      <c r="AG134" s="644"/>
      <c r="AH134" s="644"/>
      <c r="AI134" s="643"/>
      <c r="AJ134" s="643"/>
      <c r="AK134" s="643"/>
      <c r="AL134" s="643"/>
      <c r="AM134" s="643"/>
      <c r="AN134" s="643"/>
      <c r="AO134" s="643"/>
      <c r="AP134" s="643">
        <v>72</v>
      </c>
      <c r="AQ134" s="643"/>
      <c r="AR134" s="643"/>
      <c r="AS134" s="643"/>
      <c r="AT134" s="643"/>
      <c r="AU134" s="643"/>
      <c r="AV134" s="643"/>
      <c r="AW134" s="308"/>
      <c r="AX134" s="309"/>
      <c r="AY134" s="309"/>
      <c r="AZ134" s="309"/>
      <c r="BA134" s="309"/>
      <c r="BB134" s="309"/>
      <c r="BC134" s="310"/>
      <c r="BD134" s="308"/>
      <c r="BE134" s="309"/>
      <c r="BF134" s="309"/>
      <c r="BG134" s="309"/>
      <c r="BH134" s="309"/>
      <c r="BI134" s="309"/>
      <c r="BJ134" s="310"/>
      <c r="BK134" s="308"/>
      <c r="BL134" s="309"/>
      <c r="BM134" s="309"/>
      <c r="BN134" s="309"/>
      <c r="BO134" s="309"/>
      <c r="BP134" s="309"/>
      <c r="BQ134" s="310"/>
      <c r="BR134" s="308"/>
      <c r="BS134" s="309"/>
      <c r="BT134" s="309"/>
      <c r="BU134" s="309"/>
      <c r="BV134" s="309"/>
      <c r="BW134" s="309"/>
      <c r="BX134" s="310"/>
      <c r="BY134" s="311">
        <v>72</v>
      </c>
      <c r="BZ134" s="312"/>
      <c r="CA134" s="312"/>
      <c r="CB134" s="312"/>
      <c r="CC134" s="312"/>
      <c r="CD134" s="312"/>
      <c r="CE134" s="313"/>
      <c r="CF134" s="308"/>
      <c r="CG134" s="309"/>
      <c r="CH134" s="309"/>
      <c r="CI134" s="309"/>
      <c r="CJ134" s="310"/>
      <c r="CK134" s="308" t="s">
        <v>965</v>
      </c>
      <c r="CL134" s="309"/>
      <c r="CM134" s="309"/>
      <c r="CN134" s="310"/>
    </row>
    <row r="135" spans="5:92" ht="14.25" customHeight="1">
      <c r="E135" s="640">
        <v>27</v>
      </c>
      <c r="F135" s="640"/>
      <c r="G135" s="642"/>
      <c r="H135" s="642"/>
      <c r="I135" s="642"/>
      <c r="J135" s="642"/>
      <c r="K135" s="642"/>
      <c r="L135" s="642"/>
      <c r="M135" s="642"/>
      <c r="N135" s="642"/>
      <c r="O135" s="642"/>
      <c r="P135" s="642"/>
      <c r="Q135" s="642"/>
      <c r="R135" s="642"/>
      <c r="S135" s="642"/>
      <c r="T135" s="644" t="s">
        <v>937</v>
      </c>
      <c r="U135" s="644"/>
      <c r="V135" s="644"/>
      <c r="W135" s="644"/>
      <c r="X135" s="644"/>
      <c r="Y135" s="644"/>
      <c r="Z135" s="644"/>
      <c r="AA135" s="644"/>
      <c r="AB135" s="644"/>
      <c r="AC135" s="644"/>
      <c r="AD135" s="644"/>
      <c r="AE135" s="644"/>
      <c r="AF135" s="644"/>
      <c r="AG135" s="644"/>
      <c r="AH135" s="644"/>
      <c r="AI135" s="643"/>
      <c r="AJ135" s="643"/>
      <c r="AK135" s="643"/>
      <c r="AL135" s="643"/>
      <c r="AM135" s="643"/>
      <c r="AN135" s="643"/>
      <c r="AO135" s="643"/>
      <c r="AP135" s="643"/>
      <c r="AQ135" s="643"/>
      <c r="AR135" s="643"/>
      <c r="AS135" s="643"/>
      <c r="AT135" s="643"/>
      <c r="AU135" s="643"/>
      <c r="AV135" s="643"/>
      <c r="AW135" s="308"/>
      <c r="AX135" s="309"/>
      <c r="AY135" s="309"/>
      <c r="AZ135" s="309"/>
      <c r="BA135" s="309"/>
      <c r="BB135" s="309"/>
      <c r="BC135" s="310"/>
      <c r="BD135" s="308"/>
      <c r="BE135" s="309"/>
      <c r="BF135" s="309"/>
      <c r="BG135" s="309"/>
      <c r="BH135" s="309"/>
      <c r="BI135" s="309"/>
      <c r="BJ135" s="310"/>
      <c r="BK135" s="308"/>
      <c r="BL135" s="309"/>
      <c r="BM135" s="309"/>
      <c r="BN135" s="309"/>
      <c r="BO135" s="309"/>
      <c r="BP135" s="309"/>
      <c r="BQ135" s="310"/>
      <c r="BR135" s="308"/>
      <c r="BS135" s="309"/>
      <c r="BT135" s="309"/>
      <c r="BU135" s="309"/>
      <c r="BV135" s="309"/>
      <c r="BW135" s="309"/>
      <c r="BX135" s="310"/>
      <c r="BY135" s="311"/>
      <c r="BZ135" s="312"/>
      <c r="CA135" s="312"/>
      <c r="CB135" s="312"/>
      <c r="CC135" s="312"/>
      <c r="CD135" s="312"/>
      <c r="CE135" s="313"/>
      <c r="CF135" s="308"/>
      <c r="CG135" s="309"/>
      <c r="CH135" s="309"/>
      <c r="CI135" s="309"/>
      <c r="CJ135" s="310"/>
      <c r="CK135" s="308" t="s">
        <v>965</v>
      </c>
      <c r="CL135" s="309"/>
      <c r="CM135" s="309"/>
      <c r="CN135" s="310"/>
    </row>
    <row r="136" spans="5:92" ht="14.25" customHeight="1">
      <c r="E136" s="640">
        <v>28</v>
      </c>
      <c r="F136" s="640"/>
      <c r="G136" s="642"/>
      <c r="H136" s="642"/>
      <c r="I136" s="642"/>
      <c r="J136" s="642"/>
      <c r="K136" s="642"/>
      <c r="L136" s="642"/>
      <c r="M136" s="642"/>
      <c r="N136" s="642"/>
      <c r="O136" s="642"/>
      <c r="P136" s="642"/>
      <c r="Q136" s="642"/>
      <c r="R136" s="642"/>
      <c r="S136" s="642"/>
      <c r="T136" s="644" t="s">
        <v>938</v>
      </c>
      <c r="U136" s="644"/>
      <c r="V136" s="644"/>
      <c r="W136" s="644"/>
      <c r="X136" s="644"/>
      <c r="Y136" s="644"/>
      <c r="Z136" s="644"/>
      <c r="AA136" s="644"/>
      <c r="AB136" s="644"/>
      <c r="AC136" s="644"/>
      <c r="AD136" s="644"/>
      <c r="AE136" s="644"/>
      <c r="AF136" s="644"/>
      <c r="AG136" s="644"/>
      <c r="AH136" s="644"/>
      <c r="AI136" s="643"/>
      <c r="AJ136" s="643"/>
      <c r="AK136" s="643"/>
      <c r="AL136" s="643"/>
      <c r="AM136" s="643"/>
      <c r="AN136" s="643"/>
      <c r="AO136" s="643"/>
      <c r="AP136" s="643"/>
      <c r="AQ136" s="643"/>
      <c r="AR136" s="643"/>
      <c r="AS136" s="643"/>
      <c r="AT136" s="643"/>
      <c r="AU136" s="643"/>
      <c r="AV136" s="643"/>
      <c r="AW136" s="308">
        <v>35</v>
      </c>
      <c r="AX136" s="309"/>
      <c r="AY136" s="309"/>
      <c r="AZ136" s="309"/>
      <c r="BA136" s="309"/>
      <c r="BB136" s="309"/>
      <c r="BC136" s="310"/>
      <c r="BD136" s="308"/>
      <c r="BE136" s="309"/>
      <c r="BF136" s="309"/>
      <c r="BG136" s="309"/>
      <c r="BH136" s="309"/>
      <c r="BI136" s="309"/>
      <c r="BJ136" s="310"/>
      <c r="BK136" s="308"/>
      <c r="BL136" s="309"/>
      <c r="BM136" s="309"/>
      <c r="BN136" s="309"/>
      <c r="BO136" s="309"/>
      <c r="BP136" s="309"/>
      <c r="BQ136" s="310"/>
      <c r="BR136" s="308"/>
      <c r="BS136" s="309"/>
      <c r="BT136" s="309"/>
      <c r="BU136" s="309"/>
      <c r="BV136" s="309"/>
      <c r="BW136" s="309"/>
      <c r="BX136" s="310"/>
      <c r="BY136" s="311">
        <v>35</v>
      </c>
      <c r="BZ136" s="312"/>
      <c r="CA136" s="312"/>
      <c r="CB136" s="312"/>
      <c r="CC136" s="312"/>
      <c r="CD136" s="312"/>
      <c r="CE136" s="313"/>
      <c r="CF136" s="308"/>
      <c r="CG136" s="309"/>
      <c r="CH136" s="309"/>
      <c r="CI136" s="309"/>
      <c r="CJ136" s="310"/>
      <c r="CK136" s="308" t="s">
        <v>965</v>
      </c>
      <c r="CL136" s="309"/>
      <c r="CM136" s="309"/>
      <c r="CN136" s="310"/>
    </row>
    <row r="137" spans="5:92" ht="14.25" customHeight="1">
      <c r="E137" s="640">
        <v>29</v>
      </c>
      <c r="F137" s="640"/>
      <c r="G137" s="642"/>
      <c r="H137" s="642"/>
      <c r="I137" s="642"/>
      <c r="J137" s="642"/>
      <c r="K137" s="642"/>
      <c r="L137" s="642"/>
      <c r="M137" s="642"/>
      <c r="N137" s="642"/>
      <c r="O137" s="642"/>
      <c r="P137" s="642"/>
      <c r="Q137" s="642"/>
      <c r="R137" s="642"/>
      <c r="S137" s="642"/>
      <c r="T137" s="644" t="s">
        <v>939</v>
      </c>
      <c r="U137" s="644"/>
      <c r="V137" s="644"/>
      <c r="W137" s="644"/>
      <c r="X137" s="644"/>
      <c r="Y137" s="644"/>
      <c r="Z137" s="644"/>
      <c r="AA137" s="644"/>
      <c r="AB137" s="644"/>
      <c r="AC137" s="644"/>
      <c r="AD137" s="644"/>
      <c r="AE137" s="644"/>
      <c r="AF137" s="644"/>
      <c r="AG137" s="644"/>
      <c r="AH137" s="644"/>
      <c r="AI137" s="643">
        <v>11</v>
      </c>
      <c r="AJ137" s="643"/>
      <c r="AK137" s="643"/>
      <c r="AL137" s="643"/>
      <c r="AM137" s="643"/>
      <c r="AN137" s="643"/>
      <c r="AO137" s="643"/>
      <c r="AP137" s="643"/>
      <c r="AQ137" s="643"/>
      <c r="AR137" s="643"/>
      <c r="AS137" s="643"/>
      <c r="AT137" s="643"/>
      <c r="AU137" s="643"/>
      <c r="AV137" s="643"/>
      <c r="AW137" s="308"/>
      <c r="AX137" s="309"/>
      <c r="AY137" s="309"/>
      <c r="AZ137" s="309"/>
      <c r="BA137" s="309"/>
      <c r="BB137" s="309"/>
      <c r="BC137" s="310"/>
      <c r="BD137" s="308"/>
      <c r="BE137" s="309"/>
      <c r="BF137" s="309"/>
      <c r="BG137" s="309"/>
      <c r="BH137" s="309"/>
      <c r="BI137" s="309"/>
      <c r="BJ137" s="310"/>
      <c r="BK137" s="308"/>
      <c r="BL137" s="309"/>
      <c r="BM137" s="309"/>
      <c r="BN137" s="309"/>
      <c r="BO137" s="309"/>
      <c r="BP137" s="309"/>
      <c r="BQ137" s="310"/>
      <c r="BR137" s="308"/>
      <c r="BS137" s="309"/>
      <c r="BT137" s="309"/>
      <c r="BU137" s="309"/>
      <c r="BV137" s="309"/>
      <c r="BW137" s="309"/>
      <c r="BX137" s="310"/>
      <c r="BY137" s="311">
        <v>11</v>
      </c>
      <c r="BZ137" s="312"/>
      <c r="CA137" s="312"/>
      <c r="CB137" s="312"/>
      <c r="CC137" s="312"/>
      <c r="CD137" s="312"/>
      <c r="CE137" s="313"/>
      <c r="CF137" s="308"/>
      <c r="CG137" s="309"/>
      <c r="CH137" s="309"/>
      <c r="CI137" s="309"/>
      <c r="CJ137" s="310"/>
      <c r="CK137" s="308" t="s">
        <v>965</v>
      </c>
      <c r="CL137" s="309"/>
      <c r="CM137" s="309"/>
      <c r="CN137" s="310"/>
    </row>
    <row r="138" spans="5:92" ht="14.25" customHeight="1">
      <c r="E138" s="640">
        <v>30</v>
      </c>
      <c r="F138" s="640"/>
      <c r="G138" s="642"/>
      <c r="H138" s="642"/>
      <c r="I138" s="642"/>
      <c r="J138" s="642"/>
      <c r="K138" s="642"/>
      <c r="L138" s="642"/>
      <c r="M138" s="642"/>
      <c r="N138" s="642"/>
      <c r="O138" s="642"/>
      <c r="P138" s="642"/>
      <c r="Q138" s="642"/>
      <c r="R138" s="642"/>
      <c r="S138" s="642"/>
      <c r="T138" s="644" t="s">
        <v>940</v>
      </c>
      <c r="U138" s="644"/>
      <c r="V138" s="644"/>
      <c r="W138" s="644"/>
      <c r="X138" s="644"/>
      <c r="Y138" s="644"/>
      <c r="Z138" s="644"/>
      <c r="AA138" s="644"/>
      <c r="AB138" s="644"/>
      <c r="AC138" s="644"/>
      <c r="AD138" s="644"/>
      <c r="AE138" s="644"/>
      <c r="AF138" s="644"/>
      <c r="AG138" s="644"/>
      <c r="AH138" s="644"/>
      <c r="AI138" s="643">
        <v>43</v>
      </c>
      <c r="AJ138" s="643"/>
      <c r="AK138" s="643"/>
      <c r="AL138" s="643"/>
      <c r="AM138" s="643"/>
      <c r="AN138" s="643"/>
      <c r="AO138" s="643"/>
      <c r="AP138" s="643"/>
      <c r="AQ138" s="643"/>
      <c r="AR138" s="643"/>
      <c r="AS138" s="643"/>
      <c r="AT138" s="643"/>
      <c r="AU138" s="643"/>
      <c r="AV138" s="643"/>
      <c r="AW138" s="308"/>
      <c r="AX138" s="309"/>
      <c r="AY138" s="309"/>
      <c r="AZ138" s="309"/>
      <c r="BA138" s="309"/>
      <c r="BB138" s="309"/>
      <c r="BC138" s="310"/>
      <c r="BD138" s="308"/>
      <c r="BE138" s="309"/>
      <c r="BF138" s="309"/>
      <c r="BG138" s="309"/>
      <c r="BH138" s="309"/>
      <c r="BI138" s="309"/>
      <c r="BJ138" s="310"/>
      <c r="BK138" s="308"/>
      <c r="BL138" s="309"/>
      <c r="BM138" s="309"/>
      <c r="BN138" s="309"/>
      <c r="BO138" s="309"/>
      <c r="BP138" s="309"/>
      <c r="BQ138" s="310"/>
      <c r="BR138" s="308"/>
      <c r="BS138" s="309"/>
      <c r="BT138" s="309"/>
      <c r="BU138" s="309"/>
      <c r="BV138" s="309"/>
      <c r="BW138" s="309"/>
      <c r="BX138" s="310"/>
      <c r="BY138" s="311">
        <v>43</v>
      </c>
      <c r="BZ138" s="312"/>
      <c r="CA138" s="312"/>
      <c r="CB138" s="312"/>
      <c r="CC138" s="312"/>
      <c r="CD138" s="312"/>
      <c r="CE138" s="313"/>
      <c r="CF138" s="308"/>
      <c r="CG138" s="309"/>
      <c r="CH138" s="309"/>
      <c r="CI138" s="309"/>
      <c r="CJ138" s="310"/>
      <c r="CK138" s="308" t="s">
        <v>965</v>
      </c>
      <c r="CL138" s="309"/>
      <c r="CM138" s="309"/>
      <c r="CN138" s="310"/>
    </row>
    <row r="139" spans="5:92" ht="14.25" customHeight="1">
      <c r="E139" s="640">
        <v>31</v>
      </c>
      <c r="F139" s="640"/>
      <c r="G139" s="642"/>
      <c r="H139" s="642"/>
      <c r="I139" s="642"/>
      <c r="J139" s="642"/>
      <c r="K139" s="642"/>
      <c r="L139" s="642"/>
      <c r="M139" s="642"/>
      <c r="N139" s="642"/>
      <c r="O139" s="642"/>
      <c r="P139" s="642"/>
      <c r="Q139" s="642"/>
      <c r="R139" s="642"/>
      <c r="S139" s="642"/>
      <c r="T139" s="644" t="s">
        <v>941</v>
      </c>
      <c r="U139" s="644"/>
      <c r="V139" s="644"/>
      <c r="W139" s="644"/>
      <c r="X139" s="644"/>
      <c r="Y139" s="644"/>
      <c r="Z139" s="644"/>
      <c r="AA139" s="644"/>
      <c r="AB139" s="644"/>
      <c r="AC139" s="644"/>
      <c r="AD139" s="644"/>
      <c r="AE139" s="644"/>
      <c r="AF139" s="644"/>
      <c r="AG139" s="644"/>
      <c r="AH139" s="644"/>
      <c r="AI139" s="643"/>
      <c r="AJ139" s="643"/>
      <c r="AK139" s="643"/>
      <c r="AL139" s="643"/>
      <c r="AM139" s="643"/>
      <c r="AN139" s="643"/>
      <c r="AO139" s="643"/>
      <c r="AP139" s="643">
        <v>69</v>
      </c>
      <c r="AQ139" s="643"/>
      <c r="AR139" s="643"/>
      <c r="AS139" s="643"/>
      <c r="AT139" s="643"/>
      <c r="AU139" s="643"/>
      <c r="AV139" s="643"/>
      <c r="AW139" s="308"/>
      <c r="AX139" s="309"/>
      <c r="AY139" s="309"/>
      <c r="AZ139" s="309"/>
      <c r="BA139" s="309"/>
      <c r="BB139" s="309"/>
      <c r="BC139" s="310"/>
      <c r="BD139" s="308"/>
      <c r="BE139" s="309"/>
      <c r="BF139" s="309"/>
      <c r="BG139" s="309"/>
      <c r="BH139" s="309"/>
      <c r="BI139" s="309"/>
      <c r="BJ139" s="310"/>
      <c r="BK139" s="308"/>
      <c r="BL139" s="309"/>
      <c r="BM139" s="309"/>
      <c r="BN139" s="309"/>
      <c r="BO139" s="309"/>
      <c r="BP139" s="309"/>
      <c r="BQ139" s="310"/>
      <c r="BR139" s="308"/>
      <c r="BS139" s="309"/>
      <c r="BT139" s="309"/>
      <c r="BU139" s="309"/>
      <c r="BV139" s="309"/>
      <c r="BW139" s="309"/>
      <c r="BX139" s="310"/>
      <c r="BY139" s="311">
        <v>69</v>
      </c>
      <c r="BZ139" s="312"/>
      <c r="CA139" s="312"/>
      <c r="CB139" s="312"/>
      <c r="CC139" s="312"/>
      <c r="CD139" s="312"/>
      <c r="CE139" s="313"/>
      <c r="CF139" s="308"/>
      <c r="CG139" s="309"/>
      <c r="CH139" s="309"/>
      <c r="CI139" s="309"/>
      <c r="CJ139" s="310"/>
      <c r="CK139" s="308" t="s">
        <v>965</v>
      </c>
      <c r="CL139" s="309"/>
      <c r="CM139" s="309"/>
      <c r="CN139" s="310"/>
    </row>
    <row r="140" spans="5:92" ht="14.25" customHeight="1">
      <c r="E140" s="640">
        <v>32</v>
      </c>
      <c r="F140" s="640"/>
      <c r="G140" s="642"/>
      <c r="H140" s="642"/>
      <c r="I140" s="642"/>
      <c r="J140" s="642"/>
      <c r="K140" s="642"/>
      <c r="L140" s="642"/>
      <c r="M140" s="642"/>
      <c r="N140" s="642"/>
      <c r="O140" s="642"/>
      <c r="P140" s="642"/>
      <c r="Q140" s="642"/>
      <c r="R140" s="642"/>
      <c r="S140" s="642"/>
      <c r="T140" s="644" t="s">
        <v>942</v>
      </c>
      <c r="U140" s="644"/>
      <c r="V140" s="644"/>
      <c r="W140" s="644"/>
      <c r="X140" s="644"/>
      <c r="Y140" s="644"/>
      <c r="Z140" s="644"/>
      <c r="AA140" s="644"/>
      <c r="AB140" s="644"/>
      <c r="AC140" s="644"/>
      <c r="AD140" s="644"/>
      <c r="AE140" s="644"/>
      <c r="AF140" s="644"/>
      <c r="AG140" s="644"/>
      <c r="AH140" s="644"/>
      <c r="AI140" s="643"/>
      <c r="AJ140" s="643"/>
      <c r="AK140" s="643"/>
      <c r="AL140" s="643"/>
      <c r="AM140" s="643"/>
      <c r="AN140" s="643"/>
      <c r="AO140" s="643"/>
      <c r="AP140" s="643">
        <v>275</v>
      </c>
      <c r="AQ140" s="643"/>
      <c r="AR140" s="643"/>
      <c r="AS140" s="643"/>
      <c r="AT140" s="643"/>
      <c r="AU140" s="643"/>
      <c r="AV140" s="643"/>
      <c r="AW140" s="308"/>
      <c r="AX140" s="309"/>
      <c r="AY140" s="309"/>
      <c r="AZ140" s="309"/>
      <c r="BA140" s="309"/>
      <c r="BB140" s="309"/>
      <c r="BC140" s="310"/>
      <c r="BD140" s="308"/>
      <c r="BE140" s="309"/>
      <c r="BF140" s="309"/>
      <c r="BG140" s="309"/>
      <c r="BH140" s="309"/>
      <c r="BI140" s="309"/>
      <c r="BJ140" s="310"/>
      <c r="BK140" s="308"/>
      <c r="BL140" s="309"/>
      <c r="BM140" s="309"/>
      <c r="BN140" s="309"/>
      <c r="BO140" s="309"/>
      <c r="BP140" s="309"/>
      <c r="BQ140" s="310"/>
      <c r="BR140" s="308"/>
      <c r="BS140" s="309"/>
      <c r="BT140" s="309"/>
      <c r="BU140" s="309"/>
      <c r="BV140" s="309"/>
      <c r="BW140" s="309"/>
      <c r="BX140" s="310"/>
      <c r="BY140" s="311">
        <v>275</v>
      </c>
      <c r="BZ140" s="312"/>
      <c r="CA140" s="312"/>
      <c r="CB140" s="312"/>
      <c r="CC140" s="312"/>
      <c r="CD140" s="312"/>
      <c r="CE140" s="313"/>
      <c r="CF140" s="308"/>
      <c r="CG140" s="309"/>
      <c r="CH140" s="309"/>
      <c r="CI140" s="309"/>
      <c r="CJ140" s="310"/>
      <c r="CK140" s="308" t="s">
        <v>965</v>
      </c>
      <c r="CL140" s="309"/>
      <c r="CM140" s="309"/>
      <c r="CN140" s="310"/>
    </row>
    <row r="141" spans="5:92" ht="14.25" customHeight="1">
      <c r="E141" s="640">
        <v>33</v>
      </c>
      <c r="F141" s="640"/>
      <c r="G141" s="642"/>
      <c r="H141" s="642"/>
      <c r="I141" s="642"/>
      <c r="J141" s="642"/>
      <c r="K141" s="642"/>
      <c r="L141" s="642"/>
      <c r="M141" s="642"/>
      <c r="N141" s="642"/>
      <c r="O141" s="642"/>
      <c r="P141" s="642"/>
      <c r="Q141" s="642"/>
      <c r="R141" s="642"/>
      <c r="S141" s="642"/>
      <c r="T141" s="644" t="s">
        <v>943</v>
      </c>
      <c r="U141" s="644"/>
      <c r="V141" s="644"/>
      <c r="W141" s="644"/>
      <c r="X141" s="644"/>
      <c r="Y141" s="644"/>
      <c r="Z141" s="644"/>
      <c r="AA141" s="644"/>
      <c r="AB141" s="644"/>
      <c r="AC141" s="644"/>
      <c r="AD141" s="644"/>
      <c r="AE141" s="644"/>
      <c r="AF141" s="644"/>
      <c r="AG141" s="644"/>
      <c r="AH141" s="644"/>
      <c r="AI141" s="643"/>
      <c r="AJ141" s="643"/>
      <c r="AK141" s="643"/>
      <c r="AL141" s="643"/>
      <c r="AM141" s="643"/>
      <c r="AN141" s="643"/>
      <c r="AO141" s="643"/>
      <c r="AP141" s="643"/>
      <c r="AQ141" s="643"/>
      <c r="AR141" s="643"/>
      <c r="AS141" s="643"/>
      <c r="AT141" s="643"/>
      <c r="AU141" s="643"/>
      <c r="AV141" s="643"/>
      <c r="AW141" s="308">
        <v>15</v>
      </c>
      <c r="AX141" s="309"/>
      <c r="AY141" s="309"/>
      <c r="AZ141" s="309"/>
      <c r="BA141" s="309"/>
      <c r="BB141" s="309"/>
      <c r="BC141" s="310"/>
      <c r="BD141" s="308"/>
      <c r="BE141" s="309"/>
      <c r="BF141" s="309"/>
      <c r="BG141" s="309"/>
      <c r="BH141" s="309"/>
      <c r="BI141" s="309"/>
      <c r="BJ141" s="310"/>
      <c r="BK141" s="308"/>
      <c r="BL141" s="309"/>
      <c r="BM141" s="309"/>
      <c r="BN141" s="309"/>
      <c r="BO141" s="309"/>
      <c r="BP141" s="309"/>
      <c r="BQ141" s="310"/>
      <c r="BR141" s="308"/>
      <c r="BS141" s="309"/>
      <c r="BT141" s="309"/>
      <c r="BU141" s="309"/>
      <c r="BV141" s="309"/>
      <c r="BW141" s="309"/>
      <c r="BX141" s="310"/>
      <c r="BY141" s="311">
        <v>15</v>
      </c>
      <c r="BZ141" s="312"/>
      <c r="CA141" s="312"/>
      <c r="CB141" s="312"/>
      <c r="CC141" s="312"/>
      <c r="CD141" s="312"/>
      <c r="CE141" s="313"/>
      <c r="CF141" s="308"/>
      <c r="CG141" s="309"/>
      <c r="CH141" s="309"/>
      <c r="CI141" s="309"/>
      <c r="CJ141" s="310"/>
      <c r="CK141" s="308" t="s">
        <v>965</v>
      </c>
      <c r="CL141" s="309"/>
      <c r="CM141" s="309"/>
      <c r="CN141" s="310"/>
    </row>
    <row r="142" spans="5:92" ht="14.25" customHeight="1">
      <c r="E142" s="640">
        <v>34</v>
      </c>
      <c r="F142" s="640"/>
      <c r="G142" s="642"/>
      <c r="H142" s="642"/>
      <c r="I142" s="642"/>
      <c r="J142" s="642"/>
      <c r="K142" s="642"/>
      <c r="L142" s="642"/>
      <c r="M142" s="642"/>
      <c r="N142" s="642"/>
      <c r="O142" s="642"/>
      <c r="P142" s="642"/>
      <c r="Q142" s="642"/>
      <c r="R142" s="642"/>
      <c r="S142" s="642"/>
      <c r="T142" s="644" t="s">
        <v>944</v>
      </c>
      <c r="U142" s="644"/>
      <c r="V142" s="644"/>
      <c r="W142" s="644"/>
      <c r="X142" s="644"/>
      <c r="Y142" s="644"/>
      <c r="Z142" s="644"/>
      <c r="AA142" s="644"/>
      <c r="AB142" s="644"/>
      <c r="AC142" s="644"/>
      <c r="AD142" s="644"/>
      <c r="AE142" s="644"/>
      <c r="AF142" s="644"/>
      <c r="AG142" s="644"/>
      <c r="AH142" s="644"/>
      <c r="AI142" s="643"/>
      <c r="AJ142" s="643"/>
      <c r="AK142" s="643"/>
      <c r="AL142" s="643"/>
      <c r="AM142" s="643"/>
      <c r="AN142" s="643"/>
      <c r="AO142" s="643"/>
      <c r="AP142" s="643"/>
      <c r="AQ142" s="643"/>
      <c r="AR142" s="643"/>
      <c r="AS142" s="643"/>
      <c r="AT142" s="643"/>
      <c r="AU142" s="643"/>
      <c r="AV142" s="643"/>
      <c r="AW142" s="308">
        <v>102</v>
      </c>
      <c r="AX142" s="309"/>
      <c r="AY142" s="309"/>
      <c r="AZ142" s="309"/>
      <c r="BA142" s="309"/>
      <c r="BB142" s="309"/>
      <c r="BC142" s="310"/>
      <c r="BD142" s="308"/>
      <c r="BE142" s="309"/>
      <c r="BF142" s="309"/>
      <c r="BG142" s="309"/>
      <c r="BH142" s="309"/>
      <c r="BI142" s="309"/>
      <c r="BJ142" s="310"/>
      <c r="BK142" s="308"/>
      <c r="BL142" s="309"/>
      <c r="BM142" s="309"/>
      <c r="BN142" s="309"/>
      <c r="BO142" s="309"/>
      <c r="BP142" s="309"/>
      <c r="BQ142" s="310"/>
      <c r="BR142" s="308"/>
      <c r="BS142" s="309"/>
      <c r="BT142" s="309"/>
      <c r="BU142" s="309"/>
      <c r="BV142" s="309"/>
      <c r="BW142" s="309"/>
      <c r="BX142" s="310"/>
      <c r="BY142" s="311">
        <v>102</v>
      </c>
      <c r="BZ142" s="312"/>
      <c r="CA142" s="312"/>
      <c r="CB142" s="312"/>
      <c r="CC142" s="312"/>
      <c r="CD142" s="312"/>
      <c r="CE142" s="313"/>
      <c r="CF142" s="308"/>
      <c r="CG142" s="309"/>
      <c r="CH142" s="309"/>
      <c r="CI142" s="309"/>
      <c r="CJ142" s="310"/>
      <c r="CK142" s="308" t="s">
        <v>965</v>
      </c>
      <c r="CL142" s="309"/>
      <c r="CM142" s="309"/>
      <c r="CN142" s="310"/>
    </row>
    <row r="143" spans="5:92" ht="14.25" customHeight="1">
      <c r="E143" s="640">
        <v>35</v>
      </c>
      <c r="F143" s="640"/>
      <c r="G143" s="642"/>
      <c r="H143" s="642"/>
      <c r="I143" s="642"/>
      <c r="J143" s="642"/>
      <c r="K143" s="642"/>
      <c r="L143" s="642"/>
      <c r="M143" s="642"/>
      <c r="N143" s="642"/>
      <c r="O143" s="642"/>
      <c r="P143" s="642"/>
      <c r="Q143" s="642"/>
      <c r="R143" s="642"/>
      <c r="S143" s="642"/>
      <c r="T143" s="644" t="s">
        <v>945</v>
      </c>
      <c r="U143" s="644"/>
      <c r="V143" s="644"/>
      <c r="W143" s="644"/>
      <c r="X143" s="644"/>
      <c r="Y143" s="644"/>
      <c r="Z143" s="644"/>
      <c r="AA143" s="644"/>
      <c r="AB143" s="644"/>
      <c r="AC143" s="644"/>
      <c r="AD143" s="644"/>
      <c r="AE143" s="644"/>
      <c r="AF143" s="644"/>
      <c r="AG143" s="644"/>
      <c r="AH143" s="644"/>
      <c r="AI143" s="643"/>
      <c r="AJ143" s="643"/>
      <c r="AK143" s="643"/>
      <c r="AL143" s="643"/>
      <c r="AM143" s="643"/>
      <c r="AN143" s="643"/>
      <c r="AO143" s="643"/>
      <c r="AP143" s="643">
        <v>40</v>
      </c>
      <c r="AQ143" s="643"/>
      <c r="AR143" s="643"/>
      <c r="AS143" s="643"/>
      <c r="AT143" s="643"/>
      <c r="AU143" s="643"/>
      <c r="AV143" s="643"/>
      <c r="AW143" s="308"/>
      <c r="AX143" s="309"/>
      <c r="AY143" s="309"/>
      <c r="AZ143" s="309"/>
      <c r="BA143" s="309"/>
      <c r="BB143" s="309"/>
      <c r="BC143" s="310"/>
      <c r="BD143" s="308"/>
      <c r="BE143" s="309"/>
      <c r="BF143" s="309"/>
      <c r="BG143" s="309"/>
      <c r="BH143" s="309"/>
      <c r="BI143" s="309"/>
      <c r="BJ143" s="310"/>
      <c r="BK143" s="308"/>
      <c r="BL143" s="309"/>
      <c r="BM143" s="309"/>
      <c r="BN143" s="309"/>
      <c r="BO143" s="309"/>
      <c r="BP143" s="309"/>
      <c r="BQ143" s="310"/>
      <c r="BR143" s="308"/>
      <c r="BS143" s="309"/>
      <c r="BT143" s="309"/>
      <c r="BU143" s="309"/>
      <c r="BV143" s="309"/>
      <c r="BW143" s="309"/>
      <c r="BX143" s="310"/>
      <c r="BY143" s="311">
        <v>40</v>
      </c>
      <c r="BZ143" s="312"/>
      <c r="CA143" s="312"/>
      <c r="CB143" s="312"/>
      <c r="CC143" s="312"/>
      <c r="CD143" s="312"/>
      <c r="CE143" s="313"/>
      <c r="CF143" s="308"/>
      <c r="CG143" s="309"/>
      <c r="CH143" s="309"/>
      <c r="CI143" s="309"/>
      <c r="CJ143" s="310"/>
      <c r="CK143" s="308" t="s">
        <v>965</v>
      </c>
      <c r="CL143" s="309"/>
      <c r="CM143" s="309"/>
      <c r="CN143" s="310"/>
    </row>
    <row r="144" spans="5:92" ht="14.25" customHeight="1">
      <c r="E144" s="640">
        <v>36</v>
      </c>
      <c r="F144" s="640"/>
      <c r="G144" s="642"/>
      <c r="H144" s="642"/>
      <c r="I144" s="642"/>
      <c r="J144" s="642"/>
      <c r="K144" s="642"/>
      <c r="L144" s="642"/>
      <c r="M144" s="642"/>
      <c r="N144" s="642"/>
      <c r="O144" s="642"/>
      <c r="P144" s="642"/>
      <c r="Q144" s="642"/>
      <c r="R144" s="642"/>
      <c r="S144" s="642"/>
      <c r="T144" s="644" t="s">
        <v>946</v>
      </c>
      <c r="U144" s="644"/>
      <c r="V144" s="644"/>
      <c r="W144" s="644"/>
      <c r="X144" s="644"/>
      <c r="Y144" s="644"/>
      <c r="Z144" s="644"/>
      <c r="AA144" s="644"/>
      <c r="AB144" s="644"/>
      <c r="AC144" s="644"/>
      <c r="AD144" s="644"/>
      <c r="AE144" s="644"/>
      <c r="AF144" s="644"/>
      <c r="AG144" s="644"/>
      <c r="AH144" s="644"/>
      <c r="AI144" s="643"/>
      <c r="AJ144" s="643"/>
      <c r="AK144" s="643"/>
      <c r="AL144" s="643"/>
      <c r="AM144" s="643"/>
      <c r="AN144" s="643"/>
      <c r="AO144" s="643"/>
      <c r="AP144" s="643">
        <v>23</v>
      </c>
      <c r="AQ144" s="643"/>
      <c r="AR144" s="643"/>
      <c r="AS144" s="643"/>
      <c r="AT144" s="643"/>
      <c r="AU144" s="643"/>
      <c r="AV144" s="643"/>
      <c r="AW144" s="308"/>
      <c r="AX144" s="309"/>
      <c r="AY144" s="309"/>
      <c r="AZ144" s="309"/>
      <c r="BA144" s="309"/>
      <c r="BB144" s="309"/>
      <c r="BC144" s="310"/>
      <c r="BD144" s="308"/>
      <c r="BE144" s="309"/>
      <c r="BF144" s="309"/>
      <c r="BG144" s="309"/>
      <c r="BH144" s="309"/>
      <c r="BI144" s="309"/>
      <c r="BJ144" s="310"/>
      <c r="BK144" s="308"/>
      <c r="BL144" s="309"/>
      <c r="BM144" s="309"/>
      <c r="BN144" s="309"/>
      <c r="BO144" s="309"/>
      <c r="BP144" s="309"/>
      <c r="BQ144" s="310"/>
      <c r="BR144" s="308"/>
      <c r="BS144" s="309"/>
      <c r="BT144" s="309"/>
      <c r="BU144" s="309"/>
      <c r="BV144" s="309"/>
      <c r="BW144" s="309"/>
      <c r="BX144" s="310"/>
      <c r="BY144" s="311">
        <v>23</v>
      </c>
      <c r="BZ144" s="312"/>
      <c r="CA144" s="312"/>
      <c r="CB144" s="312"/>
      <c r="CC144" s="312"/>
      <c r="CD144" s="312"/>
      <c r="CE144" s="313"/>
      <c r="CF144" s="308"/>
      <c r="CG144" s="309"/>
      <c r="CH144" s="309"/>
      <c r="CI144" s="309"/>
      <c r="CJ144" s="310"/>
      <c r="CK144" s="308" t="s">
        <v>965</v>
      </c>
      <c r="CL144" s="309"/>
      <c r="CM144" s="309"/>
      <c r="CN144" s="310"/>
    </row>
    <row r="145" spans="5:92" ht="14.25" customHeight="1">
      <c r="E145" s="640">
        <v>37</v>
      </c>
      <c r="F145" s="640"/>
      <c r="G145" s="642"/>
      <c r="H145" s="642"/>
      <c r="I145" s="642"/>
      <c r="J145" s="642"/>
      <c r="K145" s="642"/>
      <c r="L145" s="642"/>
      <c r="M145" s="642"/>
      <c r="N145" s="642"/>
      <c r="O145" s="642"/>
      <c r="P145" s="642"/>
      <c r="Q145" s="642"/>
      <c r="R145" s="642"/>
      <c r="S145" s="642"/>
      <c r="T145" s="644" t="s">
        <v>947</v>
      </c>
      <c r="U145" s="644"/>
      <c r="V145" s="644"/>
      <c r="W145" s="644"/>
      <c r="X145" s="644"/>
      <c r="Y145" s="644"/>
      <c r="Z145" s="644"/>
      <c r="AA145" s="644"/>
      <c r="AB145" s="644"/>
      <c r="AC145" s="644"/>
      <c r="AD145" s="644"/>
      <c r="AE145" s="644"/>
      <c r="AF145" s="644"/>
      <c r="AG145" s="644"/>
      <c r="AH145" s="644"/>
      <c r="AI145" s="643"/>
      <c r="AJ145" s="643"/>
      <c r="AK145" s="643"/>
      <c r="AL145" s="643"/>
      <c r="AM145" s="643"/>
      <c r="AN145" s="643"/>
      <c r="AO145" s="643"/>
      <c r="AP145" s="643"/>
      <c r="AQ145" s="643"/>
      <c r="AR145" s="643"/>
      <c r="AS145" s="643"/>
      <c r="AT145" s="643"/>
      <c r="AU145" s="643"/>
      <c r="AV145" s="643"/>
      <c r="AW145" s="308">
        <v>147</v>
      </c>
      <c r="AX145" s="309"/>
      <c r="AY145" s="309"/>
      <c r="AZ145" s="309"/>
      <c r="BA145" s="309"/>
      <c r="BB145" s="309"/>
      <c r="BC145" s="310"/>
      <c r="BD145" s="308"/>
      <c r="BE145" s="309"/>
      <c r="BF145" s="309"/>
      <c r="BG145" s="309"/>
      <c r="BH145" s="309"/>
      <c r="BI145" s="309"/>
      <c r="BJ145" s="310"/>
      <c r="BK145" s="308"/>
      <c r="BL145" s="309"/>
      <c r="BM145" s="309"/>
      <c r="BN145" s="309"/>
      <c r="BO145" s="309"/>
      <c r="BP145" s="309"/>
      <c r="BQ145" s="310"/>
      <c r="BR145" s="308"/>
      <c r="BS145" s="309"/>
      <c r="BT145" s="309"/>
      <c r="BU145" s="309"/>
      <c r="BV145" s="309"/>
      <c r="BW145" s="309"/>
      <c r="BX145" s="310"/>
      <c r="BY145" s="311">
        <v>147</v>
      </c>
      <c r="BZ145" s="312"/>
      <c r="CA145" s="312"/>
      <c r="CB145" s="312"/>
      <c r="CC145" s="312"/>
      <c r="CD145" s="312"/>
      <c r="CE145" s="313"/>
      <c r="CF145" s="308"/>
      <c r="CG145" s="309"/>
      <c r="CH145" s="309"/>
      <c r="CI145" s="309"/>
      <c r="CJ145" s="310"/>
      <c r="CK145" s="308" t="s">
        <v>965</v>
      </c>
      <c r="CL145" s="309"/>
      <c r="CM145" s="309"/>
      <c r="CN145" s="310"/>
    </row>
    <row r="146" spans="5:92" ht="14.25" customHeight="1">
      <c r="E146" s="640">
        <v>38</v>
      </c>
      <c r="F146" s="640"/>
      <c r="G146" s="642"/>
      <c r="H146" s="642"/>
      <c r="I146" s="642"/>
      <c r="J146" s="642"/>
      <c r="K146" s="642"/>
      <c r="L146" s="642"/>
      <c r="M146" s="642"/>
      <c r="N146" s="642"/>
      <c r="O146" s="642"/>
      <c r="P146" s="642"/>
      <c r="Q146" s="642"/>
      <c r="R146" s="642"/>
      <c r="S146" s="642"/>
      <c r="T146" s="644" t="s">
        <v>948</v>
      </c>
      <c r="U146" s="644"/>
      <c r="V146" s="644"/>
      <c r="W146" s="644"/>
      <c r="X146" s="644"/>
      <c r="Y146" s="644"/>
      <c r="Z146" s="644"/>
      <c r="AA146" s="644"/>
      <c r="AB146" s="644"/>
      <c r="AC146" s="644"/>
      <c r="AD146" s="644"/>
      <c r="AE146" s="644"/>
      <c r="AF146" s="644"/>
      <c r="AG146" s="644"/>
      <c r="AH146" s="644"/>
      <c r="AI146" s="643">
        <v>90</v>
      </c>
      <c r="AJ146" s="643"/>
      <c r="AK146" s="643"/>
      <c r="AL146" s="643"/>
      <c r="AM146" s="643"/>
      <c r="AN146" s="643"/>
      <c r="AO146" s="643"/>
      <c r="AP146" s="643"/>
      <c r="AQ146" s="643"/>
      <c r="AR146" s="643"/>
      <c r="AS146" s="643"/>
      <c r="AT146" s="643"/>
      <c r="AU146" s="643"/>
      <c r="AV146" s="643"/>
      <c r="AW146" s="308"/>
      <c r="AX146" s="309"/>
      <c r="AY146" s="309"/>
      <c r="AZ146" s="309"/>
      <c r="BA146" s="309"/>
      <c r="BB146" s="309"/>
      <c r="BC146" s="310"/>
      <c r="BD146" s="308"/>
      <c r="BE146" s="309"/>
      <c r="BF146" s="309"/>
      <c r="BG146" s="309"/>
      <c r="BH146" s="309"/>
      <c r="BI146" s="309"/>
      <c r="BJ146" s="310"/>
      <c r="BK146" s="308"/>
      <c r="BL146" s="309"/>
      <c r="BM146" s="309"/>
      <c r="BN146" s="309"/>
      <c r="BO146" s="309"/>
      <c r="BP146" s="309"/>
      <c r="BQ146" s="310"/>
      <c r="BR146" s="308"/>
      <c r="BS146" s="309"/>
      <c r="BT146" s="309"/>
      <c r="BU146" s="309"/>
      <c r="BV146" s="309"/>
      <c r="BW146" s="309"/>
      <c r="BX146" s="310"/>
      <c r="BY146" s="311">
        <v>90</v>
      </c>
      <c r="BZ146" s="312"/>
      <c r="CA146" s="312"/>
      <c r="CB146" s="312"/>
      <c r="CC146" s="312"/>
      <c r="CD146" s="312"/>
      <c r="CE146" s="313"/>
      <c r="CF146" s="308"/>
      <c r="CG146" s="309"/>
      <c r="CH146" s="309"/>
      <c r="CI146" s="309"/>
      <c r="CJ146" s="310"/>
      <c r="CK146" s="308" t="s">
        <v>965</v>
      </c>
      <c r="CL146" s="309"/>
      <c r="CM146" s="309"/>
      <c r="CN146" s="310"/>
    </row>
    <row r="147" spans="5:92" ht="14.25" customHeight="1">
      <c r="E147" s="640">
        <v>39</v>
      </c>
      <c r="F147" s="640"/>
      <c r="G147" s="642"/>
      <c r="H147" s="642"/>
      <c r="I147" s="642"/>
      <c r="J147" s="642"/>
      <c r="K147" s="642"/>
      <c r="L147" s="642"/>
      <c r="M147" s="642"/>
      <c r="N147" s="642"/>
      <c r="O147" s="642"/>
      <c r="P147" s="642"/>
      <c r="Q147" s="642"/>
      <c r="R147" s="642"/>
      <c r="S147" s="642"/>
      <c r="T147" s="644" t="s">
        <v>949</v>
      </c>
      <c r="U147" s="644"/>
      <c r="V147" s="644"/>
      <c r="W147" s="644"/>
      <c r="X147" s="644"/>
      <c r="Y147" s="644"/>
      <c r="Z147" s="644"/>
      <c r="AA147" s="644"/>
      <c r="AB147" s="644"/>
      <c r="AC147" s="644"/>
      <c r="AD147" s="644"/>
      <c r="AE147" s="644"/>
      <c r="AF147" s="644"/>
      <c r="AG147" s="644"/>
      <c r="AH147" s="644"/>
      <c r="AI147" s="643">
        <v>87</v>
      </c>
      <c r="AJ147" s="643"/>
      <c r="AK147" s="643"/>
      <c r="AL147" s="643"/>
      <c r="AM147" s="643"/>
      <c r="AN147" s="643"/>
      <c r="AO147" s="643"/>
      <c r="AP147" s="643"/>
      <c r="AQ147" s="643"/>
      <c r="AR147" s="643"/>
      <c r="AS147" s="643"/>
      <c r="AT147" s="643"/>
      <c r="AU147" s="643"/>
      <c r="AV147" s="643"/>
      <c r="AW147" s="308"/>
      <c r="AX147" s="309"/>
      <c r="AY147" s="309"/>
      <c r="AZ147" s="309"/>
      <c r="BA147" s="309"/>
      <c r="BB147" s="309"/>
      <c r="BC147" s="310"/>
      <c r="BD147" s="308"/>
      <c r="BE147" s="309"/>
      <c r="BF147" s="309"/>
      <c r="BG147" s="309"/>
      <c r="BH147" s="309"/>
      <c r="BI147" s="309"/>
      <c r="BJ147" s="310"/>
      <c r="BK147" s="308"/>
      <c r="BL147" s="309"/>
      <c r="BM147" s="309"/>
      <c r="BN147" s="309"/>
      <c r="BO147" s="309"/>
      <c r="BP147" s="309"/>
      <c r="BQ147" s="310"/>
      <c r="BR147" s="308"/>
      <c r="BS147" s="309"/>
      <c r="BT147" s="309"/>
      <c r="BU147" s="309"/>
      <c r="BV147" s="309"/>
      <c r="BW147" s="309"/>
      <c r="BX147" s="310"/>
      <c r="BY147" s="311">
        <v>87</v>
      </c>
      <c r="BZ147" s="312"/>
      <c r="CA147" s="312"/>
      <c r="CB147" s="312"/>
      <c r="CC147" s="312"/>
      <c r="CD147" s="312"/>
      <c r="CE147" s="313"/>
      <c r="CF147" s="308"/>
      <c r="CG147" s="309"/>
      <c r="CH147" s="309"/>
      <c r="CI147" s="309"/>
      <c r="CJ147" s="310"/>
      <c r="CK147" s="308" t="s">
        <v>965</v>
      </c>
      <c r="CL147" s="309"/>
      <c r="CM147" s="309"/>
      <c r="CN147" s="310"/>
    </row>
    <row r="148" spans="5:92" ht="14.25" customHeight="1">
      <c r="E148" s="640">
        <v>40</v>
      </c>
      <c r="F148" s="640"/>
      <c r="G148" s="642"/>
      <c r="H148" s="642"/>
      <c r="I148" s="642"/>
      <c r="J148" s="642"/>
      <c r="K148" s="642"/>
      <c r="L148" s="642"/>
      <c r="M148" s="642"/>
      <c r="N148" s="642"/>
      <c r="O148" s="642"/>
      <c r="P148" s="642"/>
      <c r="Q148" s="642"/>
      <c r="R148" s="642"/>
      <c r="S148" s="642"/>
      <c r="T148" s="644" t="s">
        <v>950</v>
      </c>
      <c r="U148" s="644"/>
      <c r="V148" s="644"/>
      <c r="W148" s="644"/>
      <c r="X148" s="644"/>
      <c r="Y148" s="644"/>
      <c r="Z148" s="644"/>
      <c r="AA148" s="644"/>
      <c r="AB148" s="644"/>
      <c r="AC148" s="644"/>
      <c r="AD148" s="644"/>
      <c r="AE148" s="644"/>
      <c r="AF148" s="644"/>
      <c r="AG148" s="644"/>
      <c r="AH148" s="644"/>
      <c r="AI148" s="643"/>
      <c r="AJ148" s="643"/>
      <c r="AK148" s="643"/>
      <c r="AL148" s="643"/>
      <c r="AM148" s="643"/>
      <c r="AN148" s="643"/>
      <c r="AO148" s="643"/>
      <c r="AP148" s="643">
        <v>353</v>
      </c>
      <c r="AQ148" s="643"/>
      <c r="AR148" s="643"/>
      <c r="AS148" s="643"/>
      <c r="AT148" s="643"/>
      <c r="AU148" s="643"/>
      <c r="AV148" s="643"/>
      <c r="AW148" s="308"/>
      <c r="AX148" s="309"/>
      <c r="AY148" s="309"/>
      <c r="AZ148" s="309"/>
      <c r="BA148" s="309"/>
      <c r="BB148" s="309"/>
      <c r="BC148" s="310"/>
      <c r="BD148" s="308"/>
      <c r="BE148" s="309"/>
      <c r="BF148" s="309"/>
      <c r="BG148" s="309"/>
      <c r="BH148" s="309"/>
      <c r="BI148" s="309"/>
      <c r="BJ148" s="310"/>
      <c r="BK148" s="308"/>
      <c r="BL148" s="309"/>
      <c r="BM148" s="309"/>
      <c r="BN148" s="309"/>
      <c r="BO148" s="309"/>
      <c r="BP148" s="309"/>
      <c r="BQ148" s="310"/>
      <c r="BR148" s="308"/>
      <c r="BS148" s="309"/>
      <c r="BT148" s="309"/>
      <c r="BU148" s="309"/>
      <c r="BV148" s="309"/>
      <c r="BW148" s="309"/>
      <c r="BX148" s="310"/>
      <c r="BY148" s="311">
        <f>350+3</f>
        <v>353</v>
      </c>
      <c r="BZ148" s="312"/>
      <c r="CA148" s="312"/>
      <c r="CB148" s="312"/>
      <c r="CC148" s="312"/>
      <c r="CD148" s="312"/>
      <c r="CE148" s="313"/>
      <c r="CF148" s="308"/>
      <c r="CG148" s="309"/>
      <c r="CH148" s="309"/>
      <c r="CI148" s="309"/>
      <c r="CJ148" s="310"/>
      <c r="CK148" s="308" t="s">
        <v>965</v>
      </c>
      <c r="CL148" s="309"/>
      <c r="CM148" s="309"/>
      <c r="CN148" s="310"/>
    </row>
    <row r="149" spans="5:92" ht="14.25" customHeight="1">
      <c r="E149" s="640">
        <v>41</v>
      </c>
      <c r="F149" s="640"/>
      <c r="G149" s="642"/>
      <c r="H149" s="642"/>
      <c r="I149" s="642"/>
      <c r="J149" s="642"/>
      <c r="K149" s="642"/>
      <c r="L149" s="642"/>
      <c r="M149" s="642"/>
      <c r="N149" s="642"/>
      <c r="O149" s="642"/>
      <c r="P149" s="642"/>
      <c r="Q149" s="642"/>
      <c r="R149" s="642"/>
      <c r="S149" s="642"/>
      <c r="T149" s="644" t="s">
        <v>951</v>
      </c>
      <c r="U149" s="644"/>
      <c r="V149" s="644"/>
      <c r="W149" s="644"/>
      <c r="X149" s="644"/>
      <c r="Y149" s="644"/>
      <c r="Z149" s="644"/>
      <c r="AA149" s="644"/>
      <c r="AB149" s="644"/>
      <c r="AC149" s="644"/>
      <c r="AD149" s="644"/>
      <c r="AE149" s="644"/>
      <c r="AF149" s="644"/>
      <c r="AG149" s="644"/>
      <c r="AH149" s="644"/>
      <c r="AI149" s="643"/>
      <c r="AJ149" s="643"/>
      <c r="AK149" s="643"/>
      <c r="AL149" s="643"/>
      <c r="AM149" s="643"/>
      <c r="AN149" s="643"/>
      <c r="AO149" s="643"/>
      <c r="AP149" s="643"/>
      <c r="AQ149" s="643"/>
      <c r="AR149" s="643"/>
      <c r="AS149" s="643"/>
      <c r="AT149" s="643"/>
      <c r="AU149" s="643"/>
      <c r="AV149" s="643"/>
      <c r="AW149" s="308"/>
      <c r="AX149" s="309"/>
      <c r="AY149" s="309"/>
      <c r="AZ149" s="309"/>
      <c r="BA149" s="309"/>
      <c r="BB149" s="309"/>
      <c r="BC149" s="310"/>
      <c r="BD149" s="308"/>
      <c r="BE149" s="309"/>
      <c r="BF149" s="309"/>
      <c r="BG149" s="309"/>
      <c r="BH149" s="309"/>
      <c r="BI149" s="309"/>
      <c r="BJ149" s="310"/>
      <c r="BK149" s="308"/>
      <c r="BL149" s="309"/>
      <c r="BM149" s="309"/>
      <c r="BN149" s="309"/>
      <c r="BO149" s="309"/>
      <c r="BP149" s="309"/>
      <c r="BQ149" s="310"/>
      <c r="BR149" s="308"/>
      <c r="BS149" s="309"/>
      <c r="BT149" s="309"/>
      <c r="BU149" s="309"/>
      <c r="BV149" s="309"/>
      <c r="BW149" s="309"/>
      <c r="BX149" s="310"/>
      <c r="BY149" s="311"/>
      <c r="BZ149" s="312"/>
      <c r="CA149" s="312"/>
      <c r="CB149" s="312"/>
      <c r="CC149" s="312"/>
      <c r="CD149" s="312"/>
      <c r="CE149" s="313"/>
      <c r="CF149" s="308"/>
      <c r="CG149" s="309"/>
      <c r="CH149" s="309"/>
      <c r="CI149" s="309"/>
      <c r="CJ149" s="310"/>
      <c r="CK149" s="308" t="s">
        <v>965</v>
      </c>
      <c r="CL149" s="309"/>
      <c r="CM149" s="309"/>
      <c r="CN149" s="310"/>
    </row>
    <row r="150" spans="5:92" ht="14.25" customHeight="1">
      <c r="E150" s="640">
        <v>42</v>
      </c>
      <c r="F150" s="640"/>
      <c r="G150" s="642"/>
      <c r="H150" s="642"/>
      <c r="I150" s="642"/>
      <c r="J150" s="642"/>
      <c r="K150" s="642"/>
      <c r="L150" s="642"/>
      <c r="M150" s="642"/>
      <c r="N150" s="642"/>
      <c r="O150" s="642"/>
      <c r="P150" s="642"/>
      <c r="Q150" s="642"/>
      <c r="R150" s="642"/>
      <c r="S150" s="642"/>
      <c r="T150" s="644" t="s">
        <v>952</v>
      </c>
      <c r="U150" s="644"/>
      <c r="V150" s="644"/>
      <c r="W150" s="644"/>
      <c r="X150" s="644"/>
      <c r="Y150" s="644"/>
      <c r="Z150" s="644"/>
      <c r="AA150" s="644"/>
      <c r="AB150" s="644"/>
      <c r="AC150" s="644"/>
      <c r="AD150" s="644"/>
      <c r="AE150" s="644"/>
      <c r="AF150" s="644"/>
      <c r="AG150" s="644"/>
      <c r="AH150" s="644"/>
      <c r="AI150" s="643"/>
      <c r="AJ150" s="643"/>
      <c r="AK150" s="643"/>
      <c r="AL150" s="643"/>
      <c r="AM150" s="643"/>
      <c r="AN150" s="643"/>
      <c r="AO150" s="643"/>
      <c r="AP150" s="643"/>
      <c r="AQ150" s="643"/>
      <c r="AR150" s="643"/>
      <c r="AS150" s="643"/>
      <c r="AT150" s="643"/>
      <c r="AU150" s="643"/>
      <c r="AV150" s="643"/>
      <c r="AW150" s="308">
        <v>11</v>
      </c>
      <c r="AX150" s="309"/>
      <c r="AY150" s="309"/>
      <c r="AZ150" s="309"/>
      <c r="BA150" s="309"/>
      <c r="BB150" s="309"/>
      <c r="BC150" s="310"/>
      <c r="BD150" s="308"/>
      <c r="BE150" s="309"/>
      <c r="BF150" s="309"/>
      <c r="BG150" s="309"/>
      <c r="BH150" s="309"/>
      <c r="BI150" s="309"/>
      <c r="BJ150" s="310"/>
      <c r="BK150" s="308"/>
      <c r="BL150" s="309"/>
      <c r="BM150" s="309"/>
      <c r="BN150" s="309"/>
      <c r="BO150" s="309"/>
      <c r="BP150" s="309"/>
      <c r="BQ150" s="310"/>
      <c r="BR150" s="308"/>
      <c r="BS150" s="309"/>
      <c r="BT150" s="309"/>
      <c r="BU150" s="309"/>
      <c r="BV150" s="309"/>
      <c r="BW150" s="309"/>
      <c r="BX150" s="310"/>
      <c r="BY150" s="311">
        <v>11</v>
      </c>
      <c r="BZ150" s="312"/>
      <c r="CA150" s="312"/>
      <c r="CB150" s="312"/>
      <c r="CC150" s="312"/>
      <c r="CD150" s="312"/>
      <c r="CE150" s="313"/>
      <c r="CF150" s="308"/>
      <c r="CG150" s="309"/>
      <c r="CH150" s="309"/>
      <c r="CI150" s="309"/>
      <c r="CJ150" s="310"/>
      <c r="CK150" s="308" t="s">
        <v>965</v>
      </c>
      <c r="CL150" s="309"/>
      <c r="CM150" s="309"/>
      <c r="CN150" s="310"/>
    </row>
    <row r="151" spans="5:92" ht="14.25" customHeight="1">
      <c r="E151" s="640">
        <v>43</v>
      </c>
      <c r="F151" s="640"/>
      <c r="G151" s="642"/>
      <c r="H151" s="642"/>
      <c r="I151" s="642"/>
      <c r="J151" s="642"/>
      <c r="K151" s="642"/>
      <c r="L151" s="642"/>
      <c r="M151" s="642"/>
      <c r="N151" s="642"/>
      <c r="O151" s="642"/>
      <c r="P151" s="642"/>
      <c r="Q151" s="642"/>
      <c r="R151" s="642"/>
      <c r="S151" s="642"/>
      <c r="T151" s="644" t="s">
        <v>953</v>
      </c>
      <c r="U151" s="644"/>
      <c r="V151" s="644"/>
      <c r="W151" s="644"/>
      <c r="X151" s="644"/>
      <c r="Y151" s="644"/>
      <c r="Z151" s="644"/>
      <c r="AA151" s="644"/>
      <c r="AB151" s="644"/>
      <c r="AC151" s="644"/>
      <c r="AD151" s="644"/>
      <c r="AE151" s="644"/>
      <c r="AF151" s="644"/>
      <c r="AG151" s="644"/>
      <c r="AH151" s="644"/>
      <c r="AI151" s="643"/>
      <c r="AJ151" s="643"/>
      <c r="AK151" s="643"/>
      <c r="AL151" s="643"/>
      <c r="AM151" s="643"/>
      <c r="AN151" s="643"/>
      <c r="AO151" s="643"/>
      <c r="AP151" s="643">
        <v>14</v>
      </c>
      <c r="AQ151" s="643"/>
      <c r="AR151" s="643"/>
      <c r="AS151" s="643"/>
      <c r="AT151" s="643"/>
      <c r="AU151" s="643"/>
      <c r="AV151" s="643"/>
      <c r="AW151" s="308"/>
      <c r="AX151" s="309"/>
      <c r="AY151" s="309"/>
      <c r="AZ151" s="309"/>
      <c r="BA151" s="309"/>
      <c r="BB151" s="309"/>
      <c r="BC151" s="310"/>
      <c r="BD151" s="308"/>
      <c r="BE151" s="309"/>
      <c r="BF151" s="309"/>
      <c r="BG151" s="309"/>
      <c r="BH151" s="309"/>
      <c r="BI151" s="309"/>
      <c r="BJ151" s="310"/>
      <c r="BK151" s="308"/>
      <c r="BL151" s="309"/>
      <c r="BM151" s="309"/>
      <c r="BN151" s="309"/>
      <c r="BO151" s="309"/>
      <c r="BP151" s="309"/>
      <c r="BQ151" s="310"/>
      <c r="BR151" s="308"/>
      <c r="BS151" s="309"/>
      <c r="BT151" s="309"/>
      <c r="BU151" s="309"/>
      <c r="BV151" s="309"/>
      <c r="BW151" s="309"/>
      <c r="BX151" s="310"/>
      <c r="BY151" s="311">
        <v>14</v>
      </c>
      <c r="BZ151" s="312"/>
      <c r="CA151" s="312"/>
      <c r="CB151" s="312"/>
      <c r="CC151" s="312"/>
      <c r="CD151" s="312"/>
      <c r="CE151" s="313"/>
      <c r="CF151" s="308"/>
      <c r="CG151" s="309"/>
      <c r="CH151" s="309"/>
      <c r="CI151" s="309"/>
      <c r="CJ151" s="310"/>
      <c r="CK151" s="308" t="s">
        <v>965</v>
      </c>
      <c r="CL151" s="309"/>
      <c r="CM151" s="309"/>
      <c r="CN151" s="310"/>
    </row>
    <row r="152" spans="5:92" ht="14.25" customHeight="1">
      <c r="E152" s="640">
        <v>44</v>
      </c>
      <c r="F152" s="640"/>
      <c r="G152" s="642"/>
      <c r="H152" s="642"/>
      <c r="I152" s="642"/>
      <c r="J152" s="642"/>
      <c r="K152" s="642"/>
      <c r="L152" s="642"/>
      <c r="M152" s="642"/>
      <c r="N152" s="642"/>
      <c r="O152" s="642"/>
      <c r="P152" s="642"/>
      <c r="Q152" s="642"/>
      <c r="R152" s="642"/>
      <c r="S152" s="642"/>
      <c r="T152" s="644" t="s">
        <v>954</v>
      </c>
      <c r="U152" s="644"/>
      <c r="V152" s="644"/>
      <c r="W152" s="644"/>
      <c r="X152" s="644"/>
      <c r="Y152" s="644"/>
      <c r="Z152" s="644"/>
      <c r="AA152" s="644"/>
      <c r="AB152" s="644"/>
      <c r="AC152" s="644"/>
      <c r="AD152" s="644"/>
      <c r="AE152" s="644"/>
      <c r="AF152" s="644"/>
      <c r="AG152" s="644"/>
      <c r="AH152" s="644"/>
      <c r="AI152" s="643"/>
      <c r="AJ152" s="643"/>
      <c r="AK152" s="643"/>
      <c r="AL152" s="643"/>
      <c r="AM152" s="643"/>
      <c r="AN152" s="643"/>
      <c r="AO152" s="643"/>
      <c r="AP152" s="643"/>
      <c r="AQ152" s="643"/>
      <c r="AR152" s="643"/>
      <c r="AS152" s="643"/>
      <c r="AT152" s="643"/>
      <c r="AU152" s="643"/>
      <c r="AV152" s="643"/>
      <c r="AW152" s="308"/>
      <c r="AX152" s="309"/>
      <c r="AY152" s="309"/>
      <c r="AZ152" s="309"/>
      <c r="BA152" s="309"/>
      <c r="BB152" s="309"/>
      <c r="BC152" s="310"/>
      <c r="BD152" s="308"/>
      <c r="BE152" s="309"/>
      <c r="BF152" s="309"/>
      <c r="BG152" s="309"/>
      <c r="BH152" s="309"/>
      <c r="BI152" s="309"/>
      <c r="BJ152" s="310"/>
      <c r="BK152" s="308"/>
      <c r="BL152" s="309"/>
      <c r="BM152" s="309"/>
      <c r="BN152" s="309"/>
      <c r="BO152" s="309"/>
      <c r="BP152" s="309"/>
      <c r="BQ152" s="310"/>
      <c r="BR152" s="308"/>
      <c r="BS152" s="309"/>
      <c r="BT152" s="309"/>
      <c r="BU152" s="309"/>
      <c r="BV152" s="309"/>
      <c r="BW152" s="309"/>
      <c r="BX152" s="310"/>
      <c r="BY152" s="311"/>
      <c r="BZ152" s="312"/>
      <c r="CA152" s="312"/>
      <c r="CB152" s="312"/>
      <c r="CC152" s="312"/>
      <c r="CD152" s="312"/>
      <c r="CE152" s="313"/>
      <c r="CF152" s="308"/>
      <c r="CG152" s="309"/>
      <c r="CH152" s="309"/>
      <c r="CI152" s="309"/>
      <c r="CJ152" s="310"/>
      <c r="CK152" s="308" t="s">
        <v>965</v>
      </c>
      <c r="CL152" s="309"/>
      <c r="CM152" s="309"/>
      <c r="CN152" s="310"/>
    </row>
    <row r="153" spans="5:92" ht="14.25" customHeight="1">
      <c r="E153" s="640">
        <v>45</v>
      </c>
      <c r="F153" s="640"/>
      <c r="G153" s="642"/>
      <c r="H153" s="642"/>
      <c r="I153" s="642"/>
      <c r="J153" s="642"/>
      <c r="K153" s="642"/>
      <c r="L153" s="642"/>
      <c r="M153" s="642"/>
      <c r="N153" s="642"/>
      <c r="O153" s="642"/>
      <c r="P153" s="642"/>
      <c r="Q153" s="642"/>
      <c r="R153" s="642"/>
      <c r="S153" s="642"/>
      <c r="T153" s="644" t="s">
        <v>955</v>
      </c>
      <c r="U153" s="644"/>
      <c r="V153" s="644"/>
      <c r="W153" s="644"/>
      <c r="X153" s="644"/>
      <c r="Y153" s="644"/>
      <c r="Z153" s="644"/>
      <c r="AA153" s="644"/>
      <c r="AB153" s="644"/>
      <c r="AC153" s="644"/>
      <c r="AD153" s="644"/>
      <c r="AE153" s="644"/>
      <c r="AF153" s="644"/>
      <c r="AG153" s="644"/>
      <c r="AH153" s="644"/>
      <c r="AI153" s="643"/>
      <c r="AJ153" s="643"/>
      <c r="AK153" s="643"/>
      <c r="AL153" s="643"/>
      <c r="AM153" s="643"/>
      <c r="AN153" s="643"/>
      <c r="AO153" s="643"/>
      <c r="AP153" s="643"/>
      <c r="AQ153" s="643"/>
      <c r="AR153" s="643"/>
      <c r="AS153" s="643"/>
      <c r="AT153" s="643"/>
      <c r="AU153" s="643"/>
      <c r="AV153" s="643"/>
      <c r="AW153" s="308"/>
      <c r="AX153" s="309"/>
      <c r="AY153" s="309"/>
      <c r="AZ153" s="309"/>
      <c r="BA153" s="309"/>
      <c r="BB153" s="309"/>
      <c r="BC153" s="310"/>
      <c r="BD153" s="308"/>
      <c r="BE153" s="309"/>
      <c r="BF153" s="309"/>
      <c r="BG153" s="309"/>
      <c r="BH153" s="309"/>
      <c r="BI153" s="309"/>
      <c r="BJ153" s="310"/>
      <c r="BK153" s="308"/>
      <c r="BL153" s="309"/>
      <c r="BM153" s="309"/>
      <c r="BN153" s="309"/>
      <c r="BO153" s="309"/>
      <c r="BP153" s="309"/>
      <c r="BQ153" s="310"/>
      <c r="BR153" s="308"/>
      <c r="BS153" s="309"/>
      <c r="BT153" s="309"/>
      <c r="BU153" s="309"/>
      <c r="BV153" s="309"/>
      <c r="BW153" s="309"/>
      <c r="BX153" s="310"/>
      <c r="BY153" s="311"/>
      <c r="BZ153" s="312"/>
      <c r="CA153" s="312"/>
      <c r="CB153" s="312"/>
      <c r="CC153" s="312"/>
      <c r="CD153" s="312"/>
      <c r="CE153" s="313"/>
      <c r="CF153" s="308"/>
      <c r="CG153" s="309"/>
      <c r="CH153" s="309"/>
      <c r="CI153" s="309"/>
      <c r="CJ153" s="310"/>
      <c r="CK153" s="308" t="s">
        <v>965</v>
      </c>
      <c r="CL153" s="309"/>
      <c r="CM153" s="309"/>
      <c r="CN153" s="310"/>
    </row>
    <row r="154" spans="5:92" ht="14.25" customHeight="1">
      <c r="E154" s="640">
        <v>46</v>
      </c>
      <c r="F154" s="640"/>
      <c r="G154" s="642"/>
      <c r="H154" s="642"/>
      <c r="I154" s="642"/>
      <c r="J154" s="642"/>
      <c r="K154" s="642"/>
      <c r="L154" s="642"/>
      <c r="M154" s="642"/>
      <c r="N154" s="642"/>
      <c r="O154" s="642"/>
      <c r="P154" s="642"/>
      <c r="Q154" s="642"/>
      <c r="R154" s="642"/>
      <c r="S154" s="642"/>
      <c r="T154" s="644" t="s">
        <v>956</v>
      </c>
      <c r="U154" s="644"/>
      <c r="V154" s="644"/>
      <c r="W154" s="644"/>
      <c r="X154" s="644"/>
      <c r="Y154" s="644"/>
      <c r="Z154" s="644"/>
      <c r="AA154" s="644"/>
      <c r="AB154" s="644"/>
      <c r="AC154" s="644"/>
      <c r="AD154" s="644"/>
      <c r="AE154" s="644"/>
      <c r="AF154" s="644"/>
      <c r="AG154" s="644"/>
      <c r="AH154" s="644"/>
      <c r="AI154" s="643"/>
      <c r="AJ154" s="643"/>
      <c r="AK154" s="643"/>
      <c r="AL154" s="643"/>
      <c r="AM154" s="643"/>
      <c r="AN154" s="643"/>
      <c r="AO154" s="643"/>
      <c r="AP154" s="643">
        <v>41</v>
      </c>
      <c r="AQ154" s="643"/>
      <c r="AR154" s="643"/>
      <c r="AS154" s="643"/>
      <c r="AT154" s="643"/>
      <c r="AU154" s="643"/>
      <c r="AV154" s="643"/>
      <c r="AW154" s="308">
        <v>41</v>
      </c>
      <c r="AX154" s="309"/>
      <c r="AY154" s="309"/>
      <c r="AZ154" s="309"/>
      <c r="BA154" s="309"/>
      <c r="BB154" s="309"/>
      <c r="BC154" s="310"/>
      <c r="BD154" s="308"/>
      <c r="BE154" s="309"/>
      <c r="BF154" s="309"/>
      <c r="BG154" s="309"/>
      <c r="BH154" s="309"/>
      <c r="BI154" s="309"/>
      <c r="BJ154" s="310"/>
      <c r="BK154" s="308"/>
      <c r="BL154" s="309"/>
      <c r="BM154" s="309"/>
      <c r="BN154" s="309"/>
      <c r="BO154" s="309"/>
      <c r="BP154" s="309"/>
      <c r="BQ154" s="310"/>
      <c r="BR154" s="308"/>
      <c r="BS154" s="309"/>
      <c r="BT154" s="309"/>
      <c r="BU154" s="309"/>
      <c r="BV154" s="309"/>
      <c r="BW154" s="309"/>
      <c r="BX154" s="310"/>
      <c r="BY154" s="311">
        <v>41</v>
      </c>
      <c r="BZ154" s="312"/>
      <c r="CA154" s="312"/>
      <c r="CB154" s="312"/>
      <c r="CC154" s="312"/>
      <c r="CD154" s="312"/>
      <c r="CE154" s="313"/>
      <c r="CF154" s="308"/>
      <c r="CG154" s="309"/>
      <c r="CH154" s="309"/>
      <c r="CI154" s="309"/>
      <c r="CJ154" s="310"/>
      <c r="CK154" s="308" t="s">
        <v>965</v>
      </c>
      <c r="CL154" s="309"/>
      <c r="CM154" s="309"/>
      <c r="CN154" s="310"/>
    </row>
    <row r="155" spans="5:92" ht="14.25" customHeight="1">
      <c r="E155" s="640">
        <v>47</v>
      </c>
      <c r="F155" s="640"/>
      <c r="G155" s="642"/>
      <c r="H155" s="642"/>
      <c r="I155" s="642"/>
      <c r="J155" s="642"/>
      <c r="K155" s="642"/>
      <c r="L155" s="642"/>
      <c r="M155" s="642"/>
      <c r="N155" s="642"/>
      <c r="O155" s="642"/>
      <c r="P155" s="642"/>
      <c r="Q155" s="642"/>
      <c r="R155" s="642"/>
      <c r="S155" s="642"/>
      <c r="T155" s="644" t="s">
        <v>957</v>
      </c>
      <c r="U155" s="644"/>
      <c r="V155" s="644"/>
      <c r="W155" s="644"/>
      <c r="X155" s="644"/>
      <c r="Y155" s="644"/>
      <c r="Z155" s="644"/>
      <c r="AA155" s="644"/>
      <c r="AB155" s="644"/>
      <c r="AC155" s="644"/>
      <c r="AD155" s="644"/>
      <c r="AE155" s="644"/>
      <c r="AF155" s="644"/>
      <c r="AG155" s="644"/>
      <c r="AH155" s="644"/>
      <c r="AI155" s="643"/>
      <c r="AJ155" s="643"/>
      <c r="AK155" s="643"/>
      <c r="AL155" s="643"/>
      <c r="AM155" s="643"/>
      <c r="AN155" s="643"/>
      <c r="AO155" s="643"/>
      <c r="AP155" s="643">
        <v>3</v>
      </c>
      <c r="AQ155" s="643"/>
      <c r="AR155" s="643"/>
      <c r="AS155" s="643"/>
      <c r="AT155" s="643"/>
      <c r="AU155" s="643"/>
      <c r="AV155" s="643"/>
      <c r="AW155" s="308">
        <v>3</v>
      </c>
      <c r="AX155" s="309"/>
      <c r="AY155" s="309"/>
      <c r="AZ155" s="309"/>
      <c r="BA155" s="309"/>
      <c r="BB155" s="309"/>
      <c r="BC155" s="310"/>
      <c r="BD155" s="308"/>
      <c r="BE155" s="309"/>
      <c r="BF155" s="309"/>
      <c r="BG155" s="309"/>
      <c r="BH155" s="309"/>
      <c r="BI155" s="309"/>
      <c r="BJ155" s="310"/>
      <c r="BK155" s="308"/>
      <c r="BL155" s="309"/>
      <c r="BM155" s="309"/>
      <c r="BN155" s="309"/>
      <c r="BO155" s="309"/>
      <c r="BP155" s="309"/>
      <c r="BQ155" s="310"/>
      <c r="BR155" s="308"/>
      <c r="BS155" s="309"/>
      <c r="BT155" s="309"/>
      <c r="BU155" s="309"/>
      <c r="BV155" s="309"/>
      <c r="BW155" s="309"/>
      <c r="BX155" s="310"/>
      <c r="BY155" s="311">
        <v>3</v>
      </c>
      <c r="BZ155" s="312"/>
      <c r="CA155" s="312"/>
      <c r="CB155" s="312"/>
      <c r="CC155" s="312"/>
      <c r="CD155" s="312"/>
      <c r="CE155" s="313"/>
      <c r="CF155" s="308"/>
      <c r="CG155" s="309"/>
      <c r="CH155" s="309"/>
      <c r="CI155" s="309"/>
      <c r="CJ155" s="310"/>
      <c r="CK155" s="308" t="s">
        <v>965</v>
      </c>
      <c r="CL155" s="309"/>
      <c r="CM155" s="309"/>
      <c r="CN155" s="310"/>
    </row>
    <row r="156" spans="5:92" ht="14.25" customHeight="1">
      <c r="E156" s="640">
        <v>48</v>
      </c>
      <c r="F156" s="640"/>
      <c r="G156" s="642"/>
      <c r="H156" s="642"/>
      <c r="I156" s="642"/>
      <c r="J156" s="642"/>
      <c r="K156" s="642"/>
      <c r="L156" s="642"/>
      <c r="M156" s="642"/>
      <c r="N156" s="642"/>
      <c r="O156" s="642"/>
      <c r="P156" s="642"/>
      <c r="Q156" s="642"/>
      <c r="R156" s="642"/>
      <c r="S156" s="642"/>
      <c r="T156" s="644" t="s">
        <v>958</v>
      </c>
      <c r="U156" s="644"/>
      <c r="V156" s="644"/>
      <c r="W156" s="644"/>
      <c r="X156" s="644"/>
      <c r="Y156" s="644"/>
      <c r="Z156" s="644"/>
      <c r="AA156" s="644"/>
      <c r="AB156" s="644"/>
      <c r="AC156" s="644"/>
      <c r="AD156" s="644"/>
      <c r="AE156" s="644"/>
      <c r="AF156" s="644"/>
      <c r="AG156" s="644"/>
      <c r="AH156" s="644"/>
      <c r="AI156" s="643"/>
      <c r="AJ156" s="643"/>
      <c r="AK156" s="643"/>
      <c r="AL156" s="643"/>
      <c r="AM156" s="643"/>
      <c r="AN156" s="643"/>
      <c r="AO156" s="643"/>
      <c r="AP156" s="643">
        <v>62</v>
      </c>
      <c r="AQ156" s="643"/>
      <c r="AR156" s="643"/>
      <c r="AS156" s="643"/>
      <c r="AT156" s="643"/>
      <c r="AU156" s="643"/>
      <c r="AV156" s="643"/>
      <c r="AW156" s="308">
        <v>2</v>
      </c>
      <c r="AX156" s="309"/>
      <c r="AY156" s="309"/>
      <c r="AZ156" s="309"/>
      <c r="BA156" s="309"/>
      <c r="BB156" s="309"/>
      <c r="BC156" s="310"/>
      <c r="BD156" s="308"/>
      <c r="BE156" s="309"/>
      <c r="BF156" s="309"/>
      <c r="BG156" s="309"/>
      <c r="BH156" s="309"/>
      <c r="BI156" s="309"/>
      <c r="BJ156" s="310"/>
      <c r="BK156" s="308"/>
      <c r="BL156" s="309"/>
      <c r="BM156" s="309"/>
      <c r="BN156" s="309"/>
      <c r="BO156" s="309"/>
      <c r="BP156" s="309"/>
      <c r="BQ156" s="310"/>
      <c r="BR156" s="308"/>
      <c r="BS156" s="309"/>
      <c r="BT156" s="309"/>
      <c r="BU156" s="309"/>
      <c r="BV156" s="309"/>
      <c r="BW156" s="309"/>
      <c r="BX156" s="310"/>
      <c r="BY156" s="311">
        <v>62</v>
      </c>
      <c r="BZ156" s="312"/>
      <c r="CA156" s="312"/>
      <c r="CB156" s="312"/>
      <c r="CC156" s="312"/>
      <c r="CD156" s="312"/>
      <c r="CE156" s="313"/>
      <c r="CF156" s="308"/>
      <c r="CG156" s="309"/>
      <c r="CH156" s="309"/>
      <c r="CI156" s="309"/>
      <c r="CJ156" s="310"/>
      <c r="CK156" s="308" t="s">
        <v>965</v>
      </c>
      <c r="CL156" s="309"/>
      <c r="CM156" s="309"/>
      <c r="CN156" s="310"/>
    </row>
    <row r="157" spans="5:92" ht="14.25" customHeight="1">
      <c r="E157" s="640">
        <v>49</v>
      </c>
      <c r="F157" s="640"/>
      <c r="G157" s="642"/>
      <c r="H157" s="642"/>
      <c r="I157" s="642"/>
      <c r="J157" s="642"/>
      <c r="K157" s="642"/>
      <c r="L157" s="642"/>
      <c r="M157" s="642"/>
      <c r="N157" s="642"/>
      <c r="O157" s="642"/>
      <c r="P157" s="642"/>
      <c r="Q157" s="642"/>
      <c r="R157" s="642"/>
      <c r="S157" s="642"/>
      <c r="T157" s="644" t="s">
        <v>959</v>
      </c>
      <c r="U157" s="644"/>
      <c r="V157" s="644"/>
      <c r="W157" s="644"/>
      <c r="X157" s="644"/>
      <c r="Y157" s="644"/>
      <c r="Z157" s="644"/>
      <c r="AA157" s="644"/>
      <c r="AB157" s="644"/>
      <c r="AC157" s="644"/>
      <c r="AD157" s="644"/>
      <c r="AE157" s="644"/>
      <c r="AF157" s="644"/>
      <c r="AG157" s="644"/>
      <c r="AH157" s="644"/>
      <c r="AI157" s="643"/>
      <c r="AJ157" s="643"/>
      <c r="AK157" s="643"/>
      <c r="AL157" s="643"/>
      <c r="AM157" s="643"/>
      <c r="AN157" s="643"/>
      <c r="AO157" s="643"/>
      <c r="AP157" s="643">
        <v>86</v>
      </c>
      <c r="AQ157" s="643"/>
      <c r="AR157" s="643"/>
      <c r="AS157" s="643"/>
      <c r="AT157" s="643"/>
      <c r="AU157" s="643"/>
      <c r="AV157" s="643"/>
      <c r="AW157" s="308">
        <v>2</v>
      </c>
      <c r="AX157" s="309"/>
      <c r="AY157" s="309"/>
      <c r="AZ157" s="309"/>
      <c r="BA157" s="309"/>
      <c r="BB157" s="309"/>
      <c r="BC157" s="310"/>
      <c r="BD157" s="308"/>
      <c r="BE157" s="309"/>
      <c r="BF157" s="309"/>
      <c r="BG157" s="309"/>
      <c r="BH157" s="309"/>
      <c r="BI157" s="309"/>
      <c r="BJ157" s="310"/>
      <c r="BK157" s="308"/>
      <c r="BL157" s="309"/>
      <c r="BM157" s="309"/>
      <c r="BN157" s="309"/>
      <c r="BO157" s="309"/>
      <c r="BP157" s="309"/>
      <c r="BQ157" s="310"/>
      <c r="BR157" s="308"/>
      <c r="BS157" s="309"/>
      <c r="BT157" s="309"/>
      <c r="BU157" s="309"/>
      <c r="BV157" s="309"/>
      <c r="BW157" s="309"/>
      <c r="BX157" s="310"/>
      <c r="BY157" s="311">
        <v>86</v>
      </c>
      <c r="BZ157" s="312"/>
      <c r="CA157" s="312"/>
      <c r="CB157" s="312"/>
      <c r="CC157" s="312"/>
      <c r="CD157" s="312"/>
      <c r="CE157" s="313"/>
      <c r="CF157" s="308"/>
      <c r="CG157" s="309"/>
      <c r="CH157" s="309"/>
      <c r="CI157" s="309"/>
      <c r="CJ157" s="310"/>
      <c r="CK157" s="308" t="s">
        <v>965</v>
      </c>
      <c r="CL157" s="309"/>
      <c r="CM157" s="309"/>
      <c r="CN157" s="310"/>
    </row>
    <row r="158" spans="5:92" ht="14.25" customHeight="1">
      <c r="E158" s="640">
        <v>50</v>
      </c>
      <c r="F158" s="640"/>
      <c r="G158" s="642"/>
      <c r="H158" s="642"/>
      <c r="I158" s="642"/>
      <c r="J158" s="642"/>
      <c r="K158" s="642"/>
      <c r="L158" s="642"/>
      <c r="M158" s="642"/>
      <c r="N158" s="642"/>
      <c r="O158" s="642"/>
      <c r="P158" s="642"/>
      <c r="Q158" s="642"/>
      <c r="R158" s="642"/>
      <c r="S158" s="642"/>
      <c r="T158" s="644" t="s">
        <v>960</v>
      </c>
      <c r="U158" s="644"/>
      <c r="V158" s="644"/>
      <c r="W158" s="644"/>
      <c r="X158" s="644"/>
      <c r="Y158" s="644"/>
      <c r="Z158" s="644"/>
      <c r="AA158" s="644"/>
      <c r="AB158" s="644"/>
      <c r="AC158" s="644"/>
      <c r="AD158" s="644"/>
      <c r="AE158" s="644"/>
      <c r="AF158" s="644"/>
      <c r="AG158" s="644"/>
      <c r="AH158" s="644"/>
      <c r="AI158" s="643"/>
      <c r="AJ158" s="643"/>
      <c r="AK158" s="643"/>
      <c r="AL158" s="643"/>
      <c r="AM158" s="643"/>
      <c r="AN158" s="643"/>
      <c r="AO158" s="643"/>
      <c r="AP158" s="643">
        <v>15</v>
      </c>
      <c r="AQ158" s="643"/>
      <c r="AR158" s="643"/>
      <c r="AS158" s="643"/>
      <c r="AT158" s="643"/>
      <c r="AU158" s="643"/>
      <c r="AV158" s="643"/>
      <c r="AW158" s="308">
        <v>2</v>
      </c>
      <c r="AX158" s="309"/>
      <c r="AY158" s="309"/>
      <c r="AZ158" s="309"/>
      <c r="BA158" s="309"/>
      <c r="BB158" s="309"/>
      <c r="BC158" s="310"/>
      <c r="BD158" s="308"/>
      <c r="BE158" s="309"/>
      <c r="BF158" s="309"/>
      <c r="BG158" s="309"/>
      <c r="BH158" s="309"/>
      <c r="BI158" s="309"/>
      <c r="BJ158" s="310"/>
      <c r="BK158" s="308"/>
      <c r="BL158" s="309"/>
      <c r="BM158" s="309"/>
      <c r="BN158" s="309"/>
      <c r="BO158" s="309"/>
      <c r="BP158" s="309"/>
      <c r="BQ158" s="310"/>
      <c r="BR158" s="308"/>
      <c r="BS158" s="309"/>
      <c r="BT158" s="309"/>
      <c r="BU158" s="309"/>
      <c r="BV158" s="309"/>
      <c r="BW158" s="309"/>
      <c r="BX158" s="310"/>
      <c r="BY158" s="311">
        <v>15</v>
      </c>
      <c r="BZ158" s="312"/>
      <c r="CA158" s="312"/>
      <c r="CB158" s="312"/>
      <c r="CC158" s="312"/>
      <c r="CD158" s="312"/>
      <c r="CE158" s="313"/>
      <c r="CF158" s="308"/>
      <c r="CG158" s="309"/>
      <c r="CH158" s="309"/>
      <c r="CI158" s="309"/>
      <c r="CJ158" s="310"/>
      <c r="CK158" s="308" t="s">
        <v>965</v>
      </c>
      <c r="CL158" s="309"/>
      <c r="CM158" s="309"/>
      <c r="CN158" s="310"/>
    </row>
    <row r="159" spans="5:92" ht="14.25" customHeight="1">
      <c r="E159" s="640">
        <v>51</v>
      </c>
      <c r="F159" s="640"/>
      <c r="G159" s="642"/>
      <c r="H159" s="642"/>
      <c r="I159" s="642"/>
      <c r="J159" s="642"/>
      <c r="K159" s="642"/>
      <c r="L159" s="642"/>
      <c r="M159" s="642"/>
      <c r="N159" s="642"/>
      <c r="O159" s="642"/>
      <c r="P159" s="642"/>
      <c r="Q159" s="642"/>
      <c r="R159" s="642"/>
      <c r="S159" s="642"/>
      <c r="T159" s="644" t="s">
        <v>961</v>
      </c>
      <c r="U159" s="644"/>
      <c r="V159" s="644"/>
      <c r="W159" s="644"/>
      <c r="X159" s="644"/>
      <c r="Y159" s="644"/>
      <c r="Z159" s="644"/>
      <c r="AA159" s="644"/>
      <c r="AB159" s="644"/>
      <c r="AC159" s="644"/>
      <c r="AD159" s="644"/>
      <c r="AE159" s="644"/>
      <c r="AF159" s="644"/>
      <c r="AG159" s="644"/>
      <c r="AH159" s="644"/>
      <c r="AI159" s="643"/>
      <c r="AJ159" s="643"/>
      <c r="AK159" s="643"/>
      <c r="AL159" s="643"/>
      <c r="AM159" s="643"/>
      <c r="AN159" s="643"/>
      <c r="AO159" s="643"/>
      <c r="AP159" s="643">
        <v>51</v>
      </c>
      <c r="AQ159" s="643"/>
      <c r="AR159" s="643"/>
      <c r="AS159" s="643"/>
      <c r="AT159" s="643"/>
      <c r="AU159" s="643"/>
      <c r="AV159" s="643"/>
      <c r="AW159" s="308">
        <v>2</v>
      </c>
      <c r="AX159" s="309"/>
      <c r="AY159" s="309"/>
      <c r="AZ159" s="309"/>
      <c r="BA159" s="309"/>
      <c r="BB159" s="309"/>
      <c r="BC159" s="310"/>
      <c r="BD159" s="308"/>
      <c r="BE159" s="309"/>
      <c r="BF159" s="309"/>
      <c r="BG159" s="309"/>
      <c r="BH159" s="309"/>
      <c r="BI159" s="309"/>
      <c r="BJ159" s="310"/>
      <c r="BK159" s="308"/>
      <c r="BL159" s="309"/>
      <c r="BM159" s="309"/>
      <c r="BN159" s="309"/>
      <c r="BO159" s="309"/>
      <c r="BP159" s="309"/>
      <c r="BQ159" s="310"/>
      <c r="BR159" s="308"/>
      <c r="BS159" s="309"/>
      <c r="BT159" s="309"/>
      <c r="BU159" s="309"/>
      <c r="BV159" s="309"/>
      <c r="BW159" s="309"/>
      <c r="BX159" s="310"/>
      <c r="BY159" s="311">
        <v>51</v>
      </c>
      <c r="BZ159" s="312"/>
      <c r="CA159" s="312"/>
      <c r="CB159" s="312"/>
      <c r="CC159" s="312"/>
      <c r="CD159" s="312"/>
      <c r="CE159" s="313"/>
      <c r="CF159" s="308"/>
      <c r="CG159" s="309"/>
      <c r="CH159" s="309"/>
      <c r="CI159" s="309"/>
      <c r="CJ159" s="310"/>
      <c r="CK159" s="308" t="s">
        <v>965</v>
      </c>
      <c r="CL159" s="309"/>
      <c r="CM159" s="309"/>
      <c r="CN159" s="310"/>
    </row>
    <row r="160" spans="5:92" ht="14.25" customHeight="1">
      <c r="E160" s="640">
        <v>52</v>
      </c>
      <c r="F160" s="640"/>
      <c r="G160" s="642"/>
      <c r="H160" s="642"/>
      <c r="I160" s="642"/>
      <c r="J160" s="642"/>
      <c r="K160" s="642"/>
      <c r="L160" s="642"/>
      <c r="M160" s="642"/>
      <c r="N160" s="642"/>
      <c r="O160" s="642"/>
      <c r="P160" s="642"/>
      <c r="Q160" s="642"/>
      <c r="R160" s="642"/>
      <c r="S160" s="642"/>
      <c r="T160" s="644" t="s">
        <v>962</v>
      </c>
      <c r="U160" s="644"/>
      <c r="V160" s="644"/>
      <c r="W160" s="644"/>
      <c r="X160" s="644"/>
      <c r="Y160" s="644"/>
      <c r="Z160" s="644"/>
      <c r="AA160" s="644"/>
      <c r="AB160" s="644"/>
      <c r="AC160" s="644"/>
      <c r="AD160" s="644"/>
      <c r="AE160" s="644"/>
      <c r="AF160" s="644"/>
      <c r="AG160" s="644"/>
      <c r="AH160" s="644"/>
      <c r="AI160" s="643"/>
      <c r="AJ160" s="643"/>
      <c r="AK160" s="643"/>
      <c r="AL160" s="643"/>
      <c r="AM160" s="643"/>
      <c r="AN160" s="643"/>
      <c r="AO160" s="643"/>
      <c r="AP160" s="643">
        <v>42</v>
      </c>
      <c r="AQ160" s="643"/>
      <c r="AR160" s="643"/>
      <c r="AS160" s="643"/>
      <c r="AT160" s="643"/>
      <c r="AU160" s="643"/>
      <c r="AV160" s="643"/>
      <c r="AW160" s="308">
        <v>2</v>
      </c>
      <c r="AX160" s="309"/>
      <c r="AY160" s="309"/>
      <c r="AZ160" s="309"/>
      <c r="BA160" s="309"/>
      <c r="BB160" s="309"/>
      <c r="BC160" s="310"/>
      <c r="BD160" s="308"/>
      <c r="BE160" s="309"/>
      <c r="BF160" s="309"/>
      <c r="BG160" s="309"/>
      <c r="BH160" s="309"/>
      <c r="BI160" s="309"/>
      <c r="BJ160" s="310"/>
      <c r="BK160" s="308"/>
      <c r="BL160" s="309"/>
      <c r="BM160" s="309"/>
      <c r="BN160" s="309"/>
      <c r="BO160" s="309"/>
      <c r="BP160" s="309"/>
      <c r="BQ160" s="310"/>
      <c r="BR160" s="308"/>
      <c r="BS160" s="309"/>
      <c r="BT160" s="309"/>
      <c r="BU160" s="309"/>
      <c r="BV160" s="309"/>
      <c r="BW160" s="309"/>
      <c r="BX160" s="310"/>
      <c r="BY160" s="311">
        <f>41+1</f>
        <v>42</v>
      </c>
      <c r="BZ160" s="312"/>
      <c r="CA160" s="312"/>
      <c r="CB160" s="312"/>
      <c r="CC160" s="312"/>
      <c r="CD160" s="312"/>
      <c r="CE160" s="313"/>
      <c r="CF160" s="308"/>
      <c r="CG160" s="309"/>
      <c r="CH160" s="309"/>
      <c r="CI160" s="309"/>
      <c r="CJ160" s="310"/>
      <c r="CK160" s="308" t="s">
        <v>965</v>
      </c>
      <c r="CL160" s="309"/>
      <c r="CM160" s="309"/>
      <c r="CN160" s="310"/>
    </row>
    <row r="161" spans="4:92" ht="14.25" customHeight="1">
      <c r="E161" s="640">
        <v>53</v>
      </c>
      <c r="F161" s="640"/>
      <c r="G161" s="642"/>
      <c r="H161" s="642"/>
      <c r="I161" s="642"/>
      <c r="J161" s="642"/>
      <c r="K161" s="642"/>
      <c r="L161" s="642"/>
      <c r="M161" s="642"/>
      <c r="N161" s="642"/>
      <c r="O161" s="642"/>
      <c r="P161" s="642"/>
      <c r="Q161" s="642"/>
      <c r="R161" s="642"/>
      <c r="S161" s="642"/>
      <c r="T161" s="644" t="s">
        <v>963</v>
      </c>
      <c r="U161" s="644"/>
      <c r="V161" s="644"/>
      <c r="W161" s="644"/>
      <c r="X161" s="644"/>
      <c r="Y161" s="644"/>
      <c r="Z161" s="644"/>
      <c r="AA161" s="644"/>
      <c r="AB161" s="644"/>
      <c r="AC161" s="644"/>
      <c r="AD161" s="644"/>
      <c r="AE161" s="644"/>
      <c r="AF161" s="644"/>
      <c r="AG161" s="644"/>
      <c r="AH161" s="644"/>
      <c r="AI161" s="643"/>
      <c r="AJ161" s="643"/>
      <c r="AK161" s="643"/>
      <c r="AL161" s="643"/>
      <c r="AM161" s="643"/>
      <c r="AN161" s="643"/>
      <c r="AO161" s="643"/>
      <c r="AP161" s="643">
        <v>17</v>
      </c>
      <c r="AQ161" s="643"/>
      <c r="AR161" s="643"/>
      <c r="AS161" s="643"/>
      <c r="AT161" s="643"/>
      <c r="AU161" s="643"/>
      <c r="AV161" s="643"/>
      <c r="AW161" s="308">
        <v>17</v>
      </c>
      <c r="AX161" s="309"/>
      <c r="AY161" s="309"/>
      <c r="AZ161" s="309"/>
      <c r="BA161" s="309"/>
      <c r="BB161" s="309"/>
      <c r="BC161" s="310"/>
      <c r="BD161" s="308"/>
      <c r="BE161" s="309"/>
      <c r="BF161" s="309"/>
      <c r="BG161" s="309"/>
      <c r="BH161" s="309"/>
      <c r="BI161" s="309"/>
      <c r="BJ161" s="310"/>
      <c r="BK161" s="308"/>
      <c r="BL161" s="309"/>
      <c r="BM161" s="309"/>
      <c r="BN161" s="309"/>
      <c r="BO161" s="309"/>
      <c r="BP161" s="309"/>
      <c r="BQ161" s="310"/>
      <c r="BR161" s="308"/>
      <c r="BS161" s="309"/>
      <c r="BT161" s="309"/>
      <c r="BU161" s="309"/>
      <c r="BV161" s="309"/>
      <c r="BW161" s="309"/>
      <c r="BX161" s="310"/>
      <c r="BY161" s="311"/>
      <c r="BZ161" s="312"/>
      <c r="CA161" s="312"/>
      <c r="CB161" s="312"/>
      <c r="CC161" s="312"/>
      <c r="CD161" s="312"/>
      <c r="CE161" s="313"/>
      <c r="CF161" s="308"/>
      <c r="CG161" s="309"/>
      <c r="CH161" s="309"/>
      <c r="CI161" s="309"/>
      <c r="CJ161" s="310"/>
      <c r="CK161" s="308" t="s">
        <v>965</v>
      </c>
      <c r="CL161" s="309"/>
      <c r="CM161" s="309"/>
      <c r="CN161" s="310"/>
    </row>
    <row r="162" spans="4:92" ht="14.25" customHeight="1">
      <c r="E162" s="640">
        <v>54</v>
      </c>
      <c r="F162" s="640"/>
      <c r="G162" s="642"/>
      <c r="H162" s="642"/>
      <c r="I162" s="642"/>
      <c r="J162" s="642"/>
      <c r="K162" s="642"/>
      <c r="L162" s="642"/>
      <c r="M162" s="642"/>
      <c r="N162" s="642"/>
      <c r="O162" s="642"/>
      <c r="P162" s="642"/>
      <c r="Q162" s="642"/>
      <c r="R162" s="642"/>
      <c r="S162" s="642"/>
      <c r="T162" s="644" t="s">
        <v>964</v>
      </c>
      <c r="U162" s="644"/>
      <c r="V162" s="644"/>
      <c r="W162" s="644"/>
      <c r="X162" s="644"/>
      <c r="Y162" s="644"/>
      <c r="Z162" s="644"/>
      <c r="AA162" s="644"/>
      <c r="AB162" s="644"/>
      <c r="AC162" s="644"/>
      <c r="AD162" s="644"/>
      <c r="AE162" s="644"/>
      <c r="AF162" s="644"/>
      <c r="AG162" s="644"/>
      <c r="AH162" s="644"/>
      <c r="AI162" s="643"/>
      <c r="AJ162" s="643"/>
      <c r="AK162" s="643"/>
      <c r="AL162" s="643"/>
      <c r="AM162" s="643"/>
      <c r="AN162" s="643"/>
      <c r="AO162" s="643"/>
      <c r="AP162" s="643">
        <v>25</v>
      </c>
      <c r="AQ162" s="643"/>
      <c r="AR162" s="643"/>
      <c r="AS162" s="643"/>
      <c r="AT162" s="643"/>
      <c r="AU162" s="643"/>
      <c r="AV162" s="643"/>
      <c r="AW162" s="308">
        <v>25</v>
      </c>
      <c r="AX162" s="309"/>
      <c r="AY162" s="309"/>
      <c r="AZ162" s="309"/>
      <c r="BA162" s="309"/>
      <c r="BB162" s="309"/>
      <c r="BC162" s="310"/>
      <c r="BD162" s="308"/>
      <c r="BE162" s="309"/>
      <c r="BF162" s="309"/>
      <c r="BG162" s="309"/>
      <c r="BH162" s="309"/>
      <c r="BI162" s="309"/>
      <c r="BJ162" s="310"/>
      <c r="BK162" s="308"/>
      <c r="BL162" s="309"/>
      <c r="BM162" s="309"/>
      <c r="BN162" s="309"/>
      <c r="BO162" s="309"/>
      <c r="BP162" s="309"/>
      <c r="BQ162" s="310"/>
      <c r="BR162" s="308"/>
      <c r="BS162" s="309"/>
      <c r="BT162" s="309"/>
      <c r="BU162" s="309"/>
      <c r="BV162" s="309"/>
      <c r="BW162" s="309"/>
      <c r="BX162" s="310"/>
      <c r="BY162" s="311"/>
      <c r="BZ162" s="312"/>
      <c r="CA162" s="312"/>
      <c r="CB162" s="312"/>
      <c r="CC162" s="312"/>
      <c r="CD162" s="312"/>
      <c r="CE162" s="313"/>
      <c r="CF162" s="308"/>
      <c r="CG162" s="309"/>
      <c r="CH162" s="309"/>
      <c r="CI162" s="309"/>
      <c r="CJ162" s="310"/>
      <c r="CK162" s="308" t="s">
        <v>965</v>
      </c>
      <c r="CL162" s="309"/>
      <c r="CM162" s="309"/>
      <c r="CN162" s="310"/>
    </row>
    <row r="163" spans="4:92" ht="14.25" customHeight="1">
      <c r="E163" s="419" t="s">
        <v>638</v>
      </c>
      <c r="F163" s="419"/>
      <c r="G163" s="419"/>
      <c r="H163" s="419"/>
      <c r="I163" s="419"/>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9"/>
      <c r="AJ163" s="419"/>
      <c r="AK163" s="419"/>
      <c r="AL163" s="419"/>
      <c r="AM163" s="419"/>
      <c r="AN163" s="419"/>
      <c r="AO163" s="419"/>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9"/>
      <c r="BP163" s="419"/>
      <c r="BQ163" s="419"/>
      <c r="BR163" s="419"/>
      <c r="BS163" s="419"/>
      <c r="BT163" s="419"/>
      <c r="BU163" s="419"/>
      <c r="BV163" s="419"/>
      <c r="BW163" s="419"/>
      <c r="BX163" s="419"/>
      <c r="BY163" s="419"/>
      <c r="BZ163" s="419"/>
      <c r="CA163" s="419"/>
      <c r="CB163" s="419"/>
      <c r="CC163" s="419"/>
      <c r="CD163" s="419"/>
      <c r="CE163" s="419"/>
      <c r="CF163" s="419"/>
      <c r="CG163" s="419"/>
      <c r="CH163" s="419"/>
      <c r="CI163" s="419"/>
      <c r="CJ163" s="419"/>
      <c r="CK163" s="419"/>
      <c r="CL163" s="419"/>
      <c r="CM163" s="419"/>
    </row>
    <row r="164" spans="4:92" ht="14.25" customHeight="1">
      <c r="E164" s="849" t="s">
        <v>107</v>
      </c>
      <c r="F164" s="849"/>
      <c r="G164" s="849"/>
      <c r="H164" s="849"/>
      <c r="I164" s="849"/>
      <c r="J164" s="849"/>
      <c r="K164" s="849"/>
      <c r="L164" s="849"/>
      <c r="M164" s="849"/>
      <c r="N164" s="849"/>
      <c r="O164" s="849"/>
      <c r="P164" s="849"/>
      <c r="Q164" s="849"/>
      <c r="R164" s="849"/>
      <c r="S164" s="849"/>
      <c r="T164" s="849"/>
      <c r="U164" s="849"/>
      <c r="V164" s="849"/>
      <c r="W164" s="849"/>
      <c r="X164" s="849"/>
      <c r="Y164" s="849"/>
      <c r="Z164" s="849"/>
      <c r="AA164" s="849"/>
      <c r="AB164" s="849"/>
      <c r="AC164" s="849"/>
      <c r="AD164" s="849"/>
      <c r="AE164" s="849"/>
      <c r="AF164" s="849"/>
      <c r="AG164" s="849"/>
    </row>
    <row r="165" spans="4:92" ht="14.25" customHeight="1">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4:92" ht="14.25" customHeight="1">
      <c r="D166" s="371" t="s">
        <v>86</v>
      </c>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371"/>
      <c r="AB166" s="371"/>
      <c r="AC166" s="371"/>
      <c r="AD166" s="371"/>
      <c r="AE166" s="371"/>
      <c r="AF166" s="371"/>
      <c r="AG166" s="371"/>
      <c r="AH166" s="371"/>
      <c r="AI166" s="371"/>
      <c r="AJ166" s="371"/>
      <c r="AK166" s="371"/>
      <c r="AL166" s="371"/>
      <c r="AM166" s="371"/>
      <c r="AN166" s="371"/>
      <c r="AO166" s="371"/>
      <c r="AP166" s="371"/>
      <c r="AQ166" s="371"/>
      <c r="AR166" s="371"/>
      <c r="AS166" s="371"/>
      <c r="AT166" s="371"/>
      <c r="AU166" s="9"/>
      <c r="AV166" s="371" t="s">
        <v>87</v>
      </c>
      <c r="AW166" s="371"/>
      <c r="AX166" s="371"/>
      <c r="AY166" s="371"/>
      <c r="AZ166" s="371"/>
      <c r="BA166" s="371"/>
      <c r="BB166" s="371"/>
      <c r="BC166" s="371"/>
      <c r="BD166" s="371"/>
      <c r="BE166" s="371"/>
      <c r="BF166" s="371"/>
      <c r="BG166" s="371"/>
      <c r="BH166" s="371"/>
      <c r="BI166" s="371"/>
      <c r="BJ166" s="371"/>
      <c r="BK166" s="371"/>
      <c r="BL166" s="371"/>
    </row>
    <row r="167" spans="4:92" ht="14.25" customHeight="1">
      <c r="D167" s="372"/>
      <c r="E167" s="372"/>
      <c r="F167" s="372"/>
      <c r="G167" s="372"/>
      <c r="H167" s="372"/>
      <c r="I167" s="372"/>
      <c r="J167" s="372"/>
      <c r="K167" s="372"/>
      <c r="L167" s="372"/>
      <c r="M167" s="372"/>
      <c r="N167" s="372"/>
      <c r="O167" s="372"/>
      <c r="P167" s="372"/>
      <c r="Q167" s="372"/>
      <c r="R167" s="372"/>
      <c r="S167" s="372"/>
      <c r="T167" s="372"/>
      <c r="U167" s="372"/>
      <c r="V167" s="372"/>
      <c r="W167" s="372"/>
      <c r="X167" s="372"/>
      <c r="Y167" s="372"/>
      <c r="Z167" s="372"/>
      <c r="AA167" s="372"/>
      <c r="AB167" s="372"/>
      <c r="AC167" s="372"/>
      <c r="AD167" s="372"/>
      <c r="AE167" s="372"/>
      <c r="AF167" s="372"/>
      <c r="AG167" s="372"/>
      <c r="AH167" s="372"/>
      <c r="AI167" s="372"/>
      <c r="AJ167" s="372"/>
      <c r="AK167" s="372"/>
      <c r="AL167" s="372"/>
      <c r="AM167" s="372"/>
      <c r="AN167" s="372"/>
      <c r="AO167" s="372"/>
      <c r="AP167" s="372"/>
      <c r="AQ167" s="372"/>
      <c r="AR167" s="372"/>
      <c r="AS167" s="372"/>
      <c r="AT167" s="372"/>
      <c r="AU167" s="9"/>
      <c r="AV167" s="372"/>
      <c r="AW167" s="372"/>
      <c r="AX167" s="372"/>
      <c r="AY167" s="372"/>
      <c r="AZ167" s="372"/>
      <c r="BA167" s="372"/>
      <c r="BB167" s="372"/>
      <c r="BC167" s="372"/>
      <c r="BD167" s="372"/>
      <c r="BE167" s="372"/>
      <c r="BF167" s="372"/>
      <c r="BG167" s="372"/>
      <c r="BH167" s="372"/>
      <c r="BI167" s="372"/>
      <c r="BJ167" s="372"/>
      <c r="BK167" s="372"/>
      <c r="BL167" s="372"/>
    </row>
    <row r="168" spans="4:92" ht="14.25" customHeight="1">
      <c r="D168" s="766" t="s">
        <v>23</v>
      </c>
      <c r="E168" s="766"/>
      <c r="F168" s="792" t="s">
        <v>108</v>
      </c>
      <c r="G168" s="792"/>
      <c r="H168" s="792"/>
      <c r="I168" s="792"/>
      <c r="J168" s="792"/>
      <c r="K168" s="792"/>
      <c r="L168" s="792"/>
      <c r="M168" s="792"/>
      <c r="N168" s="792"/>
      <c r="O168" s="792" t="s">
        <v>59</v>
      </c>
      <c r="P168" s="792"/>
      <c r="Q168" s="792"/>
      <c r="R168" s="792"/>
      <c r="S168" s="792"/>
      <c r="T168" s="792"/>
      <c r="U168" s="792"/>
      <c r="V168" s="792"/>
      <c r="W168" s="792"/>
      <c r="X168" s="792" t="s">
        <v>60</v>
      </c>
      <c r="Y168" s="792"/>
      <c r="Z168" s="792"/>
      <c r="AA168" s="792"/>
      <c r="AB168" s="792"/>
      <c r="AC168" s="792"/>
      <c r="AD168" s="792"/>
      <c r="AE168" s="792"/>
      <c r="AF168" s="792"/>
      <c r="AG168" s="792" t="s">
        <v>347</v>
      </c>
      <c r="AH168" s="792"/>
      <c r="AI168" s="792"/>
      <c r="AJ168" s="792"/>
      <c r="AK168" s="792"/>
      <c r="AL168" s="855" t="s">
        <v>56</v>
      </c>
      <c r="AM168" s="855"/>
      <c r="AN168" s="855"/>
      <c r="AO168" s="855"/>
      <c r="AP168" s="855"/>
      <c r="AQ168" s="855"/>
      <c r="AR168" s="855"/>
      <c r="AS168" s="855"/>
      <c r="AT168" s="855"/>
      <c r="AU168" s="3"/>
      <c r="AV168" s="14"/>
      <c r="AW168" s="15"/>
      <c r="AX168" s="15"/>
      <c r="AY168" s="15"/>
      <c r="AZ168" s="15"/>
      <c r="BA168" s="15"/>
      <c r="BB168" s="15"/>
      <c r="BC168" s="15"/>
      <c r="BD168" s="15"/>
      <c r="BE168" s="15"/>
      <c r="BF168" s="15"/>
      <c r="BG168" s="15"/>
      <c r="BH168" s="15"/>
      <c r="BI168" s="15"/>
      <c r="BJ168" s="15"/>
      <c r="BK168" s="15"/>
      <c r="BL168" s="15"/>
      <c r="BM168" s="15"/>
      <c r="BN168" s="15"/>
      <c r="BO168" s="15"/>
      <c r="BP168" s="32"/>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6"/>
    </row>
    <row r="169" spans="4:92" ht="14.25" customHeight="1">
      <c r="D169" s="766"/>
      <c r="E169" s="766"/>
      <c r="F169" s="792"/>
      <c r="G169" s="792"/>
      <c r="H169" s="792"/>
      <c r="I169" s="792"/>
      <c r="J169" s="792"/>
      <c r="K169" s="792"/>
      <c r="L169" s="792"/>
      <c r="M169" s="792"/>
      <c r="N169" s="792"/>
      <c r="O169" s="835"/>
      <c r="P169" s="835"/>
      <c r="Q169" s="835"/>
      <c r="R169" s="835"/>
      <c r="S169" s="835"/>
      <c r="T169" s="835"/>
      <c r="U169" s="835"/>
      <c r="V169" s="835"/>
      <c r="W169" s="835"/>
      <c r="X169" s="835"/>
      <c r="Y169" s="835"/>
      <c r="Z169" s="835"/>
      <c r="AA169" s="835"/>
      <c r="AB169" s="835"/>
      <c r="AC169" s="835"/>
      <c r="AD169" s="835"/>
      <c r="AE169" s="835"/>
      <c r="AF169" s="835"/>
      <c r="AG169" s="835"/>
      <c r="AH169" s="835"/>
      <c r="AI169" s="792"/>
      <c r="AJ169" s="792"/>
      <c r="AK169" s="792"/>
      <c r="AL169" s="855" t="s">
        <v>57</v>
      </c>
      <c r="AM169" s="855"/>
      <c r="AN169" s="855"/>
      <c r="AO169" s="855"/>
      <c r="AP169" s="855" t="s">
        <v>58</v>
      </c>
      <c r="AQ169" s="855"/>
      <c r="AR169" s="855"/>
      <c r="AS169" s="855"/>
      <c r="AT169" s="855"/>
      <c r="AU169" s="3"/>
      <c r="AV169" s="17"/>
      <c r="AW169" s="329" t="s">
        <v>30</v>
      </c>
      <c r="AX169" s="330"/>
      <c r="AY169" s="330"/>
      <c r="AZ169" s="330"/>
      <c r="BA169" s="330"/>
      <c r="BB169" s="330"/>
      <c r="BC169" s="330"/>
      <c r="BD169" s="330"/>
      <c r="BE169" s="330"/>
      <c r="BF169" s="330"/>
      <c r="BG169" s="330"/>
      <c r="BH169" s="331"/>
      <c r="BI169" s="329" t="s">
        <v>31</v>
      </c>
      <c r="BJ169" s="330"/>
      <c r="BK169" s="330"/>
      <c r="BL169" s="330"/>
      <c r="BM169" s="330"/>
      <c r="BN169" s="330"/>
      <c r="BO169" s="330"/>
      <c r="BP169" s="330"/>
      <c r="BQ169" s="330"/>
      <c r="BR169" s="330"/>
      <c r="BS169" s="330"/>
      <c r="BT169" s="330"/>
      <c r="BU169" s="330"/>
      <c r="BV169" s="330"/>
      <c r="BW169" s="330"/>
      <c r="BX169" s="330"/>
      <c r="BY169" s="330"/>
      <c r="BZ169" s="331"/>
      <c r="CA169" s="329" t="s">
        <v>32</v>
      </c>
      <c r="CB169" s="330"/>
      <c r="CC169" s="330"/>
      <c r="CD169" s="330"/>
      <c r="CE169" s="330"/>
      <c r="CF169" s="330"/>
      <c r="CG169" s="330"/>
      <c r="CH169" s="330"/>
      <c r="CI169" s="330"/>
      <c r="CJ169" s="330"/>
      <c r="CK169" s="330"/>
      <c r="CL169" s="330"/>
      <c r="CM169" s="331"/>
      <c r="CN169" s="18"/>
    </row>
    <row r="170" spans="4:92" ht="14.25" customHeight="1">
      <c r="D170" s="640">
        <v>1</v>
      </c>
      <c r="E170" s="433"/>
      <c r="F170" s="848"/>
      <c r="G170" s="848"/>
      <c r="H170" s="848"/>
      <c r="I170" s="848"/>
      <c r="J170" s="848"/>
      <c r="K170" s="848"/>
      <c r="L170" s="848"/>
      <c r="M170" s="848"/>
      <c r="N170" s="746"/>
      <c r="O170" s="851" t="s">
        <v>785</v>
      </c>
      <c r="P170" s="852"/>
      <c r="Q170" s="852"/>
      <c r="R170" s="852"/>
      <c r="S170" s="852"/>
      <c r="T170" s="852"/>
      <c r="U170" s="852"/>
      <c r="V170" s="852"/>
      <c r="W170" s="853"/>
      <c r="X170" s="854" t="s">
        <v>966</v>
      </c>
      <c r="Y170" s="854"/>
      <c r="Z170" s="854"/>
      <c r="AA170" s="854"/>
      <c r="AB170" s="854"/>
      <c r="AC170" s="854"/>
      <c r="AD170" s="854"/>
      <c r="AE170" s="854"/>
      <c r="AF170" s="854"/>
      <c r="AG170" s="311"/>
      <c r="AH170" s="312"/>
      <c r="AI170" s="312"/>
      <c r="AJ170" s="312"/>
      <c r="AK170" s="313"/>
      <c r="AL170" s="850"/>
      <c r="AM170" s="850"/>
      <c r="AN170" s="850"/>
      <c r="AO170" s="850"/>
      <c r="AP170" s="850" t="s">
        <v>965</v>
      </c>
      <c r="AQ170" s="850"/>
      <c r="AR170" s="850"/>
      <c r="AS170" s="850"/>
      <c r="AT170" s="850"/>
      <c r="AU170" s="30"/>
      <c r="AV170" s="33"/>
      <c r="AW170" s="332"/>
      <c r="AX170" s="333"/>
      <c r="AY170" s="333"/>
      <c r="AZ170" s="333"/>
      <c r="BA170" s="333"/>
      <c r="BB170" s="333"/>
      <c r="BC170" s="333"/>
      <c r="BD170" s="333"/>
      <c r="BE170" s="333"/>
      <c r="BF170" s="333"/>
      <c r="BG170" s="333"/>
      <c r="BH170" s="334"/>
      <c r="BI170" s="332"/>
      <c r="BJ170" s="333"/>
      <c r="BK170" s="333"/>
      <c r="BL170" s="333"/>
      <c r="BM170" s="333"/>
      <c r="BN170" s="333"/>
      <c r="BO170" s="333"/>
      <c r="BP170" s="333"/>
      <c r="BQ170" s="333"/>
      <c r="BR170" s="333"/>
      <c r="BS170" s="333"/>
      <c r="BT170" s="333"/>
      <c r="BU170" s="333"/>
      <c r="BV170" s="333"/>
      <c r="BW170" s="333"/>
      <c r="BX170" s="333"/>
      <c r="BY170" s="333"/>
      <c r="BZ170" s="334"/>
      <c r="CA170" s="332"/>
      <c r="CB170" s="333"/>
      <c r="CC170" s="333"/>
      <c r="CD170" s="333"/>
      <c r="CE170" s="333"/>
      <c r="CF170" s="333"/>
      <c r="CG170" s="333"/>
      <c r="CH170" s="333"/>
      <c r="CI170" s="333"/>
      <c r="CJ170" s="333"/>
      <c r="CK170" s="333"/>
      <c r="CL170" s="333"/>
      <c r="CM170" s="334"/>
      <c r="CN170" s="18"/>
    </row>
    <row r="171" spans="4:92" ht="14.25" customHeight="1">
      <c r="D171" s="640">
        <v>2</v>
      </c>
      <c r="E171" s="433"/>
      <c r="F171" s="848"/>
      <c r="G171" s="848"/>
      <c r="H171" s="848"/>
      <c r="I171" s="848"/>
      <c r="J171" s="848"/>
      <c r="K171" s="848"/>
      <c r="L171" s="848"/>
      <c r="M171" s="848"/>
      <c r="N171" s="746"/>
      <c r="O171" s="851" t="s">
        <v>967</v>
      </c>
      <c r="P171" s="852"/>
      <c r="Q171" s="852"/>
      <c r="R171" s="852"/>
      <c r="S171" s="852"/>
      <c r="T171" s="852"/>
      <c r="U171" s="852"/>
      <c r="V171" s="852"/>
      <c r="W171" s="853"/>
      <c r="X171" s="854" t="s">
        <v>968</v>
      </c>
      <c r="Y171" s="854"/>
      <c r="Z171" s="854"/>
      <c r="AA171" s="854"/>
      <c r="AB171" s="854"/>
      <c r="AC171" s="854"/>
      <c r="AD171" s="854"/>
      <c r="AE171" s="854"/>
      <c r="AF171" s="854"/>
      <c r="AG171" s="311"/>
      <c r="AH171" s="312"/>
      <c r="AI171" s="312"/>
      <c r="AJ171" s="312"/>
      <c r="AK171" s="313"/>
      <c r="AL171" s="850"/>
      <c r="AM171" s="850"/>
      <c r="AN171" s="850"/>
      <c r="AO171" s="850"/>
      <c r="AP171" s="850" t="s">
        <v>965</v>
      </c>
      <c r="AQ171" s="850"/>
      <c r="AR171" s="850"/>
      <c r="AS171" s="850"/>
      <c r="AT171" s="850"/>
      <c r="AU171" s="30"/>
      <c r="AV171" s="33"/>
      <c r="AW171" s="338" t="s">
        <v>27</v>
      </c>
      <c r="AX171" s="339"/>
      <c r="AY171" s="339"/>
      <c r="AZ171" s="339"/>
      <c r="BA171" s="339"/>
      <c r="BB171" s="339"/>
      <c r="BC171" s="339"/>
      <c r="BD171" s="339"/>
      <c r="BE171" s="339"/>
      <c r="BF171" s="339"/>
      <c r="BG171" s="339"/>
      <c r="BH171" s="340"/>
      <c r="BI171" s="338" t="s">
        <v>686</v>
      </c>
      <c r="BJ171" s="339"/>
      <c r="BK171" s="339"/>
      <c r="BL171" s="339"/>
      <c r="BM171" s="339"/>
      <c r="BN171" s="339"/>
      <c r="BO171" s="339"/>
      <c r="BP171" s="339"/>
      <c r="BQ171" s="339"/>
      <c r="BR171" s="339"/>
      <c r="BS171" s="339"/>
      <c r="BT171" s="339"/>
      <c r="BU171" s="339"/>
      <c r="BV171" s="339"/>
      <c r="BW171" s="339"/>
      <c r="BX171" s="339"/>
      <c r="BY171" s="339"/>
      <c r="BZ171" s="340"/>
      <c r="CA171" s="326">
        <v>14386.12</v>
      </c>
      <c r="CB171" s="327"/>
      <c r="CC171" s="327"/>
      <c r="CD171" s="327"/>
      <c r="CE171" s="327"/>
      <c r="CF171" s="327"/>
      <c r="CG171" s="327"/>
      <c r="CH171" s="327"/>
      <c r="CI171" s="327"/>
      <c r="CJ171" s="327"/>
      <c r="CK171" s="327"/>
      <c r="CL171" s="327"/>
      <c r="CM171" s="328"/>
      <c r="CN171" s="18"/>
    </row>
    <row r="172" spans="4:92" ht="14.25" customHeight="1">
      <c r="D172" s="640">
        <v>3</v>
      </c>
      <c r="E172" s="433"/>
      <c r="F172" s="848"/>
      <c r="G172" s="848"/>
      <c r="H172" s="848"/>
      <c r="I172" s="848"/>
      <c r="J172" s="848"/>
      <c r="K172" s="848"/>
      <c r="L172" s="848"/>
      <c r="M172" s="848"/>
      <c r="N172" s="746"/>
      <c r="O172" s="851" t="s">
        <v>969</v>
      </c>
      <c r="P172" s="852"/>
      <c r="Q172" s="852"/>
      <c r="R172" s="852"/>
      <c r="S172" s="852"/>
      <c r="T172" s="852"/>
      <c r="U172" s="852"/>
      <c r="V172" s="852"/>
      <c r="W172" s="853"/>
      <c r="X172" s="854" t="s">
        <v>970</v>
      </c>
      <c r="Y172" s="854"/>
      <c r="Z172" s="854"/>
      <c r="AA172" s="854"/>
      <c r="AB172" s="854"/>
      <c r="AC172" s="854"/>
      <c r="AD172" s="854"/>
      <c r="AE172" s="854"/>
      <c r="AF172" s="854"/>
      <c r="AG172" s="311"/>
      <c r="AH172" s="312"/>
      <c r="AI172" s="312"/>
      <c r="AJ172" s="312"/>
      <c r="AK172" s="313"/>
      <c r="AL172" s="850"/>
      <c r="AM172" s="850"/>
      <c r="AN172" s="850"/>
      <c r="AO172" s="850"/>
      <c r="AP172" s="850" t="s">
        <v>965</v>
      </c>
      <c r="AQ172" s="850"/>
      <c r="AR172" s="850"/>
      <c r="AS172" s="850"/>
      <c r="AT172" s="850"/>
      <c r="AU172" s="30"/>
      <c r="AV172" s="33"/>
      <c r="AW172" s="338" t="s">
        <v>28</v>
      </c>
      <c r="AX172" s="339"/>
      <c r="AY172" s="339"/>
      <c r="AZ172" s="339"/>
      <c r="BA172" s="339"/>
      <c r="BB172" s="339"/>
      <c r="BC172" s="339"/>
      <c r="BD172" s="339"/>
      <c r="BE172" s="339"/>
      <c r="BF172" s="339"/>
      <c r="BG172" s="339"/>
      <c r="BH172" s="340"/>
      <c r="BI172" s="338" t="s">
        <v>633</v>
      </c>
      <c r="BJ172" s="339"/>
      <c r="BK172" s="339"/>
      <c r="BL172" s="339"/>
      <c r="BM172" s="339"/>
      <c r="BN172" s="339"/>
      <c r="BO172" s="339"/>
      <c r="BP172" s="339"/>
      <c r="BQ172" s="339"/>
      <c r="BR172" s="339"/>
      <c r="BS172" s="339"/>
      <c r="BT172" s="339"/>
      <c r="BU172" s="339"/>
      <c r="BV172" s="339"/>
      <c r="BW172" s="339"/>
      <c r="BX172" s="339"/>
      <c r="BY172" s="339"/>
      <c r="BZ172" s="340"/>
      <c r="CA172" s="326">
        <v>26713.599999999999</v>
      </c>
      <c r="CB172" s="327"/>
      <c r="CC172" s="327"/>
      <c r="CD172" s="327"/>
      <c r="CE172" s="327"/>
      <c r="CF172" s="327"/>
      <c r="CG172" s="327"/>
      <c r="CH172" s="327"/>
      <c r="CI172" s="327"/>
      <c r="CJ172" s="327"/>
      <c r="CK172" s="327"/>
      <c r="CL172" s="327"/>
      <c r="CM172" s="328"/>
      <c r="CN172" s="18"/>
    </row>
    <row r="173" spans="4:92" ht="14.25" customHeight="1">
      <c r="D173" s="640">
        <v>4</v>
      </c>
      <c r="E173" s="433"/>
      <c r="F173" s="848"/>
      <c r="G173" s="848"/>
      <c r="H173" s="848"/>
      <c r="I173" s="848"/>
      <c r="J173" s="848"/>
      <c r="K173" s="848"/>
      <c r="L173" s="848"/>
      <c r="M173" s="848"/>
      <c r="N173" s="746"/>
      <c r="O173" s="851" t="s">
        <v>971</v>
      </c>
      <c r="P173" s="852"/>
      <c r="Q173" s="852"/>
      <c r="R173" s="852"/>
      <c r="S173" s="852"/>
      <c r="T173" s="852"/>
      <c r="U173" s="852"/>
      <c r="V173" s="852"/>
      <c r="W173" s="853"/>
      <c r="X173" s="854" t="s">
        <v>972</v>
      </c>
      <c r="Y173" s="854"/>
      <c r="Z173" s="854"/>
      <c r="AA173" s="854"/>
      <c r="AB173" s="854"/>
      <c r="AC173" s="854"/>
      <c r="AD173" s="854"/>
      <c r="AE173" s="854"/>
      <c r="AF173" s="854"/>
      <c r="AG173" s="311"/>
      <c r="AH173" s="312"/>
      <c r="AI173" s="312"/>
      <c r="AJ173" s="312"/>
      <c r="AK173" s="313"/>
      <c r="AL173" s="850"/>
      <c r="AM173" s="850"/>
      <c r="AN173" s="850"/>
      <c r="AO173" s="850"/>
      <c r="AP173" s="850" t="s">
        <v>965</v>
      </c>
      <c r="AQ173" s="850"/>
      <c r="AR173" s="850"/>
      <c r="AS173" s="850"/>
      <c r="AT173" s="850"/>
      <c r="AU173" s="30"/>
      <c r="AV173" s="33"/>
      <c r="AW173" s="338" t="s">
        <v>29</v>
      </c>
      <c r="AX173" s="339"/>
      <c r="AY173" s="339"/>
      <c r="AZ173" s="339"/>
      <c r="BA173" s="339"/>
      <c r="BB173" s="339"/>
      <c r="BC173" s="339"/>
      <c r="BD173" s="339"/>
      <c r="BE173" s="339"/>
      <c r="BF173" s="339"/>
      <c r="BG173" s="339"/>
      <c r="BH173" s="340"/>
      <c r="BI173" s="338" t="s">
        <v>687</v>
      </c>
      <c r="BJ173" s="339"/>
      <c r="BK173" s="339"/>
      <c r="BL173" s="339"/>
      <c r="BM173" s="339"/>
      <c r="BN173" s="339"/>
      <c r="BO173" s="339"/>
      <c r="BP173" s="339"/>
      <c r="BQ173" s="339"/>
      <c r="BR173" s="339"/>
      <c r="BS173" s="339"/>
      <c r="BT173" s="339"/>
      <c r="BU173" s="339"/>
      <c r="BV173" s="339"/>
      <c r="BW173" s="339"/>
      <c r="BX173" s="339"/>
      <c r="BY173" s="339"/>
      <c r="BZ173" s="340"/>
      <c r="CA173" s="326">
        <v>16526.16</v>
      </c>
      <c r="CB173" s="327"/>
      <c r="CC173" s="327"/>
      <c r="CD173" s="327"/>
      <c r="CE173" s="327"/>
      <c r="CF173" s="327"/>
      <c r="CG173" s="327"/>
      <c r="CH173" s="327"/>
      <c r="CI173" s="327"/>
      <c r="CJ173" s="327"/>
      <c r="CK173" s="327"/>
      <c r="CL173" s="327"/>
      <c r="CM173" s="328"/>
      <c r="CN173" s="18"/>
    </row>
    <row r="174" spans="4:92" ht="14.25" customHeight="1">
      <c r="D174" s="640">
        <v>5</v>
      </c>
      <c r="E174" s="433"/>
      <c r="F174" s="848"/>
      <c r="G174" s="848"/>
      <c r="H174" s="848"/>
      <c r="I174" s="848"/>
      <c r="J174" s="848"/>
      <c r="K174" s="848"/>
      <c r="L174" s="848"/>
      <c r="M174" s="848"/>
      <c r="N174" s="746"/>
      <c r="O174" s="851" t="s">
        <v>973</v>
      </c>
      <c r="P174" s="852"/>
      <c r="Q174" s="852"/>
      <c r="R174" s="852"/>
      <c r="S174" s="852"/>
      <c r="T174" s="852"/>
      <c r="U174" s="852"/>
      <c r="V174" s="852"/>
      <c r="W174" s="853"/>
      <c r="X174" s="854" t="s">
        <v>974</v>
      </c>
      <c r="Y174" s="854"/>
      <c r="Z174" s="854"/>
      <c r="AA174" s="854"/>
      <c r="AB174" s="854"/>
      <c r="AC174" s="854"/>
      <c r="AD174" s="854"/>
      <c r="AE174" s="854"/>
      <c r="AF174" s="854"/>
      <c r="AG174" s="311"/>
      <c r="AH174" s="312"/>
      <c r="AI174" s="312"/>
      <c r="AJ174" s="312"/>
      <c r="AK174" s="313"/>
      <c r="AL174" s="850"/>
      <c r="AM174" s="850"/>
      <c r="AN174" s="850"/>
      <c r="AO174" s="850"/>
      <c r="AP174" s="850" t="s">
        <v>965</v>
      </c>
      <c r="AQ174" s="850"/>
      <c r="AR174" s="850"/>
      <c r="AS174" s="850"/>
      <c r="AT174" s="850"/>
      <c r="AU174" s="30"/>
      <c r="AV174" s="33"/>
      <c r="AW174" s="338" t="s">
        <v>33</v>
      </c>
      <c r="AX174" s="339"/>
      <c r="AY174" s="339"/>
      <c r="AZ174" s="339"/>
      <c r="BA174" s="339"/>
      <c r="BB174" s="339"/>
      <c r="BC174" s="339"/>
      <c r="BD174" s="339"/>
      <c r="BE174" s="339"/>
      <c r="BF174" s="339"/>
      <c r="BG174" s="339"/>
      <c r="BH174" s="340"/>
      <c r="BI174" s="338" t="s">
        <v>688</v>
      </c>
      <c r="BJ174" s="339"/>
      <c r="BK174" s="339"/>
      <c r="BL174" s="339"/>
      <c r="BM174" s="339"/>
      <c r="BN174" s="339"/>
      <c r="BO174" s="339"/>
      <c r="BP174" s="339"/>
      <c r="BQ174" s="339"/>
      <c r="BR174" s="339"/>
      <c r="BS174" s="339"/>
      <c r="BT174" s="339"/>
      <c r="BU174" s="339"/>
      <c r="BV174" s="339"/>
      <c r="BW174" s="339"/>
      <c r="BX174" s="339"/>
      <c r="BY174" s="339"/>
      <c r="BZ174" s="340"/>
      <c r="CA174" s="326">
        <v>13434.98</v>
      </c>
      <c r="CB174" s="327"/>
      <c r="CC174" s="327"/>
      <c r="CD174" s="327"/>
      <c r="CE174" s="327"/>
      <c r="CF174" s="327"/>
      <c r="CG174" s="327"/>
      <c r="CH174" s="327"/>
      <c r="CI174" s="327"/>
      <c r="CJ174" s="327"/>
      <c r="CK174" s="327"/>
      <c r="CL174" s="327"/>
      <c r="CM174" s="328"/>
      <c r="CN174" s="18"/>
    </row>
    <row r="175" spans="4:92" ht="14.25" customHeight="1">
      <c r="D175" s="640">
        <v>6</v>
      </c>
      <c r="E175" s="433"/>
      <c r="F175" s="848"/>
      <c r="G175" s="848"/>
      <c r="H175" s="848"/>
      <c r="I175" s="848"/>
      <c r="J175" s="848"/>
      <c r="K175" s="848"/>
      <c r="L175" s="848"/>
      <c r="M175" s="848"/>
      <c r="N175" s="746"/>
      <c r="O175" s="851" t="s">
        <v>975</v>
      </c>
      <c r="P175" s="852"/>
      <c r="Q175" s="852"/>
      <c r="R175" s="852"/>
      <c r="S175" s="852"/>
      <c r="T175" s="852"/>
      <c r="U175" s="852"/>
      <c r="V175" s="852"/>
      <c r="W175" s="853"/>
      <c r="X175" s="854" t="s">
        <v>976</v>
      </c>
      <c r="Y175" s="854"/>
      <c r="Z175" s="854"/>
      <c r="AA175" s="854"/>
      <c r="AB175" s="854"/>
      <c r="AC175" s="854"/>
      <c r="AD175" s="854"/>
      <c r="AE175" s="854"/>
      <c r="AF175" s="854"/>
      <c r="AG175" s="311"/>
      <c r="AH175" s="312"/>
      <c r="AI175" s="312"/>
      <c r="AJ175" s="312"/>
      <c r="AK175" s="313"/>
      <c r="AL175" s="850"/>
      <c r="AM175" s="850"/>
      <c r="AN175" s="850"/>
      <c r="AO175" s="850"/>
      <c r="AP175" s="850" t="s">
        <v>965</v>
      </c>
      <c r="AQ175" s="850"/>
      <c r="AR175" s="850"/>
      <c r="AS175" s="850"/>
      <c r="AT175" s="850"/>
      <c r="AU175" s="30"/>
      <c r="AV175" s="33"/>
      <c r="AW175" s="47" t="s">
        <v>348</v>
      </c>
      <c r="AX175" s="30"/>
      <c r="AY175" s="3"/>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6"/>
      <c r="CI175" s="6"/>
      <c r="CJ175" s="6"/>
      <c r="CK175" s="6"/>
      <c r="CL175" s="6"/>
      <c r="CM175" s="6"/>
      <c r="CN175" s="18"/>
    </row>
    <row r="176" spans="4:92" ht="14.25" customHeight="1">
      <c r="D176" s="640">
        <v>7</v>
      </c>
      <c r="E176" s="433"/>
      <c r="F176" s="641"/>
      <c r="G176" s="641"/>
      <c r="H176" s="641"/>
      <c r="I176" s="641"/>
      <c r="J176" s="641"/>
      <c r="K176" s="641"/>
      <c r="L176" s="641"/>
      <c r="M176" s="641"/>
      <c r="N176" s="566"/>
      <c r="O176" s="851" t="s">
        <v>977</v>
      </c>
      <c r="P176" s="852"/>
      <c r="Q176" s="852"/>
      <c r="R176" s="852"/>
      <c r="S176" s="852"/>
      <c r="T176" s="852"/>
      <c r="U176" s="852"/>
      <c r="V176" s="852"/>
      <c r="W176" s="853"/>
      <c r="X176" s="854" t="s">
        <v>978</v>
      </c>
      <c r="Y176" s="854"/>
      <c r="Z176" s="854"/>
      <c r="AA176" s="854"/>
      <c r="AB176" s="854"/>
      <c r="AC176" s="854"/>
      <c r="AD176" s="854"/>
      <c r="AE176" s="854"/>
      <c r="AF176" s="854"/>
      <c r="AG176" s="865"/>
      <c r="AH176" s="865"/>
      <c r="AI176" s="850"/>
      <c r="AJ176" s="850"/>
      <c r="AK176" s="850"/>
      <c r="AL176" s="850"/>
      <c r="AM176" s="850"/>
      <c r="AN176" s="850"/>
      <c r="AO176" s="850"/>
      <c r="AP176" s="850" t="s">
        <v>965</v>
      </c>
      <c r="AQ176" s="850"/>
      <c r="AR176" s="850"/>
      <c r="AS176" s="850"/>
      <c r="AT176" s="850"/>
      <c r="AU176" s="30"/>
      <c r="AV176" s="35"/>
      <c r="AW176" s="36"/>
      <c r="AX176" s="36"/>
      <c r="AY176" s="36"/>
      <c r="AZ176" s="36"/>
      <c r="BA176" s="36"/>
      <c r="BB176" s="36"/>
      <c r="BC176" s="36"/>
      <c r="BD176" s="36"/>
      <c r="BE176" s="36"/>
      <c r="BF176" s="36"/>
      <c r="BG176" s="37"/>
      <c r="BH176" s="37"/>
      <c r="BI176" s="37"/>
      <c r="BJ176" s="37"/>
      <c r="BK176" s="37"/>
      <c r="BL176" s="37"/>
      <c r="BM176" s="37"/>
      <c r="BN176" s="37"/>
      <c r="BO176" s="37"/>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1"/>
    </row>
    <row r="177" spans="4:93" ht="14.25" customHeight="1">
      <c r="D177" s="640">
        <v>8</v>
      </c>
      <c r="E177" s="433"/>
      <c r="F177" s="641"/>
      <c r="G177" s="641"/>
      <c r="H177" s="641"/>
      <c r="I177" s="641"/>
      <c r="J177" s="641"/>
      <c r="K177" s="641"/>
      <c r="L177" s="641"/>
      <c r="M177" s="641"/>
      <c r="N177" s="566"/>
      <c r="O177" s="851" t="s">
        <v>979</v>
      </c>
      <c r="P177" s="852"/>
      <c r="Q177" s="852"/>
      <c r="R177" s="852"/>
      <c r="S177" s="852"/>
      <c r="T177" s="852"/>
      <c r="U177" s="852"/>
      <c r="V177" s="852"/>
      <c r="W177" s="853"/>
      <c r="X177" s="854" t="s">
        <v>980</v>
      </c>
      <c r="Y177" s="854"/>
      <c r="Z177" s="854"/>
      <c r="AA177" s="854"/>
      <c r="AB177" s="854"/>
      <c r="AC177" s="854"/>
      <c r="AD177" s="854"/>
      <c r="AE177" s="854"/>
      <c r="AF177" s="854"/>
      <c r="AG177" s="850"/>
      <c r="AH177" s="850"/>
      <c r="AI177" s="850"/>
      <c r="AJ177" s="850"/>
      <c r="AK177" s="850"/>
      <c r="AL177" s="850" t="s">
        <v>965</v>
      </c>
      <c r="AM177" s="850"/>
      <c r="AN177" s="850"/>
      <c r="AO177" s="850"/>
      <c r="AP177" s="850"/>
      <c r="AQ177" s="850"/>
      <c r="AR177" s="850"/>
      <c r="AS177" s="850"/>
      <c r="AT177" s="850"/>
      <c r="AU177" s="30"/>
      <c r="AV177" s="30"/>
      <c r="AW177" s="30"/>
      <c r="AX177" s="30"/>
      <c r="AY177" s="30"/>
      <c r="AZ177" s="30"/>
      <c r="BA177" s="30"/>
      <c r="BB177" s="30"/>
      <c r="BC177" s="30"/>
      <c r="BD177" s="30"/>
      <c r="BE177" s="30"/>
      <c r="BF177" s="30"/>
      <c r="BG177" s="34"/>
      <c r="BH177" s="34"/>
      <c r="BI177" s="34"/>
      <c r="BJ177" s="34"/>
      <c r="BK177" s="34"/>
      <c r="BL177" s="34"/>
      <c r="BM177" s="34"/>
      <c r="BN177" s="34"/>
      <c r="BO177" s="34"/>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3" ht="14.25" customHeight="1">
      <c r="D178" s="640">
        <v>9</v>
      </c>
      <c r="E178" s="433"/>
      <c r="F178" s="641"/>
      <c r="G178" s="641"/>
      <c r="H178" s="641"/>
      <c r="I178" s="641"/>
      <c r="J178" s="641"/>
      <c r="K178" s="641"/>
      <c r="L178" s="641"/>
      <c r="M178" s="641"/>
      <c r="N178" s="566"/>
      <c r="O178" s="851" t="s">
        <v>981</v>
      </c>
      <c r="P178" s="852"/>
      <c r="Q178" s="852"/>
      <c r="R178" s="852"/>
      <c r="S178" s="852"/>
      <c r="T178" s="852"/>
      <c r="U178" s="852"/>
      <c r="V178" s="852"/>
      <c r="W178" s="853"/>
      <c r="X178" s="854" t="s">
        <v>982</v>
      </c>
      <c r="Y178" s="854"/>
      <c r="Z178" s="854"/>
      <c r="AA178" s="854"/>
      <c r="AB178" s="854"/>
      <c r="AC178" s="854"/>
      <c r="AD178" s="854"/>
      <c r="AE178" s="854"/>
      <c r="AF178" s="854"/>
      <c r="AG178" s="850"/>
      <c r="AH178" s="850"/>
      <c r="AI178" s="850"/>
      <c r="AJ178" s="850"/>
      <c r="AK178" s="850"/>
      <c r="AL178" s="850"/>
      <c r="AM178" s="850"/>
      <c r="AN178" s="850"/>
      <c r="AO178" s="850"/>
      <c r="AP178" s="850" t="s">
        <v>965</v>
      </c>
      <c r="AQ178" s="850"/>
      <c r="AR178" s="850"/>
      <c r="AS178" s="850"/>
      <c r="AT178" s="850"/>
      <c r="AU178" s="30"/>
      <c r="AV178" s="371" t="s">
        <v>88</v>
      </c>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c r="BV178" s="371"/>
      <c r="BW178" s="371"/>
      <c r="BX178" s="371"/>
      <c r="BY178" s="371"/>
      <c r="BZ178" s="371"/>
      <c r="CA178" s="371"/>
      <c r="CB178" s="371"/>
      <c r="CC178" s="371"/>
      <c r="CD178" s="371"/>
      <c r="CE178" s="371"/>
      <c r="CF178" s="371"/>
      <c r="CG178" s="371"/>
      <c r="CH178" s="371"/>
      <c r="CI178" s="371"/>
      <c r="CJ178" s="371"/>
      <c r="CK178" s="371"/>
      <c r="CL178" s="371"/>
      <c r="CM178" s="371"/>
      <c r="CN178" s="371"/>
    </row>
    <row r="179" spans="4:93" ht="14.25" customHeight="1">
      <c r="D179" s="640">
        <v>10</v>
      </c>
      <c r="E179" s="433"/>
      <c r="F179" s="641"/>
      <c r="G179" s="641"/>
      <c r="H179" s="641"/>
      <c r="I179" s="641"/>
      <c r="J179" s="641"/>
      <c r="K179" s="641"/>
      <c r="L179" s="641"/>
      <c r="M179" s="641"/>
      <c r="N179" s="566"/>
      <c r="O179" s="851" t="s">
        <v>983</v>
      </c>
      <c r="P179" s="852"/>
      <c r="Q179" s="852"/>
      <c r="R179" s="852"/>
      <c r="S179" s="852"/>
      <c r="T179" s="852"/>
      <c r="U179" s="852"/>
      <c r="V179" s="852"/>
      <c r="W179" s="853"/>
      <c r="X179" s="854" t="s">
        <v>984</v>
      </c>
      <c r="Y179" s="854"/>
      <c r="Z179" s="854"/>
      <c r="AA179" s="854"/>
      <c r="AB179" s="854"/>
      <c r="AC179" s="854"/>
      <c r="AD179" s="854"/>
      <c r="AE179" s="854"/>
      <c r="AF179" s="854"/>
      <c r="AG179" s="850"/>
      <c r="AH179" s="850"/>
      <c r="AI179" s="850"/>
      <c r="AJ179" s="850"/>
      <c r="AK179" s="850"/>
      <c r="AL179" s="850"/>
      <c r="AM179" s="850"/>
      <c r="AN179" s="850"/>
      <c r="AO179" s="850"/>
      <c r="AP179" s="850" t="s">
        <v>965</v>
      </c>
      <c r="AQ179" s="850"/>
      <c r="AR179" s="850"/>
      <c r="AS179" s="850"/>
      <c r="AT179" s="850"/>
      <c r="AU179" s="30"/>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row>
    <row r="180" spans="4:93" ht="14.25" customHeight="1">
      <c r="D180" s="640">
        <v>11</v>
      </c>
      <c r="E180" s="433"/>
      <c r="F180" s="641"/>
      <c r="G180" s="641"/>
      <c r="H180" s="641"/>
      <c r="I180" s="641"/>
      <c r="J180" s="641"/>
      <c r="K180" s="641"/>
      <c r="L180" s="641"/>
      <c r="M180" s="641"/>
      <c r="N180" s="566"/>
      <c r="O180" s="851" t="s">
        <v>985</v>
      </c>
      <c r="P180" s="852"/>
      <c r="Q180" s="852"/>
      <c r="R180" s="852"/>
      <c r="S180" s="852"/>
      <c r="T180" s="852"/>
      <c r="U180" s="852"/>
      <c r="V180" s="852"/>
      <c r="W180" s="853"/>
      <c r="X180" s="854" t="s">
        <v>986</v>
      </c>
      <c r="Y180" s="854"/>
      <c r="Z180" s="854"/>
      <c r="AA180" s="854"/>
      <c r="AB180" s="854"/>
      <c r="AC180" s="854"/>
      <c r="AD180" s="854"/>
      <c r="AE180" s="854"/>
      <c r="AF180" s="854"/>
      <c r="AG180" s="850"/>
      <c r="AH180" s="850"/>
      <c r="AI180" s="850"/>
      <c r="AJ180" s="850"/>
      <c r="AK180" s="850"/>
      <c r="AL180" s="850"/>
      <c r="AM180" s="850"/>
      <c r="AN180" s="850"/>
      <c r="AO180" s="850"/>
      <c r="AP180" s="850" t="s">
        <v>965</v>
      </c>
      <c r="AQ180" s="850"/>
      <c r="AR180" s="850"/>
      <c r="AS180" s="850"/>
      <c r="AT180" s="850"/>
      <c r="AU180" s="30"/>
      <c r="AV180" s="38"/>
      <c r="AW180" s="39"/>
      <c r="AX180" s="39"/>
      <c r="AY180" s="39"/>
      <c r="AZ180" s="39"/>
      <c r="BA180" s="39"/>
      <c r="BB180" s="39"/>
      <c r="BC180" s="39"/>
      <c r="BD180" s="39"/>
      <c r="BE180" s="39"/>
      <c r="BF180" s="39"/>
      <c r="BG180" s="40"/>
      <c r="BH180" s="40"/>
      <c r="BI180" s="40"/>
      <c r="BJ180" s="40"/>
      <c r="BK180" s="40"/>
      <c r="BL180" s="40"/>
      <c r="BM180" s="40"/>
      <c r="BN180" s="40"/>
      <c r="BO180" s="40"/>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6"/>
    </row>
    <row r="181" spans="4:93" ht="14.25" customHeight="1">
      <c r="D181" s="640">
        <v>12</v>
      </c>
      <c r="E181" s="433"/>
      <c r="F181" s="641"/>
      <c r="G181" s="641"/>
      <c r="H181" s="641"/>
      <c r="I181" s="641"/>
      <c r="J181" s="641"/>
      <c r="K181" s="641"/>
      <c r="L181" s="641"/>
      <c r="M181" s="641"/>
      <c r="N181" s="566"/>
      <c r="O181" s="851" t="s">
        <v>987</v>
      </c>
      <c r="P181" s="852"/>
      <c r="Q181" s="852"/>
      <c r="R181" s="852"/>
      <c r="S181" s="852"/>
      <c r="T181" s="852"/>
      <c r="U181" s="852"/>
      <c r="V181" s="852"/>
      <c r="W181" s="853"/>
      <c r="X181" s="854" t="s">
        <v>988</v>
      </c>
      <c r="Y181" s="854"/>
      <c r="Z181" s="854"/>
      <c r="AA181" s="854"/>
      <c r="AB181" s="854"/>
      <c r="AC181" s="854"/>
      <c r="AD181" s="854"/>
      <c r="AE181" s="854"/>
      <c r="AF181" s="854"/>
      <c r="AG181" s="850"/>
      <c r="AH181" s="850"/>
      <c r="AI181" s="850"/>
      <c r="AJ181" s="850"/>
      <c r="AK181" s="850"/>
      <c r="AL181" s="850"/>
      <c r="AM181" s="850"/>
      <c r="AN181" s="850"/>
      <c r="AO181" s="850"/>
      <c r="AP181" s="850" t="s">
        <v>965</v>
      </c>
      <c r="AQ181" s="850"/>
      <c r="AR181" s="850"/>
      <c r="AS181" s="850"/>
      <c r="AT181" s="850"/>
      <c r="AU181" s="30"/>
      <c r="AV181" s="17"/>
      <c r="AW181" s="836" t="s">
        <v>34</v>
      </c>
      <c r="AX181" s="837"/>
      <c r="AY181" s="837"/>
      <c r="AZ181" s="837"/>
      <c r="BA181" s="837"/>
      <c r="BB181" s="837"/>
      <c r="BC181" s="837"/>
      <c r="BD181" s="837"/>
      <c r="BE181" s="837"/>
      <c r="BF181" s="837"/>
      <c r="BG181" s="837"/>
      <c r="BH181" s="837"/>
      <c r="BI181" s="837"/>
      <c r="BJ181" s="837"/>
      <c r="BK181" s="837"/>
      <c r="BL181" s="838"/>
      <c r="BM181" s="353" t="s">
        <v>37</v>
      </c>
      <c r="BN181" s="354"/>
      <c r="BO181" s="354"/>
      <c r="BP181" s="354"/>
      <c r="BQ181" s="354"/>
      <c r="BR181" s="354"/>
      <c r="BS181" s="354"/>
      <c r="BT181" s="354"/>
      <c r="BU181" s="355"/>
      <c r="BV181" s="353" t="s">
        <v>38</v>
      </c>
      <c r="BW181" s="354"/>
      <c r="BX181" s="354"/>
      <c r="BY181" s="354"/>
      <c r="BZ181" s="354"/>
      <c r="CA181" s="354"/>
      <c r="CB181" s="354"/>
      <c r="CC181" s="354"/>
      <c r="CD181" s="355"/>
      <c r="CE181" s="353" t="s">
        <v>39</v>
      </c>
      <c r="CF181" s="354"/>
      <c r="CG181" s="354"/>
      <c r="CH181" s="354"/>
      <c r="CI181" s="354"/>
      <c r="CJ181" s="354"/>
      <c r="CK181" s="354"/>
      <c r="CL181" s="354"/>
      <c r="CM181" s="355"/>
      <c r="CN181" s="41"/>
      <c r="CO181" s="9"/>
    </row>
    <row r="182" spans="4:93" ht="14.25" customHeight="1">
      <c r="D182" s="640">
        <v>13</v>
      </c>
      <c r="E182" s="433"/>
      <c r="F182" s="641"/>
      <c r="G182" s="641"/>
      <c r="H182" s="641"/>
      <c r="I182" s="641"/>
      <c r="J182" s="641"/>
      <c r="K182" s="641"/>
      <c r="L182" s="641"/>
      <c r="M182" s="641"/>
      <c r="N182" s="566"/>
      <c r="O182" s="851" t="s">
        <v>989</v>
      </c>
      <c r="P182" s="852"/>
      <c r="Q182" s="852"/>
      <c r="R182" s="852"/>
      <c r="S182" s="852"/>
      <c r="T182" s="852"/>
      <c r="U182" s="852"/>
      <c r="V182" s="852"/>
      <c r="W182" s="853"/>
      <c r="X182" s="854" t="s">
        <v>990</v>
      </c>
      <c r="Y182" s="854"/>
      <c r="Z182" s="854"/>
      <c r="AA182" s="854"/>
      <c r="AB182" s="854"/>
      <c r="AC182" s="854"/>
      <c r="AD182" s="854"/>
      <c r="AE182" s="854"/>
      <c r="AF182" s="854"/>
      <c r="AG182" s="850"/>
      <c r="AH182" s="850"/>
      <c r="AI182" s="850"/>
      <c r="AJ182" s="850"/>
      <c r="AK182" s="850"/>
      <c r="AL182" s="850"/>
      <c r="AM182" s="850"/>
      <c r="AN182" s="850"/>
      <c r="AO182" s="850"/>
      <c r="AP182" s="850" t="s">
        <v>965</v>
      </c>
      <c r="AQ182" s="850"/>
      <c r="AR182" s="850"/>
      <c r="AS182" s="850"/>
      <c r="AT182" s="850"/>
      <c r="AU182" s="30"/>
      <c r="AV182" s="42"/>
      <c r="AW182" s="839"/>
      <c r="AX182" s="840"/>
      <c r="AY182" s="840"/>
      <c r="AZ182" s="840"/>
      <c r="BA182" s="840"/>
      <c r="BB182" s="840"/>
      <c r="BC182" s="840"/>
      <c r="BD182" s="840"/>
      <c r="BE182" s="840"/>
      <c r="BF182" s="840"/>
      <c r="BG182" s="840"/>
      <c r="BH182" s="840"/>
      <c r="BI182" s="840"/>
      <c r="BJ182" s="840"/>
      <c r="BK182" s="840"/>
      <c r="BL182" s="841"/>
      <c r="BM182" s="356"/>
      <c r="BN182" s="357"/>
      <c r="BO182" s="357"/>
      <c r="BP182" s="357"/>
      <c r="BQ182" s="357"/>
      <c r="BR182" s="357"/>
      <c r="BS182" s="357"/>
      <c r="BT182" s="357"/>
      <c r="BU182" s="358"/>
      <c r="BV182" s="356"/>
      <c r="BW182" s="357"/>
      <c r="BX182" s="357"/>
      <c r="BY182" s="357"/>
      <c r="BZ182" s="357"/>
      <c r="CA182" s="357"/>
      <c r="CB182" s="357"/>
      <c r="CC182" s="357"/>
      <c r="CD182" s="358"/>
      <c r="CE182" s="356"/>
      <c r="CF182" s="357"/>
      <c r="CG182" s="357"/>
      <c r="CH182" s="357"/>
      <c r="CI182" s="357"/>
      <c r="CJ182" s="357"/>
      <c r="CK182" s="357"/>
      <c r="CL182" s="357"/>
      <c r="CM182" s="358"/>
      <c r="CN182" s="41"/>
      <c r="CO182" s="9"/>
    </row>
    <row r="183" spans="4:93" ht="14.25" customHeight="1">
      <c r="D183" s="640">
        <v>14</v>
      </c>
      <c r="E183" s="433"/>
      <c r="F183" s="641"/>
      <c r="G183" s="641"/>
      <c r="H183" s="641"/>
      <c r="I183" s="641"/>
      <c r="J183" s="641"/>
      <c r="K183" s="641"/>
      <c r="L183" s="641"/>
      <c r="M183" s="641"/>
      <c r="N183" s="566"/>
      <c r="O183" s="851" t="s">
        <v>991</v>
      </c>
      <c r="P183" s="852"/>
      <c r="Q183" s="852"/>
      <c r="R183" s="852"/>
      <c r="S183" s="852"/>
      <c r="T183" s="852"/>
      <c r="U183" s="852"/>
      <c r="V183" s="852"/>
      <c r="W183" s="853"/>
      <c r="X183" s="854" t="s">
        <v>992</v>
      </c>
      <c r="Y183" s="854"/>
      <c r="Z183" s="854"/>
      <c r="AA183" s="854"/>
      <c r="AB183" s="854"/>
      <c r="AC183" s="854"/>
      <c r="AD183" s="854"/>
      <c r="AE183" s="854"/>
      <c r="AF183" s="854"/>
      <c r="AG183" s="850"/>
      <c r="AH183" s="850"/>
      <c r="AI183" s="850"/>
      <c r="AJ183" s="850"/>
      <c r="AK183" s="850"/>
      <c r="AL183" s="850"/>
      <c r="AM183" s="850"/>
      <c r="AN183" s="850"/>
      <c r="AO183" s="850"/>
      <c r="AP183" s="850" t="s">
        <v>965</v>
      </c>
      <c r="AQ183" s="850"/>
      <c r="AR183" s="850"/>
      <c r="AS183" s="850"/>
      <c r="AT183" s="850"/>
      <c r="AU183" s="30"/>
      <c r="AV183" s="33"/>
      <c r="AW183" s="329" t="s">
        <v>35</v>
      </c>
      <c r="AX183" s="330"/>
      <c r="AY183" s="330"/>
      <c r="AZ183" s="330"/>
      <c r="BA183" s="330"/>
      <c r="BB183" s="330"/>
      <c r="BC183" s="330"/>
      <c r="BD183" s="331"/>
      <c r="BE183" s="329" t="s">
        <v>36</v>
      </c>
      <c r="BF183" s="330"/>
      <c r="BG183" s="330"/>
      <c r="BH183" s="330"/>
      <c r="BI183" s="330"/>
      <c r="BJ183" s="330"/>
      <c r="BK183" s="330"/>
      <c r="BL183" s="331"/>
      <c r="BM183" s="356"/>
      <c r="BN183" s="357"/>
      <c r="BO183" s="357"/>
      <c r="BP183" s="357"/>
      <c r="BQ183" s="357"/>
      <c r="BR183" s="357"/>
      <c r="BS183" s="357"/>
      <c r="BT183" s="357"/>
      <c r="BU183" s="358"/>
      <c r="BV183" s="356"/>
      <c r="BW183" s="357"/>
      <c r="BX183" s="357"/>
      <c r="BY183" s="357"/>
      <c r="BZ183" s="357"/>
      <c r="CA183" s="357"/>
      <c r="CB183" s="357"/>
      <c r="CC183" s="357"/>
      <c r="CD183" s="358"/>
      <c r="CE183" s="356"/>
      <c r="CF183" s="357"/>
      <c r="CG183" s="357"/>
      <c r="CH183" s="357"/>
      <c r="CI183" s="357"/>
      <c r="CJ183" s="357"/>
      <c r="CK183" s="357"/>
      <c r="CL183" s="357"/>
      <c r="CM183" s="358"/>
      <c r="CN183" s="18"/>
    </row>
    <row r="184" spans="4:93" ht="14.25" customHeight="1">
      <c r="D184" s="640">
        <v>15</v>
      </c>
      <c r="E184" s="433"/>
      <c r="F184" s="641"/>
      <c r="G184" s="641"/>
      <c r="H184" s="641"/>
      <c r="I184" s="641"/>
      <c r="J184" s="641"/>
      <c r="K184" s="641"/>
      <c r="L184" s="641"/>
      <c r="M184" s="641"/>
      <c r="N184" s="566"/>
      <c r="O184" s="851" t="s">
        <v>993</v>
      </c>
      <c r="P184" s="852"/>
      <c r="Q184" s="852"/>
      <c r="R184" s="852"/>
      <c r="S184" s="852"/>
      <c r="T184" s="852"/>
      <c r="U184" s="852"/>
      <c r="V184" s="852"/>
      <c r="W184" s="853"/>
      <c r="X184" s="854" t="s">
        <v>994</v>
      </c>
      <c r="Y184" s="854"/>
      <c r="Z184" s="854"/>
      <c r="AA184" s="854"/>
      <c r="AB184" s="854"/>
      <c r="AC184" s="854"/>
      <c r="AD184" s="854"/>
      <c r="AE184" s="854"/>
      <c r="AF184" s="854"/>
      <c r="AG184" s="850"/>
      <c r="AH184" s="850"/>
      <c r="AI184" s="850"/>
      <c r="AJ184" s="850"/>
      <c r="AK184" s="850"/>
      <c r="AL184" s="850"/>
      <c r="AM184" s="850"/>
      <c r="AN184" s="850"/>
      <c r="AO184" s="850"/>
      <c r="AP184" s="850" t="s">
        <v>965</v>
      </c>
      <c r="AQ184" s="850"/>
      <c r="AR184" s="850"/>
      <c r="AS184" s="850"/>
      <c r="AT184" s="850"/>
      <c r="AU184" s="30"/>
      <c r="AV184" s="33"/>
      <c r="AW184" s="332"/>
      <c r="AX184" s="333"/>
      <c r="AY184" s="333"/>
      <c r="AZ184" s="333"/>
      <c r="BA184" s="333"/>
      <c r="BB184" s="333"/>
      <c r="BC184" s="333"/>
      <c r="BD184" s="334"/>
      <c r="BE184" s="332"/>
      <c r="BF184" s="333"/>
      <c r="BG184" s="333"/>
      <c r="BH184" s="333"/>
      <c r="BI184" s="333"/>
      <c r="BJ184" s="333"/>
      <c r="BK184" s="333"/>
      <c r="BL184" s="334"/>
      <c r="BM184" s="359"/>
      <c r="BN184" s="360"/>
      <c r="BO184" s="360"/>
      <c r="BP184" s="360"/>
      <c r="BQ184" s="360"/>
      <c r="BR184" s="360"/>
      <c r="BS184" s="360"/>
      <c r="BT184" s="360"/>
      <c r="BU184" s="361"/>
      <c r="BV184" s="359"/>
      <c r="BW184" s="360"/>
      <c r="BX184" s="360"/>
      <c r="BY184" s="360"/>
      <c r="BZ184" s="360"/>
      <c r="CA184" s="360"/>
      <c r="CB184" s="360"/>
      <c r="CC184" s="360"/>
      <c r="CD184" s="361"/>
      <c r="CE184" s="359"/>
      <c r="CF184" s="360"/>
      <c r="CG184" s="360"/>
      <c r="CH184" s="360"/>
      <c r="CI184" s="360"/>
      <c r="CJ184" s="360"/>
      <c r="CK184" s="360"/>
      <c r="CL184" s="360"/>
      <c r="CM184" s="361"/>
      <c r="CN184" s="18"/>
    </row>
    <row r="185" spans="4:93" ht="14.25" customHeight="1">
      <c r="D185" s="640">
        <v>16</v>
      </c>
      <c r="E185" s="433"/>
      <c r="F185" s="641"/>
      <c r="G185" s="641"/>
      <c r="H185" s="641"/>
      <c r="I185" s="641"/>
      <c r="J185" s="641"/>
      <c r="K185" s="641"/>
      <c r="L185" s="641"/>
      <c r="M185" s="641"/>
      <c r="N185" s="566"/>
      <c r="O185" s="851" t="s">
        <v>995</v>
      </c>
      <c r="P185" s="852"/>
      <c r="Q185" s="852"/>
      <c r="R185" s="852"/>
      <c r="S185" s="852"/>
      <c r="T185" s="852"/>
      <c r="U185" s="852"/>
      <c r="V185" s="852"/>
      <c r="W185" s="853"/>
      <c r="X185" s="854" t="s">
        <v>996</v>
      </c>
      <c r="Y185" s="854"/>
      <c r="Z185" s="854"/>
      <c r="AA185" s="854"/>
      <c r="AB185" s="854"/>
      <c r="AC185" s="854"/>
      <c r="AD185" s="854"/>
      <c r="AE185" s="854"/>
      <c r="AF185" s="854"/>
      <c r="AG185" s="850"/>
      <c r="AH185" s="850"/>
      <c r="AI185" s="850"/>
      <c r="AJ185" s="850"/>
      <c r="AK185" s="850"/>
      <c r="AL185" s="850"/>
      <c r="AM185" s="850"/>
      <c r="AN185" s="850"/>
      <c r="AO185" s="850"/>
      <c r="AP185" s="850" t="s">
        <v>965</v>
      </c>
      <c r="AQ185" s="850"/>
      <c r="AR185" s="850"/>
      <c r="AS185" s="850"/>
      <c r="AT185" s="850"/>
      <c r="AU185" s="30"/>
      <c r="AV185" s="33"/>
      <c r="AW185" s="842" t="s">
        <v>786</v>
      </c>
      <c r="AX185" s="843"/>
      <c r="AY185" s="843"/>
      <c r="AZ185" s="843"/>
      <c r="BA185" s="843"/>
      <c r="BB185" s="843"/>
      <c r="BC185" s="843"/>
      <c r="BD185" s="844"/>
      <c r="BE185" s="398" t="s">
        <v>787</v>
      </c>
      <c r="BF185" s="399"/>
      <c r="BG185" s="399"/>
      <c r="BH185" s="399"/>
      <c r="BI185" s="399"/>
      <c r="BJ185" s="399"/>
      <c r="BK185" s="399"/>
      <c r="BL185" s="400"/>
      <c r="BM185" s="365">
        <v>1339</v>
      </c>
      <c r="BN185" s="366"/>
      <c r="BO185" s="366"/>
      <c r="BP185" s="366"/>
      <c r="BQ185" s="366"/>
      <c r="BR185" s="366"/>
      <c r="BS185" s="366"/>
      <c r="BT185" s="366"/>
      <c r="BU185" s="367"/>
      <c r="BV185" s="365" t="s">
        <v>689</v>
      </c>
      <c r="BW185" s="366"/>
      <c r="BX185" s="366"/>
      <c r="BY185" s="366"/>
      <c r="BZ185" s="366"/>
      <c r="CA185" s="366"/>
      <c r="CB185" s="366"/>
      <c r="CC185" s="366"/>
      <c r="CD185" s="367"/>
      <c r="CE185" s="365">
        <v>20</v>
      </c>
      <c r="CF185" s="366"/>
      <c r="CG185" s="366"/>
      <c r="CH185" s="366"/>
      <c r="CI185" s="366"/>
      <c r="CJ185" s="366"/>
      <c r="CK185" s="366"/>
      <c r="CL185" s="366"/>
      <c r="CM185" s="367"/>
      <c r="CN185" s="18"/>
    </row>
    <row r="186" spans="4:93" ht="14.25" customHeight="1">
      <c r="D186" s="640">
        <v>17</v>
      </c>
      <c r="E186" s="433"/>
      <c r="F186" s="641"/>
      <c r="G186" s="641"/>
      <c r="H186" s="641"/>
      <c r="I186" s="641"/>
      <c r="J186" s="641"/>
      <c r="K186" s="641"/>
      <c r="L186" s="641"/>
      <c r="M186" s="641"/>
      <c r="N186" s="566"/>
      <c r="O186" s="851" t="s">
        <v>997</v>
      </c>
      <c r="P186" s="852"/>
      <c r="Q186" s="852"/>
      <c r="R186" s="852"/>
      <c r="S186" s="852"/>
      <c r="T186" s="852"/>
      <c r="U186" s="852"/>
      <c r="V186" s="852"/>
      <c r="W186" s="853"/>
      <c r="X186" s="854" t="s">
        <v>998</v>
      </c>
      <c r="Y186" s="854"/>
      <c r="Z186" s="854"/>
      <c r="AA186" s="854"/>
      <c r="AB186" s="854"/>
      <c r="AC186" s="854"/>
      <c r="AD186" s="854"/>
      <c r="AE186" s="854"/>
      <c r="AF186" s="854"/>
      <c r="AG186" s="850"/>
      <c r="AH186" s="850"/>
      <c r="AI186" s="850"/>
      <c r="AJ186" s="850"/>
      <c r="AK186" s="850"/>
      <c r="AL186" s="850"/>
      <c r="AM186" s="850"/>
      <c r="AN186" s="850"/>
      <c r="AO186" s="850"/>
      <c r="AP186" s="850" t="s">
        <v>965</v>
      </c>
      <c r="AQ186" s="850"/>
      <c r="AR186" s="850"/>
      <c r="AS186" s="850"/>
      <c r="AT186" s="850"/>
      <c r="AU186" s="30"/>
      <c r="AV186" s="33"/>
      <c r="AW186" s="845"/>
      <c r="AX186" s="846"/>
      <c r="AY186" s="846"/>
      <c r="AZ186" s="846"/>
      <c r="BA186" s="846"/>
      <c r="BB186" s="846"/>
      <c r="BC186" s="846"/>
      <c r="BD186" s="847"/>
      <c r="BE186" s="401"/>
      <c r="BF186" s="402"/>
      <c r="BG186" s="402"/>
      <c r="BH186" s="402"/>
      <c r="BI186" s="402"/>
      <c r="BJ186" s="402"/>
      <c r="BK186" s="402"/>
      <c r="BL186" s="403"/>
      <c r="BM186" s="368"/>
      <c r="BN186" s="369"/>
      <c r="BO186" s="369"/>
      <c r="BP186" s="369"/>
      <c r="BQ186" s="369"/>
      <c r="BR186" s="369"/>
      <c r="BS186" s="369"/>
      <c r="BT186" s="369"/>
      <c r="BU186" s="370"/>
      <c r="BV186" s="368"/>
      <c r="BW186" s="369"/>
      <c r="BX186" s="369"/>
      <c r="BY186" s="369"/>
      <c r="BZ186" s="369"/>
      <c r="CA186" s="369"/>
      <c r="CB186" s="369"/>
      <c r="CC186" s="369"/>
      <c r="CD186" s="370"/>
      <c r="CE186" s="368"/>
      <c r="CF186" s="369"/>
      <c r="CG186" s="369"/>
      <c r="CH186" s="369"/>
      <c r="CI186" s="369"/>
      <c r="CJ186" s="369"/>
      <c r="CK186" s="369"/>
      <c r="CL186" s="369"/>
      <c r="CM186" s="370"/>
      <c r="CN186" s="18"/>
    </row>
    <row r="187" spans="4:93" ht="14.25" customHeight="1">
      <c r="D187" s="640">
        <v>18</v>
      </c>
      <c r="E187" s="433"/>
      <c r="F187" s="641"/>
      <c r="G187" s="641"/>
      <c r="H187" s="641"/>
      <c r="I187" s="641"/>
      <c r="J187" s="641"/>
      <c r="K187" s="641"/>
      <c r="L187" s="641"/>
      <c r="M187" s="641"/>
      <c r="N187" s="566"/>
      <c r="O187" s="851" t="s">
        <v>999</v>
      </c>
      <c r="P187" s="852"/>
      <c r="Q187" s="852"/>
      <c r="R187" s="852"/>
      <c r="S187" s="852"/>
      <c r="T187" s="852"/>
      <c r="U187" s="852"/>
      <c r="V187" s="852"/>
      <c r="W187" s="853"/>
      <c r="X187" s="854" t="s">
        <v>1000</v>
      </c>
      <c r="Y187" s="854"/>
      <c r="Z187" s="854"/>
      <c r="AA187" s="854"/>
      <c r="AB187" s="854"/>
      <c r="AC187" s="854"/>
      <c r="AD187" s="854"/>
      <c r="AE187" s="854"/>
      <c r="AF187" s="854"/>
      <c r="AG187" s="850"/>
      <c r="AH187" s="850"/>
      <c r="AI187" s="850"/>
      <c r="AJ187" s="850"/>
      <c r="AK187" s="850"/>
      <c r="AL187" s="850"/>
      <c r="AM187" s="850"/>
      <c r="AN187" s="850"/>
      <c r="AO187" s="850"/>
      <c r="AP187" s="850" t="s">
        <v>965</v>
      </c>
      <c r="AQ187" s="850"/>
      <c r="AR187" s="850"/>
      <c r="AS187" s="850"/>
      <c r="AT187" s="850"/>
      <c r="AU187" s="30"/>
      <c r="AV187" s="33"/>
      <c r="AW187" s="391" t="s">
        <v>637</v>
      </c>
      <c r="AX187" s="391"/>
      <c r="AY187" s="391"/>
      <c r="AZ187" s="391"/>
      <c r="BA187" s="391"/>
      <c r="BB187" s="391"/>
      <c r="BC187" s="391"/>
      <c r="BD187" s="391"/>
      <c r="BE187" s="391"/>
      <c r="BF187" s="391"/>
      <c r="BG187" s="391"/>
      <c r="BH187" s="391"/>
      <c r="BI187" s="391"/>
      <c r="BJ187" s="391"/>
      <c r="BK187" s="391"/>
      <c r="BL187" s="391"/>
      <c r="BM187" s="391"/>
      <c r="BN187" s="391"/>
      <c r="BO187" s="391"/>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6"/>
      <c r="CM187" s="6"/>
      <c r="CN187" s="18"/>
    </row>
    <row r="188" spans="4:93" ht="14.25" customHeight="1">
      <c r="D188" s="640">
        <v>19</v>
      </c>
      <c r="E188" s="433"/>
      <c r="F188" s="641"/>
      <c r="G188" s="641"/>
      <c r="H188" s="641"/>
      <c r="I188" s="641"/>
      <c r="J188" s="641"/>
      <c r="K188" s="641"/>
      <c r="L188" s="641"/>
      <c r="M188" s="641"/>
      <c r="N188" s="566"/>
      <c r="O188" s="851" t="s">
        <v>1001</v>
      </c>
      <c r="P188" s="852"/>
      <c r="Q188" s="852"/>
      <c r="R188" s="852"/>
      <c r="S188" s="852"/>
      <c r="T188" s="852"/>
      <c r="U188" s="852"/>
      <c r="V188" s="852"/>
      <c r="W188" s="853"/>
      <c r="X188" s="854" t="s">
        <v>1002</v>
      </c>
      <c r="Y188" s="854"/>
      <c r="Z188" s="854"/>
      <c r="AA188" s="854"/>
      <c r="AB188" s="854"/>
      <c r="AC188" s="854"/>
      <c r="AD188" s="854"/>
      <c r="AE188" s="854"/>
      <c r="AF188" s="854"/>
      <c r="AG188" s="850"/>
      <c r="AH188" s="850"/>
      <c r="AI188" s="850"/>
      <c r="AJ188" s="850"/>
      <c r="AK188" s="850"/>
      <c r="AL188" s="850"/>
      <c r="AM188" s="850"/>
      <c r="AN188" s="850"/>
      <c r="AO188" s="850"/>
      <c r="AP188" s="850" t="s">
        <v>965</v>
      </c>
      <c r="AQ188" s="850"/>
      <c r="AR188" s="850"/>
      <c r="AS188" s="850"/>
      <c r="AT188" s="850"/>
      <c r="AU188" s="30"/>
      <c r="AV188" s="35"/>
      <c r="AW188" s="36"/>
      <c r="AX188" s="36"/>
      <c r="AY188" s="36"/>
      <c r="AZ188" s="36"/>
      <c r="BA188" s="36"/>
      <c r="BB188" s="36"/>
      <c r="BC188" s="36"/>
      <c r="BD188" s="36"/>
      <c r="BE188" s="36"/>
      <c r="BF188" s="36"/>
      <c r="BG188" s="37"/>
      <c r="BH188" s="37"/>
      <c r="BI188" s="37"/>
      <c r="BJ188" s="37"/>
      <c r="BK188" s="37"/>
      <c r="BL188" s="37"/>
      <c r="BM188" s="37"/>
      <c r="BN188" s="37"/>
      <c r="BO188" s="37"/>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1"/>
    </row>
    <row r="189" spans="4:93" ht="14.25" customHeight="1">
      <c r="D189" s="640">
        <v>20</v>
      </c>
      <c r="E189" s="433"/>
      <c r="F189" s="641"/>
      <c r="G189" s="641"/>
      <c r="H189" s="641"/>
      <c r="I189" s="641"/>
      <c r="J189" s="641"/>
      <c r="K189" s="641"/>
      <c r="L189" s="641"/>
      <c r="M189" s="641"/>
      <c r="N189" s="566"/>
      <c r="O189" s="851" t="s">
        <v>1003</v>
      </c>
      <c r="P189" s="852"/>
      <c r="Q189" s="852"/>
      <c r="R189" s="852"/>
      <c r="S189" s="852"/>
      <c r="T189" s="852"/>
      <c r="U189" s="852"/>
      <c r="V189" s="852"/>
      <c r="W189" s="853"/>
      <c r="X189" s="854" t="s">
        <v>1004</v>
      </c>
      <c r="Y189" s="854"/>
      <c r="Z189" s="854"/>
      <c r="AA189" s="854"/>
      <c r="AB189" s="854"/>
      <c r="AC189" s="854"/>
      <c r="AD189" s="854"/>
      <c r="AE189" s="854"/>
      <c r="AF189" s="854"/>
      <c r="AG189" s="850"/>
      <c r="AH189" s="850"/>
      <c r="AI189" s="850"/>
      <c r="AJ189" s="850"/>
      <c r="AK189" s="850"/>
      <c r="AL189" s="850"/>
      <c r="AM189" s="850"/>
      <c r="AN189" s="850"/>
      <c r="AO189" s="850"/>
      <c r="AP189" s="850" t="s">
        <v>965</v>
      </c>
      <c r="AQ189" s="850"/>
      <c r="AR189" s="850"/>
      <c r="AS189" s="850"/>
      <c r="AT189" s="850"/>
      <c r="AU189" s="30"/>
      <c r="AV189" s="30"/>
      <c r="AW189" s="30"/>
      <c r="AX189" s="30"/>
      <c r="AY189" s="30"/>
      <c r="AZ189" s="30"/>
      <c r="BA189" s="30"/>
      <c r="BB189" s="30"/>
      <c r="BC189" s="30"/>
      <c r="BD189" s="30"/>
      <c r="BE189" s="30"/>
      <c r="BF189" s="30"/>
      <c r="BG189" s="34"/>
      <c r="BH189" s="34"/>
      <c r="BI189" s="34"/>
      <c r="BJ189" s="34"/>
      <c r="BK189" s="34"/>
      <c r="BL189" s="34"/>
      <c r="BM189" s="34"/>
      <c r="BN189" s="34"/>
      <c r="BO189" s="34"/>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row>
    <row r="190" spans="4:93" ht="14.25" customHeight="1">
      <c r="D190" s="640">
        <v>21</v>
      </c>
      <c r="E190" s="433"/>
      <c r="F190" s="641"/>
      <c r="G190" s="641"/>
      <c r="H190" s="641"/>
      <c r="I190" s="641"/>
      <c r="J190" s="641"/>
      <c r="K190" s="641"/>
      <c r="L190" s="641"/>
      <c r="M190" s="641"/>
      <c r="N190" s="566"/>
      <c r="O190" s="851" t="s">
        <v>1005</v>
      </c>
      <c r="P190" s="852"/>
      <c r="Q190" s="852"/>
      <c r="R190" s="852"/>
      <c r="S190" s="852"/>
      <c r="T190" s="852"/>
      <c r="U190" s="852"/>
      <c r="V190" s="852"/>
      <c r="W190" s="853"/>
      <c r="X190" s="854" t="s">
        <v>1006</v>
      </c>
      <c r="Y190" s="854"/>
      <c r="Z190" s="854"/>
      <c r="AA190" s="854"/>
      <c r="AB190" s="854"/>
      <c r="AC190" s="854"/>
      <c r="AD190" s="854"/>
      <c r="AE190" s="854"/>
      <c r="AF190" s="854"/>
      <c r="AG190" s="850"/>
      <c r="AH190" s="850"/>
      <c r="AI190" s="850"/>
      <c r="AJ190" s="850"/>
      <c r="AK190" s="850"/>
      <c r="AL190" s="850" t="s">
        <v>965</v>
      </c>
      <c r="AM190" s="850"/>
      <c r="AN190" s="850"/>
      <c r="AO190" s="850"/>
      <c r="AP190" s="850"/>
      <c r="AQ190" s="850"/>
      <c r="AR190" s="850"/>
      <c r="AS190" s="850"/>
      <c r="AT190" s="850"/>
      <c r="AU190" s="30"/>
      <c r="AV190" s="371" t="s">
        <v>731</v>
      </c>
      <c r="AW190" s="371"/>
      <c r="AX190" s="371"/>
      <c r="AY190" s="371"/>
      <c r="AZ190" s="371"/>
      <c r="BA190" s="371"/>
      <c r="BB190" s="371"/>
      <c r="BC190" s="371"/>
      <c r="BD190" s="371"/>
      <c r="BE190" s="371"/>
      <c r="BF190" s="371"/>
      <c r="BG190" s="371"/>
      <c r="BH190" s="371"/>
      <c r="BI190" s="371"/>
      <c r="BJ190" s="371"/>
      <c r="BK190" s="371"/>
      <c r="BL190" s="371"/>
      <c r="BM190" s="34"/>
      <c r="BN190" s="34"/>
      <c r="BO190" s="34"/>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row>
    <row r="191" spans="4:93" ht="14.25" customHeight="1">
      <c r="D191" s="640">
        <v>22</v>
      </c>
      <c r="E191" s="433"/>
      <c r="F191" s="641"/>
      <c r="G191" s="641"/>
      <c r="H191" s="641"/>
      <c r="I191" s="641"/>
      <c r="J191" s="641"/>
      <c r="K191" s="641"/>
      <c r="L191" s="641"/>
      <c r="M191" s="641"/>
      <c r="N191" s="566"/>
      <c r="O191" s="851" t="s">
        <v>1007</v>
      </c>
      <c r="P191" s="852"/>
      <c r="Q191" s="852"/>
      <c r="R191" s="852"/>
      <c r="S191" s="852"/>
      <c r="T191" s="852"/>
      <c r="U191" s="852"/>
      <c r="V191" s="852"/>
      <c r="W191" s="853"/>
      <c r="X191" s="854" t="s">
        <v>1008</v>
      </c>
      <c r="Y191" s="854"/>
      <c r="Z191" s="854"/>
      <c r="AA191" s="854"/>
      <c r="AB191" s="854"/>
      <c r="AC191" s="854"/>
      <c r="AD191" s="854"/>
      <c r="AE191" s="854"/>
      <c r="AF191" s="854"/>
      <c r="AG191" s="850"/>
      <c r="AH191" s="850"/>
      <c r="AI191" s="850"/>
      <c r="AJ191" s="850"/>
      <c r="AK191" s="850"/>
      <c r="AL191" s="850"/>
      <c r="AM191" s="850"/>
      <c r="AN191" s="850"/>
      <c r="AO191" s="850"/>
      <c r="AP191" s="850" t="s">
        <v>965</v>
      </c>
      <c r="AQ191" s="850"/>
      <c r="AR191" s="850"/>
      <c r="AS191" s="850"/>
      <c r="AT191" s="850"/>
      <c r="AU191" s="30"/>
      <c r="AV191" s="372"/>
      <c r="AW191" s="372"/>
      <c r="AX191" s="372"/>
      <c r="AY191" s="372"/>
      <c r="AZ191" s="372"/>
      <c r="BA191" s="372"/>
      <c r="BB191" s="372"/>
      <c r="BC191" s="372"/>
      <c r="BD191" s="372"/>
      <c r="BE191" s="372"/>
      <c r="BF191" s="372"/>
      <c r="BG191" s="372"/>
      <c r="BH191" s="372"/>
      <c r="BI191" s="372"/>
      <c r="BJ191" s="372"/>
      <c r="BK191" s="372"/>
      <c r="BL191" s="372"/>
      <c r="BM191" s="34"/>
      <c r="BN191" s="34"/>
      <c r="BO191" s="34"/>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row>
    <row r="192" spans="4:93" ht="14.25" customHeight="1">
      <c r="D192" s="640">
        <v>23</v>
      </c>
      <c r="E192" s="433"/>
      <c r="F192" s="641"/>
      <c r="G192" s="641"/>
      <c r="H192" s="641"/>
      <c r="I192" s="641"/>
      <c r="J192" s="641"/>
      <c r="K192" s="641"/>
      <c r="L192" s="641"/>
      <c r="M192" s="641"/>
      <c r="N192" s="566"/>
      <c r="O192" s="851" t="s">
        <v>948</v>
      </c>
      <c r="P192" s="852"/>
      <c r="Q192" s="852"/>
      <c r="R192" s="852"/>
      <c r="S192" s="852"/>
      <c r="T192" s="852"/>
      <c r="U192" s="852"/>
      <c r="V192" s="852"/>
      <c r="W192" s="853"/>
      <c r="X192" s="854" t="s">
        <v>1009</v>
      </c>
      <c r="Y192" s="854"/>
      <c r="Z192" s="854"/>
      <c r="AA192" s="854"/>
      <c r="AB192" s="854"/>
      <c r="AC192" s="854"/>
      <c r="AD192" s="854"/>
      <c r="AE192" s="854"/>
      <c r="AF192" s="854"/>
      <c r="AG192" s="850"/>
      <c r="AH192" s="850"/>
      <c r="AI192" s="850"/>
      <c r="AJ192" s="850"/>
      <c r="AK192" s="850"/>
      <c r="AL192" s="850"/>
      <c r="AM192" s="850"/>
      <c r="AN192" s="850"/>
      <c r="AO192" s="850"/>
      <c r="AP192" s="850" t="s">
        <v>965</v>
      </c>
      <c r="AQ192" s="850"/>
      <c r="AR192" s="850"/>
      <c r="AS192" s="850"/>
      <c r="AT192" s="850"/>
      <c r="AU192" s="30"/>
      <c r="AV192" s="38"/>
      <c r="AW192" s="39"/>
      <c r="AX192" s="39"/>
      <c r="AY192" s="39"/>
      <c r="AZ192" s="39"/>
      <c r="BA192" s="39"/>
      <c r="BB192" s="39"/>
      <c r="BC192" s="39"/>
      <c r="BD192" s="39"/>
      <c r="BE192" s="39"/>
      <c r="BF192" s="39"/>
      <c r="BG192" s="40"/>
      <c r="BH192" s="40"/>
      <c r="BI192" s="40"/>
      <c r="BJ192" s="40"/>
      <c r="BK192" s="40"/>
      <c r="BL192" s="40"/>
      <c r="BM192" s="40"/>
      <c r="BN192" s="40"/>
      <c r="BO192" s="40"/>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6"/>
    </row>
    <row r="193" spans="4:94" ht="14.25" customHeight="1">
      <c r="D193" s="640">
        <v>24</v>
      </c>
      <c r="E193" s="433"/>
      <c r="F193" s="641"/>
      <c r="G193" s="641"/>
      <c r="H193" s="641"/>
      <c r="I193" s="641"/>
      <c r="J193" s="641"/>
      <c r="K193" s="641"/>
      <c r="L193" s="641"/>
      <c r="M193" s="641"/>
      <c r="N193" s="566"/>
      <c r="O193" s="851" t="s">
        <v>1010</v>
      </c>
      <c r="P193" s="852"/>
      <c r="Q193" s="852"/>
      <c r="R193" s="852"/>
      <c r="S193" s="852"/>
      <c r="T193" s="852"/>
      <c r="U193" s="852"/>
      <c r="V193" s="852"/>
      <c r="W193" s="853"/>
      <c r="X193" s="854" t="s">
        <v>1011</v>
      </c>
      <c r="Y193" s="854"/>
      <c r="Z193" s="854"/>
      <c r="AA193" s="854"/>
      <c r="AB193" s="854"/>
      <c r="AC193" s="854"/>
      <c r="AD193" s="854"/>
      <c r="AE193" s="854"/>
      <c r="AF193" s="854"/>
      <c r="AG193" s="850"/>
      <c r="AH193" s="850"/>
      <c r="AI193" s="850"/>
      <c r="AJ193" s="850"/>
      <c r="AK193" s="850"/>
      <c r="AL193" s="850"/>
      <c r="AM193" s="850"/>
      <c r="AN193" s="850"/>
      <c r="AO193" s="850"/>
      <c r="AP193" s="850" t="s">
        <v>965</v>
      </c>
      <c r="AQ193" s="850"/>
      <c r="AR193" s="850"/>
      <c r="AS193" s="850"/>
      <c r="AT193" s="850"/>
      <c r="AU193" s="30"/>
      <c r="AV193" s="17"/>
      <c r="AW193" s="329" t="s">
        <v>40</v>
      </c>
      <c r="AX193" s="330"/>
      <c r="AY193" s="330"/>
      <c r="AZ193" s="330"/>
      <c r="BA193" s="330"/>
      <c r="BB193" s="330"/>
      <c r="BC193" s="331"/>
      <c r="BD193" s="329" t="s">
        <v>41</v>
      </c>
      <c r="BE193" s="330"/>
      <c r="BF193" s="330"/>
      <c r="BG193" s="330"/>
      <c r="BH193" s="330"/>
      <c r="BI193" s="330"/>
      <c r="BJ193" s="330"/>
      <c r="BK193" s="331"/>
      <c r="BL193" s="329" t="s">
        <v>42</v>
      </c>
      <c r="BM193" s="330"/>
      <c r="BN193" s="330"/>
      <c r="BO193" s="330"/>
      <c r="BP193" s="330"/>
      <c r="BQ193" s="330"/>
      <c r="BR193" s="330"/>
      <c r="BS193" s="331"/>
      <c r="BT193" s="353" t="s">
        <v>903</v>
      </c>
      <c r="BU193" s="354"/>
      <c r="BV193" s="354"/>
      <c r="BW193" s="354"/>
      <c r="BX193" s="354"/>
      <c r="BY193" s="354"/>
      <c r="BZ193" s="354"/>
      <c r="CA193" s="355"/>
      <c r="CB193" s="353" t="s">
        <v>732</v>
      </c>
      <c r="CC193" s="354"/>
      <c r="CD193" s="354"/>
      <c r="CE193" s="354"/>
      <c r="CF193" s="354"/>
      <c r="CG193" s="354"/>
      <c r="CH193" s="354"/>
      <c r="CI193" s="354"/>
      <c r="CJ193" s="354"/>
      <c r="CK193" s="354"/>
      <c r="CL193" s="354"/>
      <c r="CM193" s="355"/>
      <c r="CN193" s="44"/>
      <c r="CO193" s="6"/>
    </row>
    <row r="194" spans="4:94" ht="14.25" customHeight="1">
      <c r="D194" s="640">
        <v>25</v>
      </c>
      <c r="E194" s="433"/>
      <c r="F194" s="641"/>
      <c r="G194" s="641"/>
      <c r="H194" s="641"/>
      <c r="I194" s="641"/>
      <c r="J194" s="641"/>
      <c r="K194" s="641"/>
      <c r="L194" s="641"/>
      <c r="M194" s="641"/>
      <c r="N194" s="566"/>
      <c r="O194" s="851" t="s">
        <v>1012</v>
      </c>
      <c r="P194" s="852"/>
      <c r="Q194" s="852"/>
      <c r="R194" s="852"/>
      <c r="S194" s="852"/>
      <c r="T194" s="852"/>
      <c r="U194" s="852"/>
      <c r="V194" s="852"/>
      <c r="W194" s="853"/>
      <c r="X194" s="854" t="s">
        <v>1013</v>
      </c>
      <c r="Y194" s="854"/>
      <c r="Z194" s="854"/>
      <c r="AA194" s="854"/>
      <c r="AB194" s="854"/>
      <c r="AC194" s="854"/>
      <c r="AD194" s="854"/>
      <c r="AE194" s="854"/>
      <c r="AF194" s="854"/>
      <c r="AG194" s="850"/>
      <c r="AH194" s="850"/>
      <c r="AI194" s="850"/>
      <c r="AJ194" s="850"/>
      <c r="AK194" s="850"/>
      <c r="AL194" s="850"/>
      <c r="AM194" s="850"/>
      <c r="AN194" s="850"/>
      <c r="AO194" s="850"/>
      <c r="AP194" s="850" t="s">
        <v>965</v>
      </c>
      <c r="AQ194" s="850"/>
      <c r="AR194" s="850"/>
      <c r="AS194" s="850"/>
      <c r="AT194" s="850"/>
      <c r="AU194" s="30"/>
      <c r="AV194" s="45"/>
      <c r="AW194" s="362"/>
      <c r="AX194" s="363"/>
      <c r="AY194" s="363"/>
      <c r="AZ194" s="363"/>
      <c r="BA194" s="363"/>
      <c r="BB194" s="363"/>
      <c r="BC194" s="364"/>
      <c r="BD194" s="362"/>
      <c r="BE194" s="363"/>
      <c r="BF194" s="363"/>
      <c r="BG194" s="363"/>
      <c r="BH194" s="363"/>
      <c r="BI194" s="363"/>
      <c r="BJ194" s="363"/>
      <c r="BK194" s="364"/>
      <c r="BL194" s="362"/>
      <c r="BM194" s="363"/>
      <c r="BN194" s="363"/>
      <c r="BO194" s="363"/>
      <c r="BP194" s="363"/>
      <c r="BQ194" s="363"/>
      <c r="BR194" s="363"/>
      <c r="BS194" s="364"/>
      <c r="BT194" s="356"/>
      <c r="BU194" s="357"/>
      <c r="BV194" s="357"/>
      <c r="BW194" s="357"/>
      <c r="BX194" s="357"/>
      <c r="BY194" s="357"/>
      <c r="BZ194" s="357"/>
      <c r="CA194" s="358"/>
      <c r="CB194" s="356"/>
      <c r="CC194" s="357"/>
      <c r="CD194" s="357"/>
      <c r="CE194" s="357"/>
      <c r="CF194" s="357"/>
      <c r="CG194" s="357"/>
      <c r="CH194" s="357"/>
      <c r="CI194" s="357"/>
      <c r="CJ194" s="357"/>
      <c r="CK194" s="357"/>
      <c r="CL194" s="357"/>
      <c r="CM194" s="358"/>
      <c r="CN194" s="44"/>
      <c r="CO194" s="6"/>
    </row>
    <row r="195" spans="4:94" ht="18" customHeight="1">
      <c r="D195" s="640">
        <v>26</v>
      </c>
      <c r="E195" s="433"/>
      <c r="F195" s="641"/>
      <c r="G195" s="641"/>
      <c r="H195" s="641"/>
      <c r="I195" s="641"/>
      <c r="J195" s="641"/>
      <c r="K195" s="641"/>
      <c r="L195" s="641"/>
      <c r="M195" s="641"/>
      <c r="N195" s="566"/>
      <c r="O195" s="851" t="s">
        <v>1014</v>
      </c>
      <c r="P195" s="852"/>
      <c r="Q195" s="852"/>
      <c r="R195" s="852"/>
      <c r="S195" s="852"/>
      <c r="T195" s="852"/>
      <c r="U195" s="852"/>
      <c r="V195" s="852"/>
      <c r="W195" s="853"/>
      <c r="X195" s="907" t="s">
        <v>1015</v>
      </c>
      <c r="Y195" s="907"/>
      <c r="Z195" s="907"/>
      <c r="AA195" s="907"/>
      <c r="AB195" s="907"/>
      <c r="AC195" s="907"/>
      <c r="AD195" s="907"/>
      <c r="AE195" s="907"/>
      <c r="AF195" s="907"/>
      <c r="AG195" s="850"/>
      <c r="AH195" s="850"/>
      <c r="AI195" s="850"/>
      <c r="AJ195" s="850"/>
      <c r="AK195" s="850"/>
      <c r="AL195" s="850" t="s">
        <v>965</v>
      </c>
      <c r="AM195" s="850"/>
      <c r="AN195" s="850"/>
      <c r="AO195" s="850"/>
      <c r="AP195" s="850"/>
      <c r="AQ195" s="850"/>
      <c r="AR195" s="850"/>
      <c r="AS195" s="850"/>
      <c r="AT195" s="850"/>
      <c r="AU195" s="30"/>
      <c r="AV195" s="17"/>
      <c r="AW195" s="332"/>
      <c r="AX195" s="333"/>
      <c r="AY195" s="333"/>
      <c r="AZ195" s="333"/>
      <c r="BA195" s="333"/>
      <c r="BB195" s="333"/>
      <c r="BC195" s="334"/>
      <c r="BD195" s="332"/>
      <c r="BE195" s="333"/>
      <c r="BF195" s="333"/>
      <c r="BG195" s="333"/>
      <c r="BH195" s="333"/>
      <c r="BI195" s="333"/>
      <c r="BJ195" s="333"/>
      <c r="BK195" s="334"/>
      <c r="BL195" s="332"/>
      <c r="BM195" s="333"/>
      <c r="BN195" s="333"/>
      <c r="BO195" s="333"/>
      <c r="BP195" s="333"/>
      <c r="BQ195" s="333"/>
      <c r="BR195" s="333"/>
      <c r="BS195" s="334"/>
      <c r="BT195" s="359"/>
      <c r="BU195" s="360"/>
      <c r="BV195" s="360"/>
      <c r="BW195" s="360"/>
      <c r="BX195" s="360"/>
      <c r="BY195" s="360"/>
      <c r="BZ195" s="360"/>
      <c r="CA195" s="361"/>
      <c r="CB195" s="359"/>
      <c r="CC195" s="360"/>
      <c r="CD195" s="360"/>
      <c r="CE195" s="360"/>
      <c r="CF195" s="360"/>
      <c r="CG195" s="360"/>
      <c r="CH195" s="360"/>
      <c r="CI195" s="360"/>
      <c r="CJ195" s="360"/>
      <c r="CK195" s="360"/>
      <c r="CL195" s="360"/>
      <c r="CM195" s="361"/>
      <c r="CN195" s="96"/>
      <c r="CO195" s="6"/>
    </row>
    <row r="196" spans="4:94" ht="14.25" customHeight="1">
      <c r="D196" s="640">
        <v>27</v>
      </c>
      <c r="E196" s="433"/>
      <c r="F196" s="641"/>
      <c r="G196" s="641"/>
      <c r="H196" s="641"/>
      <c r="I196" s="641"/>
      <c r="J196" s="641"/>
      <c r="K196" s="641"/>
      <c r="L196" s="641"/>
      <c r="M196" s="641"/>
      <c r="N196" s="641"/>
      <c r="O196" s="851"/>
      <c r="P196" s="852"/>
      <c r="Q196" s="852"/>
      <c r="R196" s="852"/>
      <c r="S196" s="852"/>
      <c r="T196" s="852"/>
      <c r="U196" s="852"/>
      <c r="V196" s="852"/>
      <c r="W196" s="853"/>
      <c r="X196" s="850"/>
      <c r="Y196" s="850"/>
      <c r="Z196" s="850"/>
      <c r="AA196" s="850"/>
      <c r="AB196" s="850"/>
      <c r="AC196" s="850"/>
      <c r="AD196" s="850"/>
      <c r="AE196" s="850"/>
      <c r="AF196" s="850"/>
      <c r="AG196" s="850"/>
      <c r="AH196" s="850"/>
      <c r="AI196" s="850"/>
      <c r="AJ196" s="850"/>
      <c r="AK196" s="850"/>
      <c r="AL196" s="850"/>
      <c r="AM196" s="850"/>
      <c r="AN196" s="850"/>
      <c r="AO196" s="850"/>
      <c r="AP196" s="850"/>
      <c r="AQ196" s="850"/>
      <c r="AR196" s="850"/>
      <c r="AS196" s="850"/>
      <c r="AT196" s="850"/>
      <c r="AU196" s="30"/>
      <c r="AV196" s="97"/>
      <c r="AW196" s="347">
        <v>126.69</v>
      </c>
      <c r="AX196" s="348"/>
      <c r="AY196" s="348"/>
      <c r="AZ196" s="348"/>
      <c r="BA196" s="348"/>
      <c r="BB196" s="348"/>
      <c r="BC196" s="349"/>
      <c r="BD196" s="822">
        <v>2.21</v>
      </c>
      <c r="BE196" s="823"/>
      <c r="BF196" s="823"/>
      <c r="BG196" s="823"/>
      <c r="BH196" s="823"/>
      <c r="BI196" s="823"/>
      <c r="BJ196" s="823"/>
      <c r="BK196" s="824"/>
      <c r="BL196" s="822">
        <v>124.48</v>
      </c>
      <c r="BM196" s="823"/>
      <c r="BN196" s="823"/>
      <c r="BO196" s="823"/>
      <c r="BP196" s="823"/>
      <c r="BQ196" s="823"/>
      <c r="BR196" s="823"/>
      <c r="BS196" s="824"/>
      <c r="BT196" s="828">
        <v>30911</v>
      </c>
      <c r="BU196" s="829"/>
      <c r="BV196" s="829"/>
      <c r="BW196" s="829"/>
      <c r="BX196" s="829"/>
      <c r="BY196" s="829"/>
      <c r="BZ196" s="829"/>
      <c r="CA196" s="830"/>
      <c r="CB196" s="341">
        <v>2.4300000000000002</v>
      </c>
      <c r="CC196" s="342"/>
      <c r="CD196" s="342"/>
      <c r="CE196" s="342"/>
      <c r="CF196" s="342"/>
      <c r="CG196" s="342"/>
      <c r="CH196" s="342"/>
      <c r="CI196" s="342"/>
      <c r="CJ196" s="342"/>
      <c r="CK196" s="342"/>
      <c r="CL196" s="342"/>
      <c r="CM196" s="343"/>
      <c r="CN196" s="96"/>
      <c r="CO196" s="6"/>
    </row>
    <row r="197" spans="4:94" ht="14.25" customHeight="1">
      <c r="D197" s="640">
        <v>28</v>
      </c>
      <c r="E197" s="433"/>
      <c r="F197" s="641"/>
      <c r="G197" s="641"/>
      <c r="H197" s="641"/>
      <c r="I197" s="641"/>
      <c r="J197" s="641"/>
      <c r="K197" s="641"/>
      <c r="L197" s="641"/>
      <c r="M197" s="641"/>
      <c r="N197" s="641"/>
      <c r="O197" s="851"/>
      <c r="P197" s="852"/>
      <c r="Q197" s="852"/>
      <c r="R197" s="852"/>
      <c r="S197" s="852"/>
      <c r="T197" s="852"/>
      <c r="U197" s="852"/>
      <c r="V197" s="852"/>
      <c r="W197" s="853"/>
      <c r="X197" s="850"/>
      <c r="Y197" s="850"/>
      <c r="Z197" s="850"/>
      <c r="AA197" s="850"/>
      <c r="AB197" s="850"/>
      <c r="AC197" s="850"/>
      <c r="AD197" s="850"/>
      <c r="AE197" s="850"/>
      <c r="AF197" s="850"/>
      <c r="AG197" s="850"/>
      <c r="AH197" s="850"/>
      <c r="AI197" s="850"/>
      <c r="AJ197" s="850"/>
      <c r="AK197" s="850"/>
      <c r="AL197" s="850"/>
      <c r="AM197" s="850"/>
      <c r="AN197" s="850"/>
      <c r="AO197" s="850"/>
      <c r="AP197" s="850"/>
      <c r="AQ197" s="850"/>
      <c r="AR197" s="850"/>
      <c r="AS197" s="850"/>
      <c r="AT197" s="850"/>
      <c r="AU197" s="30"/>
      <c r="AV197" s="17"/>
      <c r="AW197" s="350"/>
      <c r="AX197" s="351"/>
      <c r="AY197" s="351"/>
      <c r="AZ197" s="351"/>
      <c r="BA197" s="351"/>
      <c r="BB197" s="351"/>
      <c r="BC197" s="352"/>
      <c r="BD197" s="825"/>
      <c r="BE197" s="826"/>
      <c r="BF197" s="826"/>
      <c r="BG197" s="826"/>
      <c r="BH197" s="826"/>
      <c r="BI197" s="826"/>
      <c r="BJ197" s="826"/>
      <c r="BK197" s="827"/>
      <c r="BL197" s="825"/>
      <c r="BM197" s="826"/>
      <c r="BN197" s="826"/>
      <c r="BO197" s="826"/>
      <c r="BP197" s="826"/>
      <c r="BQ197" s="826"/>
      <c r="BR197" s="826"/>
      <c r="BS197" s="827"/>
      <c r="BT197" s="831"/>
      <c r="BU197" s="832"/>
      <c r="BV197" s="832"/>
      <c r="BW197" s="832"/>
      <c r="BX197" s="832"/>
      <c r="BY197" s="832"/>
      <c r="BZ197" s="832"/>
      <c r="CA197" s="833"/>
      <c r="CB197" s="344"/>
      <c r="CC197" s="345"/>
      <c r="CD197" s="345"/>
      <c r="CE197" s="345"/>
      <c r="CF197" s="345"/>
      <c r="CG197" s="345"/>
      <c r="CH197" s="345"/>
      <c r="CI197" s="345"/>
      <c r="CJ197" s="345"/>
      <c r="CK197" s="345"/>
      <c r="CL197" s="345"/>
      <c r="CM197" s="346"/>
      <c r="CN197" s="18"/>
    </row>
    <row r="198" spans="4:94" ht="14.25" customHeight="1">
      <c r="D198" s="640">
        <v>29</v>
      </c>
      <c r="E198" s="433"/>
      <c r="F198" s="641"/>
      <c r="G198" s="641"/>
      <c r="H198" s="641"/>
      <c r="I198" s="641"/>
      <c r="J198" s="641"/>
      <c r="K198" s="641"/>
      <c r="L198" s="641"/>
      <c r="M198" s="641"/>
      <c r="N198" s="641"/>
      <c r="O198" s="851"/>
      <c r="P198" s="852"/>
      <c r="Q198" s="852"/>
      <c r="R198" s="852"/>
      <c r="S198" s="852"/>
      <c r="T198" s="852"/>
      <c r="U198" s="852"/>
      <c r="V198" s="852"/>
      <c r="W198" s="853"/>
      <c r="X198" s="850"/>
      <c r="Y198" s="850"/>
      <c r="Z198" s="850"/>
      <c r="AA198" s="850"/>
      <c r="AB198" s="850"/>
      <c r="AC198" s="850"/>
      <c r="AD198" s="850"/>
      <c r="AE198" s="850"/>
      <c r="AF198" s="850"/>
      <c r="AG198" s="850"/>
      <c r="AH198" s="850"/>
      <c r="AI198" s="850"/>
      <c r="AJ198" s="850"/>
      <c r="AK198" s="850"/>
      <c r="AL198" s="850"/>
      <c r="AM198" s="850"/>
      <c r="AN198" s="850"/>
      <c r="AO198" s="850"/>
      <c r="AP198" s="850"/>
      <c r="AQ198" s="850"/>
      <c r="AR198" s="850"/>
      <c r="AS198" s="850"/>
      <c r="AT198" s="850"/>
      <c r="AU198" s="30"/>
      <c r="AV198" s="17"/>
      <c r="AW198" s="48" t="s">
        <v>636</v>
      </c>
      <c r="AX198" s="26"/>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6"/>
    </row>
    <row r="199" spans="4:94" ht="14.25" customHeight="1">
      <c r="D199" s="640">
        <v>30</v>
      </c>
      <c r="E199" s="433"/>
      <c r="F199" s="641"/>
      <c r="G199" s="641"/>
      <c r="H199" s="641"/>
      <c r="I199" s="641"/>
      <c r="J199" s="641"/>
      <c r="K199" s="641"/>
      <c r="L199" s="641"/>
      <c r="M199" s="641"/>
      <c r="N199" s="641"/>
      <c r="O199" s="851"/>
      <c r="P199" s="852"/>
      <c r="Q199" s="852"/>
      <c r="R199" s="852"/>
      <c r="S199" s="852"/>
      <c r="T199" s="852"/>
      <c r="U199" s="852"/>
      <c r="V199" s="852"/>
      <c r="W199" s="853"/>
      <c r="X199" s="850"/>
      <c r="Y199" s="850"/>
      <c r="Z199" s="850"/>
      <c r="AA199" s="850"/>
      <c r="AB199" s="850"/>
      <c r="AC199" s="850"/>
      <c r="AD199" s="850"/>
      <c r="AE199" s="850"/>
      <c r="AF199" s="850"/>
      <c r="AG199" s="850"/>
      <c r="AH199" s="850"/>
      <c r="AI199" s="850"/>
      <c r="AJ199" s="850"/>
      <c r="AK199" s="850"/>
      <c r="AL199" s="850"/>
      <c r="AM199" s="850"/>
      <c r="AN199" s="850"/>
      <c r="AO199" s="850"/>
      <c r="AP199" s="850"/>
      <c r="AQ199" s="850"/>
      <c r="AR199" s="850"/>
      <c r="AS199" s="850"/>
      <c r="AT199" s="850"/>
      <c r="AU199" s="30"/>
      <c r="AV199" s="35"/>
      <c r="AW199" s="36"/>
      <c r="AX199" s="36"/>
      <c r="AY199" s="36"/>
      <c r="AZ199" s="36"/>
      <c r="BA199" s="36"/>
      <c r="BB199" s="36"/>
      <c r="BC199" s="36"/>
      <c r="BD199" s="36"/>
      <c r="BE199" s="36"/>
      <c r="BF199" s="36"/>
      <c r="BG199" s="37"/>
      <c r="BH199" s="37"/>
      <c r="BI199" s="37"/>
      <c r="BJ199" s="37"/>
      <c r="BK199" s="37"/>
      <c r="BL199" s="37"/>
      <c r="BM199" s="37"/>
      <c r="BN199" s="37"/>
      <c r="BO199" s="37"/>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1"/>
    </row>
    <row r="200" spans="4:94" ht="14.25" customHeight="1">
      <c r="D200" s="50" t="s">
        <v>635</v>
      </c>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4:94" ht="14.25" customHeight="1">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row>
    <row r="202" spans="4:94" ht="14.25" customHeight="1">
      <c r="D202" s="371" t="s">
        <v>89</v>
      </c>
      <c r="E202" s="371"/>
      <c r="F202" s="371"/>
      <c r="G202" s="371"/>
      <c r="H202" s="371"/>
      <c r="I202" s="371"/>
      <c r="J202" s="371"/>
      <c r="K202" s="371"/>
      <c r="L202" s="371"/>
      <c r="M202" s="371"/>
      <c r="N202" s="371"/>
      <c r="O202" s="371"/>
      <c r="P202" s="371"/>
      <c r="Q202" s="371"/>
      <c r="R202" s="371"/>
      <c r="S202" s="371"/>
      <c r="T202" s="371"/>
      <c r="U202" s="371"/>
      <c r="V202" s="371"/>
      <c r="W202" s="371"/>
      <c r="X202" s="371"/>
      <c r="Y202" s="371"/>
      <c r="Z202" s="371"/>
      <c r="AA202" s="371"/>
      <c r="AB202" s="371"/>
      <c r="AC202" s="371"/>
      <c r="AD202" s="371"/>
      <c r="AE202" s="371"/>
      <c r="AF202" s="371"/>
      <c r="AG202" s="371"/>
      <c r="AH202" s="371"/>
      <c r="AI202" s="371"/>
      <c r="AJ202" s="371"/>
      <c r="AK202" s="371"/>
      <c r="AL202" s="371"/>
      <c r="AM202" s="371"/>
      <c r="AN202" s="371"/>
      <c r="AO202" s="371"/>
      <c r="AP202" s="371"/>
      <c r="AQ202" s="371"/>
      <c r="AR202" s="371"/>
      <c r="AS202" s="371"/>
      <c r="AT202" s="371"/>
      <c r="AU202" s="9"/>
      <c r="AV202" s="371" t="s">
        <v>91</v>
      </c>
      <c r="AW202" s="371"/>
      <c r="AX202" s="371"/>
      <c r="AY202" s="371"/>
      <c r="AZ202" s="371"/>
      <c r="BA202" s="371"/>
      <c r="BB202" s="371"/>
      <c r="BC202" s="371"/>
      <c r="BD202" s="371"/>
      <c r="BE202" s="371"/>
      <c r="BF202" s="371"/>
      <c r="BG202" s="371"/>
      <c r="BH202" s="371"/>
      <c r="BI202" s="371"/>
      <c r="BJ202" s="371"/>
      <c r="BK202" s="371"/>
      <c r="BL202" s="371"/>
      <c r="BM202" s="371"/>
      <c r="BN202" s="371"/>
      <c r="BO202" s="371"/>
      <c r="BP202" s="371"/>
      <c r="BQ202" s="371"/>
      <c r="BR202" s="371"/>
      <c r="BS202" s="371"/>
      <c r="BT202" s="371"/>
      <c r="BU202" s="371"/>
      <c r="BV202" s="371"/>
      <c r="BW202" s="371"/>
      <c r="BX202" s="371"/>
      <c r="BY202" s="371"/>
      <c r="BZ202" s="371"/>
      <c r="CA202" s="371"/>
      <c r="CB202" s="371"/>
      <c r="CC202" s="371"/>
      <c r="CD202" s="371"/>
      <c r="CE202" s="371"/>
      <c r="CF202" s="371"/>
      <c r="CG202" s="371"/>
      <c r="CH202" s="371"/>
      <c r="CI202" s="371"/>
      <c r="CJ202" s="371"/>
      <c r="CK202" s="371"/>
      <c r="CL202" s="371"/>
      <c r="CM202" s="371"/>
      <c r="CN202" s="371"/>
      <c r="CO202" s="9"/>
      <c r="CP202" s="128"/>
    </row>
    <row r="203" spans="4:94" ht="14.25" customHeight="1">
      <c r="D203" s="372"/>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2"/>
      <c r="AL203" s="372"/>
      <c r="AM203" s="372"/>
      <c r="AN203" s="372"/>
      <c r="AO203" s="372"/>
      <c r="AP203" s="372"/>
      <c r="AQ203" s="372"/>
      <c r="AR203" s="372"/>
      <c r="AS203" s="372"/>
      <c r="AT203" s="372"/>
      <c r="AU203" s="13"/>
      <c r="AV203" s="372"/>
      <c r="AW203" s="372"/>
      <c r="AX203" s="372"/>
      <c r="AY203" s="372"/>
      <c r="AZ203" s="372"/>
      <c r="BA203" s="372"/>
      <c r="BB203" s="372"/>
      <c r="BC203" s="372"/>
      <c r="BD203" s="372"/>
      <c r="BE203" s="372"/>
      <c r="BF203" s="372"/>
      <c r="BG203" s="372"/>
      <c r="BH203" s="372"/>
      <c r="BI203" s="372"/>
      <c r="BJ203" s="372"/>
      <c r="BK203" s="372"/>
      <c r="BL203" s="372"/>
      <c r="BM203" s="372"/>
      <c r="BN203" s="372"/>
      <c r="BO203" s="372"/>
      <c r="BP203" s="372"/>
      <c r="BQ203" s="372"/>
      <c r="BR203" s="372"/>
      <c r="BS203" s="372"/>
      <c r="BT203" s="372"/>
      <c r="BU203" s="372"/>
      <c r="BV203" s="372"/>
      <c r="BW203" s="372"/>
      <c r="BX203" s="372"/>
      <c r="BY203" s="372"/>
      <c r="BZ203" s="372"/>
      <c r="CA203" s="372"/>
      <c r="CB203" s="372"/>
      <c r="CC203" s="372"/>
      <c r="CD203" s="372"/>
      <c r="CE203" s="372"/>
      <c r="CF203" s="372"/>
      <c r="CG203" s="372"/>
      <c r="CH203" s="372"/>
      <c r="CI203" s="372"/>
      <c r="CJ203" s="372"/>
      <c r="CK203" s="372"/>
      <c r="CL203" s="372"/>
      <c r="CM203" s="372"/>
      <c r="CN203" s="372"/>
      <c r="CO203" s="9"/>
      <c r="CP203" s="128"/>
    </row>
    <row r="204" spans="4:94" ht="14.25" customHeight="1">
      <c r="D204" s="792" t="s">
        <v>43</v>
      </c>
      <c r="E204" s="792"/>
      <c r="F204" s="792"/>
      <c r="G204" s="792"/>
      <c r="H204" s="792"/>
      <c r="I204" s="792"/>
      <c r="J204" s="792"/>
      <c r="K204" s="792"/>
      <c r="L204" s="792"/>
      <c r="M204" s="792"/>
      <c r="N204" s="792"/>
      <c r="O204" s="792"/>
      <c r="P204" s="792"/>
      <c r="Q204" s="792"/>
      <c r="R204" s="792"/>
      <c r="S204" s="792"/>
      <c r="T204" s="792"/>
      <c r="U204" s="792"/>
      <c r="V204" s="766" t="s">
        <v>44</v>
      </c>
      <c r="W204" s="766"/>
      <c r="X204" s="766"/>
      <c r="Y204" s="766"/>
      <c r="Z204" s="766"/>
      <c r="AA204" s="766"/>
      <c r="AB204" s="766"/>
      <c r="AC204" s="766"/>
      <c r="AD204" s="766"/>
      <c r="AE204" s="766"/>
      <c r="AF204" s="766"/>
      <c r="AG204" s="766"/>
      <c r="AH204" s="792" t="s">
        <v>37</v>
      </c>
      <c r="AI204" s="792"/>
      <c r="AJ204" s="792"/>
      <c r="AK204" s="792"/>
      <c r="AL204" s="792"/>
      <c r="AM204" s="792"/>
      <c r="AN204" s="792"/>
      <c r="AO204" s="792"/>
      <c r="AP204" s="792"/>
      <c r="AQ204" s="792"/>
      <c r="AR204" s="792"/>
      <c r="AS204" s="792"/>
      <c r="AT204" s="792"/>
      <c r="AU204" s="43"/>
      <c r="AV204" s="373" t="s">
        <v>48</v>
      </c>
      <c r="AW204" s="374"/>
      <c r="AX204" s="374"/>
      <c r="AY204" s="374"/>
      <c r="AZ204" s="374"/>
      <c r="BA204" s="374"/>
      <c r="BB204" s="374"/>
      <c r="BC204" s="374"/>
      <c r="BD204" s="374"/>
      <c r="BE204" s="374"/>
      <c r="BF204" s="374"/>
      <c r="BG204" s="374"/>
      <c r="BH204" s="374"/>
      <c r="BI204" s="374"/>
      <c r="BJ204" s="374"/>
      <c r="BK204" s="374"/>
      <c r="BL204" s="374"/>
      <c r="BM204" s="374"/>
      <c r="BN204" s="374"/>
      <c r="BO204" s="374"/>
      <c r="BP204" s="374"/>
      <c r="BQ204" s="374"/>
      <c r="BR204" s="374"/>
      <c r="BS204" s="375"/>
      <c r="BT204" s="329" t="s">
        <v>24</v>
      </c>
      <c r="BU204" s="330"/>
      <c r="BV204" s="330"/>
      <c r="BW204" s="330"/>
      <c r="BX204" s="330"/>
      <c r="BY204" s="330"/>
      <c r="BZ204" s="330"/>
      <c r="CA204" s="330"/>
      <c r="CB204" s="330"/>
      <c r="CC204" s="330"/>
      <c r="CD204" s="330"/>
      <c r="CE204" s="330"/>
      <c r="CF204" s="330"/>
      <c r="CG204" s="330"/>
      <c r="CH204" s="330"/>
      <c r="CI204" s="330"/>
      <c r="CJ204" s="330"/>
      <c r="CK204" s="330"/>
      <c r="CL204" s="330"/>
      <c r="CM204" s="330"/>
      <c r="CN204" s="331"/>
      <c r="CO204" s="7"/>
      <c r="CP204" s="129"/>
    </row>
    <row r="205" spans="4:94" ht="14.25" customHeight="1">
      <c r="D205" s="792"/>
      <c r="E205" s="792"/>
      <c r="F205" s="792"/>
      <c r="G205" s="792"/>
      <c r="H205" s="792"/>
      <c r="I205" s="792"/>
      <c r="J205" s="792"/>
      <c r="K205" s="792"/>
      <c r="L205" s="792"/>
      <c r="M205" s="792"/>
      <c r="N205" s="792"/>
      <c r="O205" s="792"/>
      <c r="P205" s="792"/>
      <c r="Q205" s="792"/>
      <c r="R205" s="792"/>
      <c r="S205" s="792"/>
      <c r="T205" s="792"/>
      <c r="U205" s="792"/>
      <c r="V205" s="766"/>
      <c r="W205" s="766"/>
      <c r="X205" s="766"/>
      <c r="Y205" s="766"/>
      <c r="Z205" s="766"/>
      <c r="AA205" s="766"/>
      <c r="AB205" s="766"/>
      <c r="AC205" s="766"/>
      <c r="AD205" s="766"/>
      <c r="AE205" s="766"/>
      <c r="AF205" s="766"/>
      <c r="AG205" s="766"/>
      <c r="AH205" s="792"/>
      <c r="AI205" s="792"/>
      <c r="AJ205" s="792"/>
      <c r="AK205" s="792"/>
      <c r="AL205" s="792"/>
      <c r="AM205" s="792"/>
      <c r="AN205" s="792"/>
      <c r="AO205" s="792"/>
      <c r="AP205" s="792"/>
      <c r="AQ205" s="792"/>
      <c r="AR205" s="792"/>
      <c r="AS205" s="792"/>
      <c r="AT205" s="792"/>
      <c r="AU205" s="43"/>
      <c r="AV205" s="329" t="s">
        <v>49</v>
      </c>
      <c r="AW205" s="330"/>
      <c r="AX205" s="330"/>
      <c r="AY205" s="330"/>
      <c r="AZ205" s="330"/>
      <c r="BA205" s="330"/>
      <c r="BB205" s="330"/>
      <c r="BC205" s="330"/>
      <c r="BD205" s="330"/>
      <c r="BE205" s="331"/>
      <c r="BF205" s="329" t="s">
        <v>113</v>
      </c>
      <c r="BG205" s="330"/>
      <c r="BH205" s="330"/>
      <c r="BI205" s="330"/>
      <c r="BJ205" s="330"/>
      <c r="BK205" s="330"/>
      <c r="BL205" s="330"/>
      <c r="BM205" s="330"/>
      <c r="BN205" s="330"/>
      <c r="BO205" s="330"/>
      <c r="BP205" s="330"/>
      <c r="BQ205" s="330"/>
      <c r="BR205" s="330"/>
      <c r="BS205" s="331"/>
      <c r="BT205" s="362"/>
      <c r="BU205" s="363"/>
      <c r="BV205" s="363"/>
      <c r="BW205" s="363"/>
      <c r="BX205" s="363"/>
      <c r="BY205" s="363"/>
      <c r="BZ205" s="363"/>
      <c r="CA205" s="363"/>
      <c r="CB205" s="363"/>
      <c r="CC205" s="363"/>
      <c r="CD205" s="363"/>
      <c r="CE205" s="363"/>
      <c r="CF205" s="363"/>
      <c r="CG205" s="363"/>
      <c r="CH205" s="363"/>
      <c r="CI205" s="363"/>
      <c r="CJ205" s="363"/>
      <c r="CK205" s="363"/>
      <c r="CL205" s="363"/>
      <c r="CM205" s="363"/>
      <c r="CN205" s="364"/>
      <c r="CO205" s="7"/>
      <c r="CP205" s="129"/>
    </row>
    <row r="206" spans="4:94" ht="14.25" customHeight="1">
      <c r="D206" s="780"/>
      <c r="E206" s="780"/>
      <c r="F206" s="780"/>
      <c r="G206" s="780"/>
      <c r="H206" s="780"/>
      <c r="I206" s="780"/>
      <c r="J206" s="780"/>
      <c r="K206" s="780"/>
      <c r="L206" s="780"/>
      <c r="M206" s="780"/>
      <c r="N206" s="780"/>
      <c r="O206" s="780"/>
      <c r="P206" s="780"/>
      <c r="Q206" s="780"/>
      <c r="R206" s="780"/>
      <c r="S206" s="780"/>
      <c r="T206" s="780"/>
      <c r="U206" s="780"/>
      <c r="V206" s="780"/>
      <c r="W206" s="780"/>
      <c r="X206" s="780"/>
      <c r="Y206" s="780"/>
      <c r="Z206" s="780"/>
      <c r="AA206" s="780"/>
      <c r="AB206" s="780"/>
      <c r="AC206" s="780"/>
      <c r="AD206" s="780"/>
      <c r="AE206" s="780"/>
      <c r="AF206" s="780"/>
      <c r="AG206" s="780"/>
      <c r="AH206" s="781"/>
      <c r="AI206" s="781"/>
      <c r="AJ206" s="781"/>
      <c r="AK206" s="781"/>
      <c r="AL206" s="781"/>
      <c r="AM206" s="781"/>
      <c r="AN206" s="781"/>
      <c r="AO206" s="781"/>
      <c r="AP206" s="781"/>
      <c r="AQ206" s="781"/>
      <c r="AR206" s="781"/>
      <c r="AS206" s="781"/>
      <c r="AT206" s="781"/>
      <c r="AU206" s="49"/>
      <c r="AV206" s="332"/>
      <c r="AW206" s="333"/>
      <c r="AX206" s="333"/>
      <c r="AY206" s="333"/>
      <c r="AZ206" s="333"/>
      <c r="BA206" s="333"/>
      <c r="BB206" s="333"/>
      <c r="BC206" s="333"/>
      <c r="BD206" s="333"/>
      <c r="BE206" s="334"/>
      <c r="BF206" s="332"/>
      <c r="BG206" s="333"/>
      <c r="BH206" s="333"/>
      <c r="BI206" s="333"/>
      <c r="BJ206" s="333"/>
      <c r="BK206" s="333"/>
      <c r="BL206" s="333"/>
      <c r="BM206" s="333"/>
      <c r="BN206" s="333"/>
      <c r="BO206" s="333"/>
      <c r="BP206" s="333"/>
      <c r="BQ206" s="333"/>
      <c r="BR206" s="333"/>
      <c r="BS206" s="334"/>
      <c r="BT206" s="332"/>
      <c r="BU206" s="333"/>
      <c r="BV206" s="333"/>
      <c r="BW206" s="333"/>
      <c r="BX206" s="333"/>
      <c r="BY206" s="333"/>
      <c r="BZ206" s="333"/>
      <c r="CA206" s="333"/>
      <c r="CB206" s="333"/>
      <c r="CC206" s="333"/>
      <c r="CD206" s="333"/>
      <c r="CE206" s="333"/>
      <c r="CF206" s="333"/>
      <c r="CG206" s="333"/>
      <c r="CH206" s="333"/>
      <c r="CI206" s="333"/>
      <c r="CJ206" s="333"/>
      <c r="CK206" s="333"/>
      <c r="CL206" s="333"/>
      <c r="CM206" s="333"/>
      <c r="CN206" s="334"/>
      <c r="CO206" s="7"/>
      <c r="CP206" s="129"/>
    </row>
    <row r="207" spans="4:94" ht="14.25" customHeight="1">
      <c r="D207" s="780"/>
      <c r="E207" s="780"/>
      <c r="F207" s="780"/>
      <c r="G207" s="780"/>
      <c r="H207" s="780"/>
      <c r="I207" s="780"/>
      <c r="J207" s="780"/>
      <c r="K207" s="780"/>
      <c r="L207" s="780"/>
      <c r="M207" s="780"/>
      <c r="N207" s="780"/>
      <c r="O207" s="780"/>
      <c r="P207" s="780"/>
      <c r="Q207" s="780"/>
      <c r="R207" s="780"/>
      <c r="S207" s="780"/>
      <c r="T207" s="780"/>
      <c r="U207" s="780"/>
      <c r="V207" s="780"/>
      <c r="W207" s="780"/>
      <c r="X207" s="780"/>
      <c r="Y207" s="780"/>
      <c r="Z207" s="780"/>
      <c r="AA207" s="780"/>
      <c r="AB207" s="780"/>
      <c r="AC207" s="780"/>
      <c r="AD207" s="780"/>
      <c r="AE207" s="780"/>
      <c r="AF207" s="780"/>
      <c r="AG207" s="780"/>
      <c r="AH207" s="781"/>
      <c r="AI207" s="781"/>
      <c r="AJ207" s="781"/>
      <c r="AK207" s="781"/>
      <c r="AL207" s="781"/>
      <c r="AM207" s="781"/>
      <c r="AN207" s="781"/>
      <c r="AO207" s="781"/>
      <c r="AP207" s="781"/>
      <c r="AQ207" s="781"/>
      <c r="AR207" s="781"/>
      <c r="AS207" s="781"/>
      <c r="AT207" s="781"/>
      <c r="AU207" s="49"/>
      <c r="AV207" s="338"/>
      <c r="AW207" s="339"/>
      <c r="AX207" s="339"/>
      <c r="AY207" s="339"/>
      <c r="AZ207" s="339"/>
      <c r="BA207" s="339"/>
      <c r="BB207" s="339"/>
      <c r="BC207" s="339"/>
      <c r="BD207" s="339"/>
      <c r="BE207" s="340"/>
      <c r="BF207" s="338"/>
      <c r="BG207" s="339"/>
      <c r="BH207" s="339"/>
      <c r="BI207" s="339"/>
      <c r="BJ207" s="339"/>
      <c r="BK207" s="339"/>
      <c r="BL207" s="339"/>
      <c r="BM207" s="339"/>
      <c r="BN207" s="339"/>
      <c r="BO207" s="339"/>
      <c r="BP207" s="339"/>
      <c r="BQ207" s="339"/>
      <c r="BR207" s="339"/>
      <c r="BS207" s="340"/>
      <c r="BT207" s="335" t="s">
        <v>1016</v>
      </c>
      <c r="BU207" s="336"/>
      <c r="BV207" s="336"/>
      <c r="BW207" s="336"/>
      <c r="BX207" s="336"/>
      <c r="BY207" s="336"/>
      <c r="BZ207" s="336"/>
      <c r="CA207" s="336"/>
      <c r="CB207" s="336"/>
      <c r="CC207" s="336"/>
      <c r="CD207" s="336"/>
      <c r="CE207" s="336"/>
      <c r="CF207" s="336"/>
      <c r="CG207" s="336"/>
      <c r="CH207" s="336"/>
      <c r="CI207" s="336"/>
      <c r="CJ207" s="336"/>
      <c r="CK207" s="336"/>
      <c r="CL207" s="336"/>
      <c r="CM207" s="336"/>
      <c r="CN207" s="337"/>
      <c r="CO207" s="8"/>
      <c r="CP207" s="130"/>
    </row>
    <row r="208" spans="4:94" ht="14.25" customHeight="1">
      <c r="D208" s="780"/>
      <c r="E208" s="780"/>
      <c r="F208" s="780"/>
      <c r="G208" s="780"/>
      <c r="H208" s="780"/>
      <c r="I208" s="780"/>
      <c r="J208" s="780"/>
      <c r="K208" s="780"/>
      <c r="L208" s="780"/>
      <c r="M208" s="780"/>
      <c r="N208" s="780"/>
      <c r="O208" s="780"/>
      <c r="P208" s="780"/>
      <c r="Q208" s="780"/>
      <c r="R208" s="780"/>
      <c r="S208" s="780"/>
      <c r="T208" s="780"/>
      <c r="U208" s="780"/>
      <c r="V208" s="780"/>
      <c r="W208" s="780"/>
      <c r="X208" s="780"/>
      <c r="Y208" s="780"/>
      <c r="Z208" s="780"/>
      <c r="AA208" s="780"/>
      <c r="AB208" s="780"/>
      <c r="AC208" s="780"/>
      <c r="AD208" s="780"/>
      <c r="AE208" s="780"/>
      <c r="AF208" s="780"/>
      <c r="AG208" s="780"/>
      <c r="AH208" s="781"/>
      <c r="AI208" s="781"/>
      <c r="AJ208" s="781"/>
      <c r="AK208" s="781"/>
      <c r="AL208" s="781"/>
      <c r="AM208" s="781"/>
      <c r="AN208" s="781"/>
      <c r="AO208" s="781"/>
      <c r="AP208" s="781"/>
      <c r="AQ208" s="781"/>
      <c r="AR208" s="781"/>
      <c r="AS208" s="781"/>
      <c r="AT208" s="781"/>
      <c r="AU208" s="49"/>
      <c r="AV208" s="338"/>
      <c r="AW208" s="339"/>
      <c r="AX208" s="339"/>
      <c r="AY208" s="339"/>
      <c r="AZ208" s="339"/>
      <c r="BA208" s="339"/>
      <c r="BB208" s="339"/>
      <c r="BC208" s="339"/>
      <c r="BD208" s="339"/>
      <c r="BE208" s="340"/>
      <c r="BF208" s="338"/>
      <c r="BG208" s="339"/>
      <c r="BH208" s="339"/>
      <c r="BI208" s="339"/>
      <c r="BJ208" s="339"/>
      <c r="BK208" s="339"/>
      <c r="BL208" s="339"/>
      <c r="BM208" s="339"/>
      <c r="BN208" s="339"/>
      <c r="BO208" s="339"/>
      <c r="BP208" s="339"/>
      <c r="BQ208" s="339"/>
      <c r="BR208" s="339"/>
      <c r="BS208" s="340"/>
      <c r="BT208" s="335" t="s">
        <v>1017</v>
      </c>
      <c r="BU208" s="336"/>
      <c r="BV208" s="336"/>
      <c r="BW208" s="336"/>
      <c r="BX208" s="336"/>
      <c r="BY208" s="336"/>
      <c r="BZ208" s="336"/>
      <c r="CA208" s="336"/>
      <c r="CB208" s="336"/>
      <c r="CC208" s="336"/>
      <c r="CD208" s="336"/>
      <c r="CE208" s="336"/>
      <c r="CF208" s="336"/>
      <c r="CG208" s="336"/>
      <c r="CH208" s="336"/>
      <c r="CI208" s="336"/>
      <c r="CJ208" s="336"/>
      <c r="CK208" s="336"/>
      <c r="CL208" s="336"/>
      <c r="CM208" s="336"/>
      <c r="CN208" s="337"/>
      <c r="CO208" s="8"/>
      <c r="CP208" s="130"/>
    </row>
    <row r="209" spans="4:94" ht="14.25" customHeight="1">
      <c r="D209" s="780"/>
      <c r="E209" s="780"/>
      <c r="F209" s="780"/>
      <c r="G209" s="780"/>
      <c r="H209" s="780"/>
      <c r="I209" s="780"/>
      <c r="J209" s="780"/>
      <c r="K209" s="780"/>
      <c r="L209" s="780"/>
      <c r="M209" s="780"/>
      <c r="N209" s="780"/>
      <c r="O209" s="780"/>
      <c r="P209" s="780"/>
      <c r="Q209" s="780"/>
      <c r="R209" s="780"/>
      <c r="S209" s="780"/>
      <c r="T209" s="780"/>
      <c r="U209" s="780"/>
      <c r="V209" s="780"/>
      <c r="W209" s="780"/>
      <c r="X209" s="780"/>
      <c r="Y209" s="780"/>
      <c r="Z209" s="780"/>
      <c r="AA209" s="780"/>
      <c r="AB209" s="780"/>
      <c r="AC209" s="780"/>
      <c r="AD209" s="780"/>
      <c r="AE209" s="780"/>
      <c r="AF209" s="780"/>
      <c r="AG209" s="780"/>
      <c r="AH209" s="781"/>
      <c r="AI209" s="781"/>
      <c r="AJ209" s="781"/>
      <c r="AK209" s="781"/>
      <c r="AL209" s="781"/>
      <c r="AM209" s="781"/>
      <c r="AN209" s="781"/>
      <c r="AO209" s="781"/>
      <c r="AP209" s="781"/>
      <c r="AQ209" s="781"/>
      <c r="AR209" s="781"/>
      <c r="AS209" s="781"/>
      <c r="AT209" s="781"/>
      <c r="AU209" s="49"/>
      <c r="AV209" s="338"/>
      <c r="AW209" s="339"/>
      <c r="AX209" s="339"/>
      <c r="AY209" s="339"/>
      <c r="AZ209" s="339"/>
      <c r="BA209" s="339"/>
      <c r="BB209" s="339"/>
      <c r="BC209" s="339"/>
      <c r="BD209" s="339"/>
      <c r="BE209" s="340"/>
      <c r="BF209" s="338"/>
      <c r="BG209" s="339"/>
      <c r="BH209" s="339"/>
      <c r="BI209" s="339"/>
      <c r="BJ209" s="339"/>
      <c r="BK209" s="339"/>
      <c r="BL209" s="339"/>
      <c r="BM209" s="339"/>
      <c r="BN209" s="339"/>
      <c r="BO209" s="339"/>
      <c r="BP209" s="339"/>
      <c r="BQ209" s="339"/>
      <c r="BR209" s="339"/>
      <c r="BS209" s="340"/>
      <c r="BT209" s="335" t="s">
        <v>1018</v>
      </c>
      <c r="BU209" s="336"/>
      <c r="BV209" s="336"/>
      <c r="BW209" s="336"/>
      <c r="BX209" s="336"/>
      <c r="BY209" s="336"/>
      <c r="BZ209" s="336"/>
      <c r="CA209" s="336"/>
      <c r="CB209" s="336"/>
      <c r="CC209" s="336"/>
      <c r="CD209" s="336"/>
      <c r="CE209" s="336"/>
      <c r="CF209" s="336"/>
      <c r="CG209" s="336"/>
      <c r="CH209" s="336"/>
      <c r="CI209" s="336"/>
      <c r="CJ209" s="336"/>
      <c r="CK209" s="336"/>
      <c r="CL209" s="336"/>
      <c r="CM209" s="336"/>
      <c r="CN209" s="337"/>
      <c r="CO209" s="8"/>
      <c r="CP209" s="130"/>
    </row>
    <row r="210" spans="4:94" ht="14.25" customHeight="1">
      <c r="D210" s="780"/>
      <c r="E210" s="780"/>
      <c r="F210" s="780"/>
      <c r="G210" s="780"/>
      <c r="H210" s="780"/>
      <c r="I210" s="780"/>
      <c r="J210" s="780"/>
      <c r="K210" s="780"/>
      <c r="L210" s="780"/>
      <c r="M210" s="780"/>
      <c r="N210" s="780"/>
      <c r="O210" s="780"/>
      <c r="P210" s="780"/>
      <c r="Q210" s="780"/>
      <c r="R210" s="780"/>
      <c r="S210" s="780"/>
      <c r="T210" s="780"/>
      <c r="U210" s="780"/>
      <c r="V210" s="780"/>
      <c r="W210" s="780"/>
      <c r="X210" s="780"/>
      <c r="Y210" s="780"/>
      <c r="Z210" s="780"/>
      <c r="AA210" s="780"/>
      <c r="AB210" s="780"/>
      <c r="AC210" s="780"/>
      <c r="AD210" s="780"/>
      <c r="AE210" s="780"/>
      <c r="AF210" s="780"/>
      <c r="AG210" s="780"/>
      <c r="AH210" s="781"/>
      <c r="AI210" s="781"/>
      <c r="AJ210" s="781"/>
      <c r="AK210" s="781"/>
      <c r="AL210" s="781"/>
      <c r="AM210" s="781"/>
      <c r="AN210" s="781"/>
      <c r="AO210" s="781"/>
      <c r="AP210" s="781"/>
      <c r="AQ210" s="781"/>
      <c r="AR210" s="781"/>
      <c r="AS210" s="781"/>
      <c r="AT210" s="781"/>
      <c r="AU210" s="49"/>
      <c r="AV210" s="338"/>
      <c r="AW210" s="339"/>
      <c r="AX210" s="339"/>
      <c r="AY210" s="339"/>
      <c r="AZ210" s="339"/>
      <c r="BA210" s="339"/>
      <c r="BB210" s="339"/>
      <c r="BC210" s="339"/>
      <c r="BD210" s="339"/>
      <c r="BE210" s="340"/>
      <c r="BF210" s="338"/>
      <c r="BG210" s="339"/>
      <c r="BH210" s="339"/>
      <c r="BI210" s="339"/>
      <c r="BJ210" s="339"/>
      <c r="BK210" s="339"/>
      <c r="BL210" s="339"/>
      <c r="BM210" s="339"/>
      <c r="BN210" s="339"/>
      <c r="BO210" s="339"/>
      <c r="BP210" s="339"/>
      <c r="BQ210" s="339"/>
      <c r="BR210" s="339"/>
      <c r="BS210" s="340"/>
      <c r="BT210" s="335" t="s">
        <v>1019</v>
      </c>
      <c r="BU210" s="336"/>
      <c r="BV210" s="336"/>
      <c r="BW210" s="336"/>
      <c r="BX210" s="336"/>
      <c r="BY210" s="336"/>
      <c r="BZ210" s="336"/>
      <c r="CA210" s="336"/>
      <c r="CB210" s="336"/>
      <c r="CC210" s="336"/>
      <c r="CD210" s="336"/>
      <c r="CE210" s="336"/>
      <c r="CF210" s="336"/>
      <c r="CG210" s="336"/>
      <c r="CH210" s="336"/>
      <c r="CI210" s="336"/>
      <c r="CJ210" s="336"/>
      <c r="CK210" s="336"/>
      <c r="CL210" s="336"/>
      <c r="CM210" s="336"/>
      <c r="CN210" s="337"/>
      <c r="CO210" s="8"/>
      <c r="CP210" s="130"/>
    </row>
    <row r="211" spans="4:94" ht="14.25" customHeight="1">
      <c r="D211" s="50" t="s">
        <v>635</v>
      </c>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338"/>
      <c r="AW211" s="339"/>
      <c r="AX211" s="339"/>
      <c r="AY211" s="339"/>
      <c r="AZ211" s="339"/>
      <c r="BA211" s="339"/>
      <c r="BB211" s="339"/>
      <c r="BC211" s="339"/>
      <c r="BD211" s="339"/>
      <c r="BE211" s="340"/>
      <c r="BF211" s="338"/>
      <c r="BG211" s="339"/>
      <c r="BH211" s="339"/>
      <c r="BI211" s="339"/>
      <c r="BJ211" s="339"/>
      <c r="BK211" s="339"/>
      <c r="BL211" s="339"/>
      <c r="BM211" s="339"/>
      <c r="BN211" s="339"/>
      <c r="BO211" s="339"/>
      <c r="BP211" s="339"/>
      <c r="BQ211" s="339"/>
      <c r="BR211" s="339"/>
      <c r="BS211" s="340"/>
      <c r="BT211" s="338"/>
      <c r="BU211" s="339"/>
      <c r="BV211" s="339"/>
      <c r="BW211" s="339"/>
      <c r="BX211" s="339"/>
      <c r="BY211" s="339"/>
      <c r="BZ211" s="339"/>
      <c r="CA211" s="339"/>
      <c r="CB211" s="339"/>
      <c r="CC211" s="339"/>
      <c r="CD211" s="339"/>
      <c r="CE211" s="339"/>
      <c r="CF211" s="339"/>
      <c r="CG211" s="339"/>
      <c r="CH211" s="339"/>
      <c r="CI211" s="339"/>
      <c r="CJ211" s="339"/>
      <c r="CK211" s="339"/>
      <c r="CL211" s="339"/>
      <c r="CM211" s="339"/>
      <c r="CN211" s="340"/>
      <c r="CO211" s="8"/>
      <c r="CP211" s="130"/>
    </row>
    <row r="212" spans="4:94" ht="14.25" customHeight="1">
      <c r="AV212" s="338"/>
      <c r="AW212" s="339"/>
      <c r="AX212" s="339"/>
      <c r="AY212" s="339"/>
      <c r="AZ212" s="339"/>
      <c r="BA212" s="339"/>
      <c r="BB212" s="339"/>
      <c r="BC212" s="339"/>
      <c r="BD212" s="339"/>
      <c r="BE212" s="340"/>
      <c r="BF212" s="338"/>
      <c r="BG212" s="339"/>
      <c r="BH212" s="339"/>
      <c r="BI212" s="339"/>
      <c r="BJ212" s="339"/>
      <c r="BK212" s="339"/>
      <c r="BL212" s="339"/>
      <c r="BM212" s="339"/>
      <c r="BN212" s="339"/>
      <c r="BO212" s="339"/>
      <c r="BP212" s="339"/>
      <c r="BQ212" s="339"/>
      <c r="BR212" s="339"/>
      <c r="BS212" s="340"/>
      <c r="BT212" s="338"/>
      <c r="BU212" s="339"/>
      <c r="BV212" s="339"/>
      <c r="BW212" s="339"/>
      <c r="BX212" s="339"/>
      <c r="BY212" s="339"/>
      <c r="BZ212" s="339"/>
      <c r="CA212" s="339"/>
      <c r="CB212" s="339"/>
      <c r="CC212" s="339"/>
      <c r="CD212" s="339"/>
      <c r="CE212" s="339"/>
      <c r="CF212" s="339"/>
      <c r="CG212" s="339"/>
      <c r="CH212" s="339"/>
      <c r="CI212" s="339"/>
      <c r="CJ212" s="339"/>
      <c r="CK212" s="339"/>
      <c r="CL212" s="339"/>
      <c r="CM212" s="339"/>
      <c r="CN212" s="340"/>
      <c r="CO212" s="8"/>
      <c r="CP212" s="130"/>
    </row>
    <row r="213" spans="4:94" ht="14.25" customHeight="1">
      <c r="D213" s="371" t="s">
        <v>90</v>
      </c>
      <c r="E213" s="371"/>
      <c r="F213" s="371"/>
      <c r="G213" s="371"/>
      <c r="H213" s="371"/>
      <c r="I213" s="371"/>
      <c r="J213" s="371"/>
      <c r="K213" s="371"/>
      <c r="L213" s="371"/>
      <c r="M213" s="371"/>
      <c r="N213" s="371"/>
      <c r="O213" s="371"/>
      <c r="P213" s="371"/>
      <c r="Q213" s="371"/>
      <c r="R213" s="371"/>
      <c r="S213" s="371"/>
      <c r="T213" s="371"/>
      <c r="U213" s="371"/>
      <c r="V213" s="371"/>
      <c r="W213" s="371"/>
      <c r="X213" s="371"/>
      <c r="Y213" s="371"/>
      <c r="Z213" s="371"/>
      <c r="AA213" s="371"/>
      <c r="AB213" s="371"/>
      <c r="AC213" s="371"/>
      <c r="AD213" s="371"/>
      <c r="AE213" s="371"/>
      <c r="AF213" s="371"/>
      <c r="AG213" s="371"/>
      <c r="AH213" s="371"/>
      <c r="AI213" s="371"/>
      <c r="AJ213" s="371"/>
      <c r="AK213" s="371"/>
      <c r="AL213" s="371"/>
      <c r="AM213" s="371"/>
      <c r="AN213" s="371"/>
      <c r="AO213" s="371"/>
      <c r="AP213" s="371"/>
      <c r="AQ213" s="371"/>
      <c r="AR213" s="371"/>
      <c r="AS213" s="371"/>
      <c r="AT213" s="371"/>
      <c r="AV213" s="338"/>
      <c r="AW213" s="339"/>
      <c r="AX213" s="339"/>
      <c r="AY213" s="339"/>
      <c r="AZ213" s="339"/>
      <c r="BA213" s="339"/>
      <c r="BB213" s="339"/>
      <c r="BC213" s="339"/>
      <c r="BD213" s="339"/>
      <c r="BE213" s="340"/>
      <c r="BF213" s="338"/>
      <c r="BG213" s="339"/>
      <c r="BH213" s="339"/>
      <c r="BI213" s="339"/>
      <c r="BJ213" s="339"/>
      <c r="BK213" s="339"/>
      <c r="BL213" s="339"/>
      <c r="BM213" s="339"/>
      <c r="BN213" s="339"/>
      <c r="BO213" s="339"/>
      <c r="BP213" s="339"/>
      <c r="BQ213" s="339"/>
      <c r="BR213" s="339"/>
      <c r="BS213" s="340"/>
      <c r="BT213" s="338"/>
      <c r="BU213" s="339"/>
      <c r="BV213" s="339"/>
      <c r="BW213" s="339"/>
      <c r="BX213" s="339"/>
      <c r="BY213" s="339"/>
      <c r="BZ213" s="339"/>
      <c r="CA213" s="339"/>
      <c r="CB213" s="339"/>
      <c r="CC213" s="339"/>
      <c r="CD213" s="339"/>
      <c r="CE213" s="339"/>
      <c r="CF213" s="339"/>
      <c r="CG213" s="339"/>
      <c r="CH213" s="339"/>
      <c r="CI213" s="339"/>
      <c r="CJ213" s="339"/>
      <c r="CK213" s="339"/>
      <c r="CL213" s="339"/>
      <c r="CM213" s="339"/>
      <c r="CN213" s="340"/>
      <c r="CO213" s="8"/>
      <c r="CP213" s="130"/>
    </row>
    <row r="214" spans="4:94" ht="14.25" customHeight="1">
      <c r="D214" s="372"/>
      <c r="E214" s="372"/>
      <c r="F214" s="372"/>
      <c r="G214" s="372"/>
      <c r="H214" s="372"/>
      <c r="I214" s="372"/>
      <c r="J214" s="372"/>
      <c r="K214" s="372"/>
      <c r="L214" s="372"/>
      <c r="M214" s="372"/>
      <c r="N214" s="372"/>
      <c r="O214" s="372"/>
      <c r="P214" s="372"/>
      <c r="Q214" s="372"/>
      <c r="R214" s="372"/>
      <c r="S214" s="372"/>
      <c r="T214" s="372"/>
      <c r="U214" s="372"/>
      <c r="V214" s="372"/>
      <c r="W214" s="372"/>
      <c r="X214" s="372"/>
      <c r="Y214" s="372"/>
      <c r="Z214" s="372"/>
      <c r="AA214" s="372"/>
      <c r="AB214" s="372"/>
      <c r="AC214" s="372"/>
      <c r="AD214" s="372"/>
      <c r="AE214" s="372"/>
      <c r="AF214" s="372"/>
      <c r="AG214" s="372"/>
      <c r="AH214" s="372"/>
      <c r="AI214" s="372"/>
      <c r="AJ214" s="372"/>
      <c r="AK214" s="372"/>
      <c r="AL214" s="372"/>
      <c r="AM214" s="372"/>
      <c r="AN214" s="372"/>
      <c r="AO214" s="372"/>
      <c r="AP214" s="372"/>
      <c r="AQ214" s="372"/>
      <c r="AR214" s="372"/>
      <c r="AS214" s="372"/>
      <c r="AT214" s="372"/>
      <c r="AV214" s="338"/>
      <c r="AW214" s="339"/>
      <c r="AX214" s="339"/>
      <c r="AY214" s="339"/>
      <c r="AZ214" s="339"/>
      <c r="BA214" s="339"/>
      <c r="BB214" s="339"/>
      <c r="BC214" s="339"/>
      <c r="BD214" s="339"/>
      <c r="BE214" s="340"/>
      <c r="BF214" s="338"/>
      <c r="BG214" s="339"/>
      <c r="BH214" s="339"/>
      <c r="BI214" s="339"/>
      <c r="BJ214" s="339"/>
      <c r="BK214" s="339"/>
      <c r="BL214" s="339"/>
      <c r="BM214" s="339"/>
      <c r="BN214" s="339"/>
      <c r="BO214" s="339"/>
      <c r="BP214" s="339"/>
      <c r="BQ214" s="339"/>
      <c r="BR214" s="339"/>
      <c r="BS214" s="340"/>
      <c r="BT214" s="338"/>
      <c r="BU214" s="339"/>
      <c r="BV214" s="339"/>
      <c r="BW214" s="339"/>
      <c r="BX214" s="339"/>
      <c r="BY214" s="339"/>
      <c r="BZ214" s="339"/>
      <c r="CA214" s="339"/>
      <c r="CB214" s="339"/>
      <c r="CC214" s="339"/>
      <c r="CD214" s="339"/>
      <c r="CE214" s="339"/>
      <c r="CF214" s="339"/>
      <c r="CG214" s="339"/>
      <c r="CH214" s="339"/>
      <c r="CI214" s="339"/>
      <c r="CJ214" s="339"/>
      <c r="CK214" s="339"/>
      <c r="CL214" s="339"/>
      <c r="CM214" s="339"/>
      <c r="CN214" s="340"/>
      <c r="CO214" s="8"/>
      <c r="CP214" s="130"/>
    </row>
    <row r="215" spans="4:94" ht="14.25" customHeight="1">
      <c r="D215" s="856" t="s">
        <v>45</v>
      </c>
      <c r="E215" s="867"/>
      <c r="F215" s="867"/>
      <c r="G215" s="867"/>
      <c r="H215" s="867"/>
      <c r="I215" s="867"/>
      <c r="J215" s="867"/>
      <c r="K215" s="867"/>
      <c r="L215" s="867"/>
      <c r="M215" s="867"/>
      <c r="N215" s="867"/>
      <c r="O215" s="867"/>
      <c r="P215" s="867"/>
      <c r="Q215" s="867"/>
      <c r="R215" s="867"/>
      <c r="S215" s="867"/>
      <c r="T215" s="867"/>
      <c r="U215" s="867"/>
      <c r="V215" s="867"/>
      <c r="W215" s="867"/>
      <c r="X215" s="867"/>
      <c r="Y215" s="867"/>
      <c r="Z215" s="867"/>
      <c r="AA215" s="867"/>
      <c r="AB215" s="867"/>
      <c r="AC215" s="867"/>
      <c r="AD215" s="867"/>
      <c r="AE215" s="867"/>
      <c r="AF215" s="867"/>
      <c r="AG215" s="867"/>
      <c r="AH215" s="867"/>
      <c r="AI215" s="867"/>
      <c r="AJ215" s="792" t="s">
        <v>47</v>
      </c>
      <c r="AK215" s="792"/>
      <c r="AL215" s="792"/>
      <c r="AM215" s="792"/>
      <c r="AN215" s="792"/>
      <c r="AO215" s="792"/>
      <c r="AP215" s="792"/>
      <c r="AQ215" s="792"/>
      <c r="AR215" s="792"/>
      <c r="AS215" s="792"/>
      <c r="AT215" s="792"/>
      <c r="AV215" s="338"/>
      <c r="AW215" s="339"/>
      <c r="AX215" s="339"/>
      <c r="AY215" s="339"/>
      <c r="AZ215" s="339"/>
      <c r="BA215" s="339"/>
      <c r="BB215" s="339"/>
      <c r="BC215" s="339"/>
      <c r="BD215" s="339"/>
      <c r="BE215" s="340"/>
      <c r="BF215" s="338"/>
      <c r="BG215" s="339"/>
      <c r="BH215" s="339"/>
      <c r="BI215" s="339"/>
      <c r="BJ215" s="339"/>
      <c r="BK215" s="339"/>
      <c r="BL215" s="339"/>
      <c r="BM215" s="339"/>
      <c r="BN215" s="339"/>
      <c r="BO215" s="339"/>
      <c r="BP215" s="339"/>
      <c r="BQ215" s="339"/>
      <c r="BR215" s="339"/>
      <c r="BS215" s="340"/>
      <c r="BT215" s="338"/>
      <c r="BU215" s="339"/>
      <c r="BV215" s="339"/>
      <c r="BW215" s="339"/>
      <c r="BX215" s="339"/>
      <c r="BY215" s="339"/>
      <c r="BZ215" s="339"/>
      <c r="CA215" s="339"/>
      <c r="CB215" s="339"/>
      <c r="CC215" s="339"/>
      <c r="CD215" s="339"/>
      <c r="CE215" s="339"/>
      <c r="CF215" s="339"/>
      <c r="CG215" s="339"/>
      <c r="CH215" s="339"/>
      <c r="CI215" s="339"/>
      <c r="CJ215" s="339"/>
      <c r="CK215" s="339"/>
      <c r="CL215" s="339"/>
      <c r="CM215" s="339"/>
      <c r="CN215" s="340"/>
      <c r="CO215" s="8"/>
      <c r="CP215" s="130"/>
    </row>
    <row r="216" spans="4:94" ht="14.25" customHeight="1">
      <c r="D216" s="908" t="s">
        <v>44</v>
      </c>
      <c r="E216" s="908"/>
      <c r="F216" s="908"/>
      <c r="G216" s="908"/>
      <c r="H216" s="908"/>
      <c r="I216" s="908"/>
      <c r="J216" s="908"/>
      <c r="K216" s="908"/>
      <c r="L216" s="908"/>
      <c r="M216" s="908"/>
      <c r="N216" s="908"/>
      <c r="O216" s="908"/>
      <c r="P216" s="908"/>
      <c r="Q216" s="908"/>
      <c r="R216" s="792" t="s">
        <v>46</v>
      </c>
      <c r="S216" s="792"/>
      <c r="T216" s="792"/>
      <c r="U216" s="792"/>
      <c r="V216" s="792"/>
      <c r="W216" s="792"/>
      <c r="X216" s="792"/>
      <c r="Y216" s="792"/>
      <c r="Z216" s="792"/>
      <c r="AA216" s="792"/>
      <c r="AB216" s="792"/>
      <c r="AC216" s="792"/>
      <c r="AD216" s="792"/>
      <c r="AE216" s="792"/>
      <c r="AF216" s="792"/>
      <c r="AG216" s="792"/>
      <c r="AH216" s="792"/>
      <c r="AI216" s="856"/>
      <c r="AJ216" s="792"/>
      <c r="AK216" s="792"/>
      <c r="AL216" s="792"/>
      <c r="AM216" s="792"/>
      <c r="AN216" s="792"/>
      <c r="AO216" s="792"/>
      <c r="AP216" s="792"/>
      <c r="AQ216" s="792"/>
      <c r="AR216" s="792"/>
      <c r="AS216" s="792"/>
      <c r="AT216" s="792"/>
      <c r="AV216" s="338"/>
      <c r="AW216" s="339"/>
      <c r="AX216" s="339"/>
      <c r="AY216" s="339"/>
      <c r="AZ216" s="339"/>
      <c r="BA216" s="339"/>
      <c r="BB216" s="339"/>
      <c r="BC216" s="339"/>
      <c r="BD216" s="339"/>
      <c r="BE216" s="340"/>
      <c r="BF216" s="338"/>
      <c r="BG216" s="339"/>
      <c r="BH216" s="339"/>
      <c r="BI216" s="339"/>
      <c r="BJ216" s="339"/>
      <c r="BK216" s="339"/>
      <c r="BL216" s="339"/>
      <c r="BM216" s="339"/>
      <c r="BN216" s="339"/>
      <c r="BO216" s="339"/>
      <c r="BP216" s="339"/>
      <c r="BQ216" s="339"/>
      <c r="BR216" s="339"/>
      <c r="BS216" s="340"/>
      <c r="BT216" s="338"/>
      <c r="BU216" s="339"/>
      <c r="BV216" s="339"/>
      <c r="BW216" s="339"/>
      <c r="BX216" s="339"/>
      <c r="BY216" s="339"/>
      <c r="BZ216" s="339"/>
      <c r="CA216" s="339"/>
      <c r="CB216" s="339"/>
      <c r="CC216" s="339"/>
      <c r="CD216" s="339"/>
      <c r="CE216" s="339"/>
      <c r="CF216" s="339"/>
      <c r="CG216" s="339"/>
      <c r="CH216" s="339"/>
      <c r="CI216" s="339"/>
      <c r="CJ216" s="339"/>
      <c r="CK216" s="339"/>
      <c r="CL216" s="339"/>
      <c r="CM216" s="339"/>
      <c r="CN216" s="340"/>
      <c r="CO216" s="8"/>
      <c r="CP216" s="130"/>
    </row>
    <row r="217" spans="4:94" ht="14.25" customHeight="1">
      <c r="D217" s="908"/>
      <c r="E217" s="908"/>
      <c r="F217" s="908"/>
      <c r="G217" s="908"/>
      <c r="H217" s="908"/>
      <c r="I217" s="908"/>
      <c r="J217" s="908"/>
      <c r="K217" s="908"/>
      <c r="L217" s="908"/>
      <c r="M217" s="908"/>
      <c r="N217" s="908"/>
      <c r="O217" s="908"/>
      <c r="P217" s="908"/>
      <c r="Q217" s="908"/>
      <c r="R217" s="792"/>
      <c r="S217" s="792"/>
      <c r="T217" s="792"/>
      <c r="U217" s="792"/>
      <c r="V217" s="792"/>
      <c r="W217" s="792"/>
      <c r="X217" s="792"/>
      <c r="Y217" s="792"/>
      <c r="Z217" s="792"/>
      <c r="AA217" s="792"/>
      <c r="AB217" s="792"/>
      <c r="AC217" s="792"/>
      <c r="AD217" s="792"/>
      <c r="AE217" s="792"/>
      <c r="AF217" s="792"/>
      <c r="AG217" s="792"/>
      <c r="AH217" s="792"/>
      <c r="AI217" s="856"/>
      <c r="AJ217" s="792"/>
      <c r="AK217" s="792"/>
      <c r="AL217" s="792"/>
      <c r="AM217" s="792"/>
      <c r="AN217" s="792"/>
      <c r="AO217" s="792"/>
      <c r="AP217" s="792"/>
      <c r="AQ217" s="792"/>
      <c r="AR217" s="792"/>
      <c r="AS217" s="792"/>
      <c r="AT217" s="792"/>
      <c r="AV217" s="338"/>
      <c r="AW217" s="339"/>
      <c r="AX217" s="339"/>
      <c r="AY217" s="339"/>
      <c r="AZ217" s="339"/>
      <c r="BA217" s="339"/>
      <c r="BB217" s="339"/>
      <c r="BC217" s="339"/>
      <c r="BD217" s="339"/>
      <c r="BE217" s="340"/>
      <c r="BF217" s="338"/>
      <c r="BG217" s="339"/>
      <c r="BH217" s="339"/>
      <c r="BI217" s="339"/>
      <c r="BJ217" s="339"/>
      <c r="BK217" s="339"/>
      <c r="BL217" s="339"/>
      <c r="BM217" s="339"/>
      <c r="BN217" s="339"/>
      <c r="BO217" s="339"/>
      <c r="BP217" s="339"/>
      <c r="BQ217" s="339"/>
      <c r="BR217" s="339"/>
      <c r="BS217" s="340"/>
      <c r="BT217" s="338"/>
      <c r="BU217" s="339"/>
      <c r="BV217" s="339"/>
      <c r="BW217" s="339"/>
      <c r="BX217" s="339"/>
      <c r="BY217" s="339"/>
      <c r="BZ217" s="339"/>
      <c r="CA217" s="339"/>
      <c r="CB217" s="339"/>
      <c r="CC217" s="339"/>
      <c r="CD217" s="339"/>
      <c r="CE217" s="339"/>
      <c r="CF217" s="339"/>
      <c r="CG217" s="339"/>
      <c r="CH217" s="339"/>
      <c r="CI217" s="339"/>
      <c r="CJ217" s="339"/>
      <c r="CK217" s="339"/>
      <c r="CL217" s="339"/>
      <c r="CM217" s="339"/>
      <c r="CN217" s="340"/>
      <c r="CO217" s="8"/>
      <c r="CP217" s="130"/>
    </row>
    <row r="218" spans="4:94" ht="14.25" customHeight="1">
      <c r="D218" s="635"/>
      <c r="E218" s="635"/>
      <c r="F218" s="635"/>
      <c r="G218" s="635"/>
      <c r="H218" s="635"/>
      <c r="I218" s="635"/>
      <c r="J218" s="635"/>
      <c r="K218" s="635"/>
      <c r="L218" s="635"/>
      <c r="M218" s="635"/>
      <c r="N218" s="635"/>
      <c r="O218" s="635"/>
      <c r="P218" s="635"/>
      <c r="Q218" s="635"/>
      <c r="R218" s="635"/>
      <c r="S218" s="635"/>
      <c r="T218" s="635"/>
      <c r="U218" s="635"/>
      <c r="V218" s="635"/>
      <c r="W218" s="635"/>
      <c r="X218" s="635"/>
      <c r="Y218" s="635"/>
      <c r="Z218" s="635"/>
      <c r="AA218" s="635"/>
      <c r="AB218" s="635"/>
      <c r="AC218" s="635"/>
      <c r="AD218" s="635"/>
      <c r="AE218" s="635"/>
      <c r="AF218" s="635"/>
      <c r="AG218" s="635"/>
      <c r="AH218" s="635"/>
      <c r="AI218" s="636"/>
      <c r="AJ218" s="635"/>
      <c r="AK218" s="635"/>
      <c r="AL218" s="635"/>
      <c r="AM218" s="635"/>
      <c r="AN218" s="635"/>
      <c r="AO218" s="635"/>
      <c r="AP218" s="635"/>
      <c r="AQ218" s="635"/>
      <c r="AR218" s="635"/>
      <c r="AS218" s="635"/>
      <c r="AT218" s="635"/>
      <c r="AV218" s="338"/>
      <c r="AW218" s="339"/>
      <c r="AX218" s="339"/>
      <c r="AY218" s="339"/>
      <c r="AZ218" s="339"/>
      <c r="BA218" s="339"/>
      <c r="BB218" s="339"/>
      <c r="BC218" s="339"/>
      <c r="BD218" s="339"/>
      <c r="BE218" s="340"/>
      <c r="BF218" s="338"/>
      <c r="BG218" s="339"/>
      <c r="BH218" s="339"/>
      <c r="BI218" s="339"/>
      <c r="BJ218" s="339"/>
      <c r="BK218" s="339"/>
      <c r="BL218" s="339"/>
      <c r="BM218" s="339"/>
      <c r="BN218" s="339"/>
      <c r="BO218" s="339"/>
      <c r="BP218" s="339"/>
      <c r="BQ218" s="339"/>
      <c r="BR218" s="339"/>
      <c r="BS218" s="340"/>
      <c r="BT218" s="338"/>
      <c r="BU218" s="339"/>
      <c r="BV218" s="339"/>
      <c r="BW218" s="339"/>
      <c r="BX218" s="339"/>
      <c r="BY218" s="339"/>
      <c r="BZ218" s="339"/>
      <c r="CA218" s="339"/>
      <c r="CB218" s="339"/>
      <c r="CC218" s="339"/>
      <c r="CD218" s="339"/>
      <c r="CE218" s="339"/>
      <c r="CF218" s="339"/>
      <c r="CG218" s="339"/>
      <c r="CH218" s="339"/>
      <c r="CI218" s="339"/>
      <c r="CJ218" s="339"/>
      <c r="CK218" s="339"/>
      <c r="CL218" s="339"/>
      <c r="CM218" s="339"/>
      <c r="CN218" s="340"/>
      <c r="CO218" s="8"/>
      <c r="CP218" s="130"/>
    </row>
    <row r="219" spans="4:94" ht="14.25" customHeight="1">
      <c r="D219" s="635"/>
      <c r="E219" s="635"/>
      <c r="F219" s="635"/>
      <c r="G219" s="635"/>
      <c r="H219" s="635"/>
      <c r="I219" s="635"/>
      <c r="J219" s="635"/>
      <c r="K219" s="635"/>
      <c r="L219" s="635"/>
      <c r="M219" s="635"/>
      <c r="N219" s="635"/>
      <c r="O219" s="635"/>
      <c r="P219" s="635"/>
      <c r="Q219" s="635"/>
      <c r="R219" s="635"/>
      <c r="S219" s="635"/>
      <c r="T219" s="635"/>
      <c r="U219" s="635"/>
      <c r="V219" s="635"/>
      <c r="W219" s="635"/>
      <c r="X219" s="635"/>
      <c r="Y219" s="635"/>
      <c r="Z219" s="635"/>
      <c r="AA219" s="635"/>
      <c r="AB219" s="635"/>
      <c r="AC219" s="635"/>
      <c r="AD219" s="635"/>
      <c r="AE219" s="635"/>
      <c r="AF219" s="635"/>
      <c r="AG219" s="635"/>
      <c r="AH219" s="635"/>
      <c r="AI219" s="636"/>
      <c r="AJ219" s="635"/>
      <c r="AK219" s="635"/>
      <c r="AL219" s="635"/>
      <c r="AM219" s="635"/>
      <c r="AN219" s="635"/>
      <c r="AO219" s="635"/>
      <c r="AP219" s="635"/>
      <c r="AQ219" s="635"/>
      <c r="AR219" s="635"/>
      <c r="AS219" s="635"/>
      <c r="AT219" s="635"/>
      <c r="AV219" s="338"/>
      <c r="AW219" s="339"/>
      <c r="AX219" s="339"/>
      <c r="AY219" s="339"/>
      <c r="AZ219" s="339"/>
      <c r="BA219" s="339"/>
      <c r="BB219" s="339"/>
      <c r="BC219" s="339"/>
      <c r="BD219" s="339"/>
      <c r="BE219" s="340"/>
      <c r="BF219" s="338"/>
      <c r="BG219" s="339"/>
      <c r="BH219" s="339"/>
      <c r="BI219" s="339"/>
      <c r="BJ219" s="339"/>
      <c r="BK219" s="339"/>
      <c r="BL219" s="339"/>
      <c r="BM219" s="339"/>
      <c r="BN219" s="339"/>
      <c r="BO219" s="339"/>
      <c r="BP219" s="339"/>
      <c r="BQ219" s="339"/>
      <c r="BR219" s="339"/>
      <c r="BS219" s="340"/>
      <c r="BT219" s="338"/>
      <c r="BU219" s="339"/>
      <c r="BV219" s="339"/>
      <c r="BW219" s="339"/>
      <c r="BX219" s="339"/>
      <c r="BY219" s="339"/>
      <c r="BZ219" s="339"/>
      <c r="CA219" s="339"/>
      <c r="CB219" s="339"/>
      <c r="CC219" s="339"/>
      <c r="CD219" s="339"/>
      <c r="CE219" s="339"/>
      <c r="CF219" s="339"/>
      <c r="CG219" s="339"/>
      <c r="CH219" s="339"/>
      <c r="CI219" s="339"/>
      <c r="CJ219" s="339"/>
      <c r="CK219" s="339"/>
      <c r="CL219" s="339"/>
      <c r="CM219" s="339"/>
      <c r="CN219" s="340"/>
      <c r="CO219" s="8"/>
      <c r="CP219" s="130"/>
    </row>
    <row r="220" spans="4:94" ht="14.25" customHeight="1">
      <c r="D220" s="635"/>
      <c r="E220" s="635"/>
      <c r="F220" s="635"/>
      <c r="G220" s="635"/>
      <c r="H220" s="635"/>
      <c r="I220" s="635"/>
      <c r="J220" s="635"/>
      <c r="K220" s="635"/>
      <c r="L220" s="635"/>
      <c r="M220" s="635"/>
      <c r="N220" s="635"/>
      <c r="O220" s="635"/>
      <c r="P220" s="635"/>
      <c r="Q220" s="635"/>
      <c r="R220" s="635"/>
      <c r="S220" s="635"/>
      <c r="T220" s="635"/>
      <c r="U220" s="635"/>
      <c r="V220" s="635"/>
      <c r="W220" s="635"/>
      <c r="X220" s="635"/>
      <c r="Y220" s="635"/>
      <c r="Z220" s="635"/>
      <c r="AA220" s="635"/>
      <c r="AB220" s="635"/>
      <c r="AC220" s="635"/>
      <c r="AD220" s="635"/>
      <c r="AE220" s="635"/>
      <c r="AF220" s="635"/>
      <c r="AG220" s="635"/>
      <c r="AH220" s="635"/>
      <c r="AI220" s="636"/>
      <c r="AJ220" s="857"/>
      <c r="AK220" s="857"/>
      <c r="AL220" s="857"/>
      <c r="AM220" s="857"/>
      <c r="AN220" s="857"/>
      <c r="AO220" s="857"/>
      <c r="AP220" s="857"/>
      <c r="AQ220" s="857"/>
      <c r="AR220" s="857"/>
      <c r="AS220" s="857"/>
      <c r="AT220" s="857"/>
      <c r="AV220" s="376"/>
      <c r="AW220" s="377"/>
      <c r="AX220" s="377"/>
      <c r="AY220" s="377"/>
      <c r="AZ220" s="377"/>
      <c r="BA220" s="377"/>
      <c r="BB220" s="377"/>
      <c r="BC220" s="377"/>
      <c r="BD220" s="377"/>
      <c r="BE220" s="378"/>
      <c r="BF220" s="338"/>
      <c r="BG220" s="339"/>
      <c r="BH220" s="339"/>
      <c r="BI220" s="339"/>
      <c r="BJ220" s="339"/>
      <c r="BK220" s="339"/>
      <c r="BL220" s="339"/>
      <c r="BM220" s="339"/>
      <c r="BN220" s="339"/>
      <c r="BO220" s="339"/>
      <c r="BP220" s="339"/>
      <c r="BQ220" s="339"/>
      <c r="BR220" s="339"/>
      <c r="BS220" s="340"/>
      <c r="BT220" s="338"/>
      <c r="BU220" s="339"/>
      <c r="BV220" s="339"/>
      <c r="BW220" s="339"/>
      <c r="BX220" s="339"/>
      <c r="BY220" s="339"/>
      <c r="BZ220" s="339"/>
      <c r="CA220" s="339"/>
      <c r="CB220" s="339"/>
      <c r="CC220" s="339"/>
      <c r="CD220" s="339"/>
      <c r="CE220" s="339"/>
      <c r="CF220" s="339"/>
      <c r="CG220" s="339"/>
      <c r="CH220" s="339"/>
      <c r="CI220" s="339"/>
      <c r="CJ220" s="339"/>
      <c r="CK220" s="339"/>
      <c r="CL220" s="339"/>
      <c r="CM220" s="339"/>
      <c r="CN220" s="340"/>
      <c r="CO220" s="8"/>
      <c r="CP220" s="130"/>
    </row>
    <row r="221" spans="4:94" ht="14.25" customHeight="1">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6"/>
      <c r="AJ221" s="857"/>
      <c r="AK221" s="857"/>
      <c r="AL221" s="857"/>
      <c r="AM221" s="857"/>
      <c r="AN221" s="857"/>
      <c r="AO221" s="857"/>
      <c r="AP221" s="857"/>
      <c r="AQ221" s="857"/>
      <c r="AR221" s="857"/>
      <c r="AS221" s="857"/>
      <c r="AT221" s="857"/>
      <c r="AV221" s="376"/>
      <c r="AW221" s="377"/>
      <c r="AX221" s="377"/>
      <c r="AY221" s="377"/>
      <c r="AZ221" s="377"/>
      <c r="BA221" s="377"/>
      <c r="BB221" s="377"/>
      <c r="BC221" s="377"/>
      <c r="BD221" s="377"/>
      <c r="BE221" s="378"/>
      <c r="BF221" s="338"/>
      <c r="BG221" s="339"/>
      <c r="BH221" s="339"/>
      <c r="BI221" s="339"/>
      <c r="BJ221" s="339"/>
      <c r="BK221" s="339"/>
      <c r="BL221" s="339"/>
      <c r="BM221" s="339"/>
      <c r="BN221" s="339"/>
      <c r="BO221" s="339"/>
      <c r="BP221" s="339"/>
      <c r="BQ221" s="339"/>
      <c r="BR221" s="339"/>
      <c r="BS221" s="340"/>
      <c r="BT221" s="338"/>
      <c r="BU221" s="339"/>
      <c r="BV221" s="339"/>
      <c r="BW221" s="339"/>
      <c r="BX221" s="339"/>
      <c r="BY221" s="339"/>
      <c r="BZ221" s="339"/>
      <c r="CA221" s="339"/>
      <c r="CB221" s="339"/>
      <c r="CC221" s="339"/>
      <c r="CD221" s="339"/>
      <c r="CE221" s="339"/>
      <c r="CF221" s="339"/>
      <c r="CG221" s="339"/>
      <c r="CH221" s="339"/>
      <c r="CI221" s="339"/>
      <c r="CJ221" s="339"/>
      <c r="CK221" s="339"/>
      <c r="CL221" s="339"/>
      <c r="CM221" s="339"/>
      <c r="CN221" s="340"/>
      <c r="CO221" s="8"/>
      <c r="CP221" s="130"/>
    </row>
    <row r="222" spans="4:94" ht="14.25" customHeight="1">
      <c r="D222" s="50" t="s">
        <v>635</v>
      </c>
      <c r="E222" s="3"/>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V222" s="50" t="s">
        <v>635</v>
      </c>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11"/>
      <c r="CP222" s="131"/>
    </row>
    <row r="223" spans="4:94" ht="14.25" customHeight="1"/>
    <row r="224" spans="4:94" ht="14.25" customHeight="1">
      <c r="D224" s="371" t="s">
        <v>92</v>
      </c>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9"/>
      <c r="AV224" s="371" t="s">
        <v>94</v>
      </c>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row>
    <row r="225" spans="4:93" ht="14.25" customHeight="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9"/>
      <c r="AV225" s="372"/>
      <c r="AW225" s="372"/>
      <c r="AX225" s="372"/>
      <c r="AY225" s="372"/>
      <c r="AZ225" s="372"/>
      <c r="BA225" s="372"/>
      <c r="BB225" s="372"/>
      <c r="BC225" s="372"/>
      <c r="BD225" s="372"/>
      <c r="BE225" s="372"/>
      <c r="BF225" s="372"/>
      <c r="BG225" s="372"/>
      <c r="BH225" s="372"/>
      <c r="BI225" s="372"/>
      <c r="BJ225" s="372"/>
      <c r="BK225" s="372"/>
      <c r="BL225" s="372"/>
      <c r="BM225" s="372"/>
      <c r="BN225" s="372"/>
      <c r="BO225" s="372"/>
      <c r="BP225" s="372"/>
      <c r="BQ225" s="372"/>
      <c r="BR225" s="372"/>
      <c r="BS225" s="372"/>
      <c r="BT225" s="372"/>
      <c r="BU225" s="372"/>
      <c r="BV225" s="372"/>
      <c r="BW225" s="372"/>
      <c r="BX225" s="372"/>
      <c r="BY225" s="372"/>
      <c r="BZ225" s="372"/>
      <c r="CA225" s="372"/>
      <c r="CB225" s="372"/>
      <c r="CC225" s="372"/>
      <c r="CD225" s="372"/>
      <c r="CE225" s="372"/>
      <c r="CF225" s="372"/>
      <c r="CG225" s="372"/>
      <c r="CH225" s="372"/>
      <c r="CI225" s="372"/>
      <c r="CJ225" s="372"/>
      <c r="CK225" s="372"/>
      <c r="CL225" s="372"/>
      <c r="CM225" s="372"/>
      <c r="CN225" s="372"/>
    </row>
    <row r="226" spans="4:93" ht="14.25" customHeight="1">
      <c r="D226" s="792" t="s">
        <v>51</v>
      </c>
      <c r="E226" s="792"/>
      <c r="F226" s="792"/>
      <c r="G226" s="792"/>
      <c r="H226" s="792"/>
      <c r="I226" s="792"/>
      <c r="J226" s="792"/>
      <c r="K226" s="792"/>
      <c r="L226" s="792"/>
      <c r="M226" s="792"/>
      <c r="N226" s="792"/>
      <c r="O226" s="792"/>
      <c r="P226" s="792"/>
      <c r="Q226" s="792"/>
      <c r="R226" s="792"/>
      <c r="S226" s="792"/>
      <c r="T226" s="792"/>
      <c r="U226" s="792"/>
      <c r="V226" s="792"/>
      <c r="W226" s="792"/>
      <c r="X226" s="792"/>
      <c r="Y226" s="792"/>
      <c r="Z226" s="792"/>
      <c r="AA226" s="792"/>
      <c r="AB226" s="792"/>
      <c r="AC226" s="792"/>
      <c r="AD226" s="792"/>
      <c r="AE226" s="792" t="s">
        <v>50</v>
      </c>
      <c r="AF226" s="792"/>
      <c r="AG226" s="792"/>
      <c r="AH226" s="792"/>
      <c r="AI226" s="792"/>
      <c r="AJ226" s="792"/>
      <c r="AK226" s="792"/>
      <c r="AL226" s="792"/>
      <c r="AM226" s="792"/>
      <c r="AN226" s="792"/>
      <c r="AO226" s="792"/>
      <c r="AP226" s="792"/>
      <c r="AQ226" s="792"/>
      <c r="AR226" s="792"/>
      <c r="AS226" s="792"/>
      <c r="AT226" s="792"/>
      <c r="AV226" s="373" t="s">
        <v>73</v>
      </c>
      <c r="AW226" s="374"/>
      <c r="AX226" s="374"/>
      <c r="AY226" s="374"/>
      <c r="AZ226" s="374"/>
      <c r="BA226" s="374"/>
      <c r="BB226" s="374"/>
      <c r="BC226" s="374"/>
      <c r="BD226" s="374"/>
      <c r="BE226" s="374"/>
      <c r="BF226" s="374"/>
      <c r="BG226" s="374"/>
      <c r="BH226" s="374"/>
      <c r="BI226" s="374"/>
      <c r="BJ226" s="374"/>
      <c r="BK226" s="374"/>
      <c r="BL226" s="375"/>
      <c r="BM226" s="373" t="s">
        <v>76</v>
      </c>
      <c r="BN226" s="374"/>
      <c r="BO226" s="374"/>
      <c r="BP226" s="374"/>
      <c r="BQ226" s="374"/>
      <c r="BR226" s="374"/>
      <c r="BS226" s="374"/>
      <c r="BT226" s="374"/>
      <c r="BU226" s="374"/>
      <c r="BV226" s="374"/>
      <c r="BW226" s="375"/>
      <c r="BX226" s="373" t="s">
        <v>78</v>
      </c>
      <c r="BY226" s="374"/>
      <c r="BZ226" s="374"/>
      <c r="CA226" s="374"/>
      <c r="CB226" s="374"/>
      <c r="CC226" s="374"/>
      <c r="CD226" s="374"/>
      <c r="CE226" s="374"/>
      <c r="CF226" s="374"/>
      <c r="CG226" s="374"/>
      <c r="CH226" s="374"/>
      <c r="CI226" s="374"/>
      <c r="CJ226" s="374"/>
      <c r="CK226" s="374"/>
      <c r="CL226" s="374"/>
      <c r="CM226" s="374"/>
      <c r="CN226" s="375"/>
      <c r="CO226" s="53"/>
    </row>
    <row r="227" spans="4:93" ht="14.25" customHeight="1">
      <c r="D227" s="792"/>
      <c r="E227" s="792"/>
      <c r="F227" s="792"/>
      <c r="G227" s="792"/>
      <c r="H227" s="792"/>
      <c r="I227" s="792"/>
      <c r="J227" s="792"/>
      <c r="K227" s="792"/>
      <c r="L227" s="792"/>
      <c r="M227" s="792"/>
      <c r="N227" s="792"/>
      <c r="O227" s="792"/>
      <c r="P227" s="792"/>
      <c r="Q227" s="792"/>
      <c r="R227" s="792"/>
      <c r="S227" s="792"/>
      <c r="T227" s="792"/>
      <c r="U227" s="792"/>
      <c r="V227" s="792"/>
      <c r="W227" s="792"/>
      <c r="X227" s="792"/>
      <c r="Y227" s="792"/>
      <c r="Z227" s="792"/>
      <c r="AA227" s="792"/>
      <c r="AB227" s="792"/>
      <c r="AC227" s="792"/>
      <c r="AD227" s="792"/>
      <c r="AE227" s="792"/>
      <c r="AF227" s="792"/>
      <c r="AG227" s="792"/>
      <c r="AH227" s="792"/>
      <c r="AI227" s="792"/>
      <c r="AJ227" s="792"/>
      <c r="AK227" s="792"/>
      <c r="AL227" s="792"/>
      <c r="AM227" s="792"/>
      <c r="AN227" s="792"/>
      <c r="AO227" s="792"/>
      <c r="AP227" s="792"/>
      <c r="AQ227" s="792"/>
      <c r="AR227" s="792"/>
      <c r="AS227" s="792"/>
      <c r="AT227" s="792"/>
      <c r="AV227" s="353" t="s">
        <v>74</v>
      </c>
      <c r="AW227" s="354"/>
      <c r="AX227" s="354"/>
      <c r="AY227" s="354"/>
      <c r="AZ227" s="354"/>
      <c r="BA227" s="354"/>
      <c r="BB227" s="354"/>
      <c r="BC227" s="354"/>
      <c r="BD227" s="354"/>
      <c r="BE227" s="354"/>
      <c r="BF227" s="355"/>
      <c r="BG227" s="329" t="s">
        <v>75</v>
      </c>
      <c r="BH227" s="330"/>
      <c r="BI227" s="330"/>
      <c r="BJ227" s="330"/>
      <c r="BK227" s="330"/>
      <c r="BL227" s="331"/>
      <c r="BM227" s="329" t="s">
        <v>77</v>
      </c>
      <c r="BN227" s="330"/>
      <c r="BO227" s="330"/>
      <c r="BP227" s="330"/>
      <c r="BQ227" s="330"/>
      <c r="BR227" s="330"/>
      <c r="BS227" s="330"/>
      <c r="BT227" s="330"/>
      <c r="BU227" s="330"/>
      <c r="BV227" s="330"/>
      <c r="BW227" s="331"/>
      <c r="BX227" s="329" t="s">
        <v>79</v>
      </c>
      <c r="BY227" s="330"/>
      <c r="BZ227" s="330"/>
      <c r="CA227" s="330"/>
      <c r="CB227" s="330"/>
      <c r="CC227" s="330"/>
      <c r="CD227" s="331"/>
      <c r="CE227" s="353" t="s">
        <v>80</v>
      </c>
      <c r="CF227" s="354"/>
      <c r="CG227" s="354"/>
      <c r="CH227" s="354"/>
      <c r="CI227" s="354"/>
      <c r="CJ227" s="354"/>
      <c r="CK227" s="354"/>
      <c r="CL227" s="354"/>
      <c r="CM227" s="354"/>
      <c r="CN227" s="355"/>
      <c r="CO227" s="54"/>
    </row>
    <row r="228" spans="4:93" ht="14.25" customHeight="1">
      <c r="D228" s="669">
        <v>3</v>
      </c>
      <c r="E228" s="669"/>
      <c r="F228" s="669"/>
      <c r="G228" s="669"/>
      <c r="H228" s="669"/>
      <c r="I228" s="669"/>
      <c r="J228" s="669"/>
      <c r="K228" s="669"/>
      <c r="L228" s="669"/>
      <c r="M228" s="669"/>
      <c r="N228" s="669"/>
      <c r="O228" s="669"/>
      <c r="P228" s="669"/>
      <c r="Q228" s="669"/>
      <c r="R228" s="669"/>
      <c r="S228" s="669"/>
      <c r="T228" s="669"/>
      <c r="U228" s="669"/>
      <c r="V228" s="669"/>
      <c r="W228" s="669"/>
      <c r="X228" s="669"/>
      <c r="Y228" s="669"/>
      <c r="Z228" s="669"/>
      <c r="AA228" s="669"/>
      <c r="AB228" s="669"/>
      <c r="AC228" s="669"/>
      <c r="AD228" s="669"/>
      <c r="AE228" s="776" t="s">
        <v>1020</v>
      </c>
      <c r="AF228" s="777"/>
      <c r="AG228" s="777"/>
      <c r="AH228" s="777"/>
      <c r="AI228" s="777"/>
      <c r="AJ228" s="777"/>
      <c r="AK228" s="777"/>
      <c r="AL228" s="777"/>
      <c r="AM228" s="777"/>
      <c r="AN228" s="777"/>
      <c r="AO228" s="777"/>
      <c r="AP228" s="777"/>
      <c r="AQ228" s="777"/>
      <c r="AR228" s="777"/>
      <c r="AS228" s="777"/>
      <c r="AT228" s="778"/>
      <c r="AV228" s="359"/>
      <c r="AW228" s="360"/>
      <c r="AX228" s="360"/>
      <c r="AY228" s="360"/>
      <c r="AZ228" s="360"/>
      <c r="BA228" s="360"/>
      <c r="BB228" s="360"/>
      <c r="BC228" s="360"/>
      <c r="BD228" s="360"/>
      <c r="BE228" s="360"/>
      <c r="BF228" s="361"/>
      <c r="BG228" s="332"/>
      <c r="BH228" s="333"/>
      <c r="BI228" s="333"/>
      <c r="BJ228" s="333"/>
      <c r="BK228" s="333"/>
      <c r="BL228" s="334"/>
      <c r="BM228" s="332"/>
      <c r="BN228" s="333"/>
      <c r="BO228" s="333"/>
      <c r="BP228" s="333"/>
      <c r="BQ228" s="333"/>
      <c r="BR228" s="333"/>
      <c r="BS228" s="333"/>
      <c r="BT228" s="333"/>
      <c r="BU228" s="333"/>
      <c r="BV228" s="333"/>
      <c r="BW228" s="334"/>
      <c r="BX228" s="332"/>
      <c r="BY228" s="333"/>
      <c r="BZ228" s="333"/>
      <c r="CA228" s="333"/>
      <c r="CB228" s="333"/>
      <c r="CC228" s="333"/>
      <c r="CD228" s="334"/>
      <c r="CE228" s="359"/>
      <c r="CF228" s="360"/>
      <c r="CG228" s="360"/>
      <c r="CH228" s="360"/>
      <c r="CI228" s="360"/>
      <c r="CJ228" s="360"/>
      <c r="CK228" s="360"/>
      <c r="CL228" s="360"/>
      <c r="CM228" s="360"/>
      <c r="CN228" s="361"/>
      <c r="CO228" s="54"/>
    </row>
    <row r="229" spans="4:93" ht="14.25" customHeight="1">
      <c r="D229" s="669">
        <v>17</v>
      </c>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69"/>
      <c r="AC229" s="669"/>
      <c r="AD229" s="669"/>
      <c r="AE229" s="379" t="s">
        <v>1021</v>
      </c>
      <c r="AF229" s="380"/>
      <c r="AG229" s="380"/>
      <c r="AH229" s="380"/>
      <c r="AI229" s="380"/>
      <c r="AJ229" s="380"/>
      <c r="AK229" s="380"/>
      <c r="AL229" s="380"/>
      <c r="AM229" s="380"/>
      <c r="AN229" s="380"/>
      <c r="AO229" s="380"/>
      <c r="AP229" s="380"/>
      <c r="AQ229" s="380"/>
      <c r="AR229" s="380"/>
      <c r="AS229" s="380"/>
      <c r="AT229" s="381"/>
      <c r="AV229" s="392">
        <v>0</v>
      </c>
      <c r="AW229" s="393"/>
      <c r="AX229" s="393"/>
      <c r="AY229" s="393"/>
      <c r="AZ229" s="393"/>
      <c r="BA229" s="393"/>
      <c r="BB229" s="393"/>
      <c r="BC229" s="393"/>
      <c r="BD229" s="393"/>
      <c r="BE229" s="393"/>
      <c r="BF229" s="394"/>
      <c r="BG229" s="392">
        <v>0</v>
      </c>
      <c r="BH229" s="393"/>
      <c r="BI229" s="393"/>
      <c r="BJ229" s="393"/>
      <c r="BK229" s="393"/>
      <c r="BL229" s="394"/>
      <c r="BM229" s="392">
        <v>0</v>
      </c>
      <c r="BN229" s="393"/>
      <c r="BO229" s="393"/>
      <c r="BP229" s="393"/>
      <c r="BQ229" s="393"/>
      <c r="BR229" s="393"/>
      <c r="BS229" s="393"/>
      <c r="BT229" s="393"/>
      <c r="BU229" s="393"/>
      <c r="BV229" s="393"/>
      <c r="BW229" s="394"/>
      <c r="BX229" s="392">
        <v>0</v>
      </c>
      <c r="BY229" s="393"/>
      <c r="BZ229" s="393"/>
      <c r="CA229" s="393"/>
      <c r="CB229" s="393"/>
      <c r="CC229" s="393"/>
      <c r="CD229" s="394"/>
      <c r="CE229" s="392">
        <v>0</v>
      </c>
      <c r="CF229" s="393"/>
      <c r="CG229" s="393"/>
      <c r="CH229" s="393"/>
      <c r="CI229" s="393"/>
      <c r="CJ229" s="393"/>
      <c r="CK229" s="393"/>
      <c r="CL229" s="393"/>
      <c r="CM229" s="393"/>
      <c r="CN229" s="394"/>
      <c r="CO229" s="55"/>
    </row>
    <row r="230" spans="4:93" ht="14.25" customHeight="1">
      <c r="D230" s="669"/>
      <c r="E230" s="669"/>
      <c r="F230" s="669"/>
      <c r="G230" s="669"/>
      <c r="H230" s="669"/>
      <c r="I230" s="669"/>
      <c r="J230" s="669"/>
      <c r="K230" s="669"/>
      <c r="L230" s="669"/>
      <c r="M230" s="669"/>
      <c r="N230" s="669"/>
      <c r="O230" s="669"/>
      <c r="P230" s="669"/>
      <c r="Q230" s="669"/>
      <c r="R230" s="669"/>
      <c r="S230" s="669"/>
      <c r="T230" s="669"/>
      <c r="U230" s="669"/>
      <c r="V230" s="669"/>
      <c r="W230" s="669"/>
      <c r="X230" s="669"/>
      <c r="Y230" s="669"/>
      <c r="Z230" s="669"/>
      <c r="AA230" s="669"/>
      <c r="AB230" s="669"/>
      <c r="AC230" s="669"/>
      <c r="AD230" s="669"/>
      <c r="AE230" s="776"/>
      <c r="AF230" s="777"/>
      <c r="AG230" s="777"/>
      <c r="AH230" s="777"/>
      <c r="AI230" s="777"/>
      <c r="AJ230" s="777"/>
      <c r="AK230" s="777"/>
      <c r="AL230" s="777"/>
      <c r="AM230" s="777"/>
      <c r="AN230" s="777"/>
      <c r="AO230" s="777"/>
      <c r="AP230" s="777"/>
      <c r="AQ230" s="777"/>
      <c r="AR230" s="777"/>
      <c r="AS230" s="777"/>
      <c r="AT230" s="778"/>
      <c r="AV230" s="404"/>
      <c r="AW230" s="405"/>
      <c r="AX230" s="405"/>
      <c r="AY230" s="405"/>
      <c r="AZ230" s="405"/>
      <c r="BA230" s="405"/>
      <c r="BB230" s="405"/>
      <c r="BC230" s="405"/>
      <c r="BD230" s="405"/>
      <c r="BE230" s="405"/>
      <c r="BF230" s="406"/>
      <c r="BG230" s="404"/>
      <c r="BH230" s="405"/>
      <c r="BI230" s="405"/>
      <c r="BJ230" s="405"/>
      <c r="BK230" s="405"/>
      <c r="BL230" s="406"/>
      <c r="BM230" s="404"/>
      <c r="BN230" s="405"/>
      <c r="BO230" s="405"/>
      <c r="BP230" s="405"/>
      <c r="BQ230" s="405"/>
      <c r="BR230" s="405"/>
      <c r="BS230" s="405"/>
      <c r="BT230" s="405"/>
      <c r="BU230" s="405"/>
      <c r="BV230" s="405"/>
      <c r="BW230" s="406"/>
      <c r="BX230" s="404"/>
      <c r="BY230" s="405"/>
      <c r="BZ230" s="405"/>
      <c r="CA230" s="405"/>
      <c r="CB230" s="405"/>
      <c r="CC230" s="405"/>
      <c r="CD230" s="406"/>
      <c r="CE230" s="404"/>
      <c r="CF230" s="405"/>
      <c r="CG230" s="405"/>
      <c r="CH230" s="405"/>
      <c r="CI230" s="405"/>
      <c r="CJ230" s="405"/>
      <c r="CK230" s="405"/>
      <c r="CL230" s="405"/>
      <c r="CM230" s="405"/>
      <c r="CN230" s="406"/>
      <c r="CO230" s="55"/>
    </row>
    <row r="231" spans="4:93" ht="14.25" customHeight="1">
      <c r="D231" s="338"/>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40"/>
      <c r="AE231" s="776"/>
      <c r="AF231" s="777"/>
      <c r="AG231" s="777"/>
      <c r="AH231" s="777"/>
      <c r="AI231" s="777"/>
      <c r="AJ231" s="777"/>
      <c r="AK231" s="777"/>
      <c r="AL231" s="777"/>
      <c r="AM231" s="777"/>
      <c r="AN231" s="777"/>
      <c r="AO231" s="777"/>
      <c r="AP231" s="777"/>
      <c r="AQ231" s="777"/>
      <c r="AR231" s="777"/>
      <c r="AS231" s="777"/>
      <c r="AT231" s="778"/>
      <c r="AV231" s="404"/>
      <c r="AW231" s="405"/>
      <c r="AX231" s="405"/>
      <c r="AY231" s="405"/>
      <c r="AZ231" s="405"/>
      <c r="BA231" s="405"/>
      <c r="BB231" s="405"/>
      <c r="BC231" s="405"/>
      <c r="BD231" s="405"/>
      <c r="BE231" s="405"/>
      <c r="BF231" s="406"/>
      <c r="BG231" s="404"/>
      <c r="BH231" s="405"/>
      <c r="BI231" s="405"/>
      <c r="BJ231" s="405"/>
      <c r="BK231" s="405"/>
      <c r="BL231" s="406"/>
      <c r="BM231" s="404"/>
      <c r="BN231" s="405"/>
      <c r="BO231" s="405"/>
      <c r="BP231" s="405"/>
      <c r="BQ231" s="405"/>
      <c r="BR231" s="405"/>
      <c r="BS231" s="405"/>
      <c r="BT231" s="405"/>
      <c r="BU231" s="405"/>
      <c r="BV231" s="405"/>
      <c r="BW231" s="406"/>
      <c r="BX231" s="404"/>
      <c r="BY231" s="405"/>
      <c r="BZ231" s="405"/>
      <c r="CA231" s="405"/>
      <c r="CB231" s="405"/>
      <c r="CC231" s="405"/>
      <c r="CD231" s="406"/>
      <c r="CE231" s="404"/>
      <c r="CF231" s="405"/>
      <c r="CG231" s="405"/>
      <c r="CH231" s="405"/>
      <c r="CI231" s="405"/>
      <c r="CJ231" s="405"/>
      <c r="CK231" s="405"/>
      <c r="CL231" s="405"/>
      <c r="CM231" s="405"/>
      <c r="CN231" s="406"/>
      <c r="CO231" s="55"/>
    </row>
    <row r="232" spans="4:93" ht="14.25" customHeight="1">
      <c r="D232" s="338"/>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40"/>
      <c r="AE232" s="776"/>
      <c r="AF232" s="777"/>
      <c r="AG232" s="777"/>
      <c r="AH232" s="777"/>
      <c r="AI232" s="777"/>
      <c r="AJ232" s="777"/>
      <c r="AK232" s="777"/>
      <c r="AL232" s="777"/>
      <c r="AM232" s="777"/>
      <c r="AN232" s="777"/>
      <c r="AO232" s="777"/>
      <c r="AP232" s="777"/>
      <c r="AQ232" s="777"/>
      <c r="AR232" s="777"/>
      <c r="AS232" s="777"/>
      <c r="AT232" s="778"/>
      <c r="AV232" s="404"/>
      <c r="AW232" s="405"/>
      <c r="AX232" s="405"/>
      <c r="AY232" s="405"/>
      <c r="AZ232" s="405"/>
      <c r="BA232" s="405"/>
      <c r="BB232" s="405"/>
      <c r="BC232" s="405"/>
      <c r="BD232" s="405"/>
      <c r="BE232" s="405"/>
      <c r="BF232" s="406"/>
      <c r="BG232" s="404"/>
      <c r="BH232" s="405"/>
      <c r="BI232" s="405"/>
      <c r="BJ232" s="405"/>
      <c r="BK232" s="405"/>
      <c r="BL232" s="406"/>
      <c r="BM232" s="404"/>
      <c r="BN232" s="405"/>
      <c r="BO232" s="405"/>
      <c r="BP232" s="405"/>
      <c r="BQ232" s="405"/>
      <c r="BR232" s="405"/>
      <c r="BS232" s="405"/>
      <c r="BT232" s="405"/>
      <c r="BU232" s="405"/>
      <c r="BV232" s="405"/>
      <c r="BW232" s="406"/>
      <c r="BX232" s="404"/>
      <c r="BY232" s="405"/>
      <c r="BZ232" s="405"/>
      <c r="CA232" s="405"/>
      <c r="CB232" s="405"/>
      <c r="CC232" s="405"/>
      <c r="CD232" s="406"/>
      <c r="CE232" s="404"/>
      <c r="CF232" s="405"/>
      <c r="CG232" s="405"/>
      <c r="CH232" s="405"/>
      <c r="CI232" s="405"/>
      <c r="CJ232" s="405"/>
      <c r="CK232" s="405"/>
      <c r="CL232" s="405"/>
      <c r="CM232" s="405"/>
      <c r="CN232" s="406"/>
      <c r="CO232" s="55"/>
    </row>
    <row r="233" spans="4:93" ht="14.25" customHeight="1">
      <c r="D233" s="338"/>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40"/>
      <c r="AE233" s="776"/>
      <c r="AF233" s="777"/>
      <c r="AG233" s="777"/>
      <c r="AH233" s="777"/>
      <c r="AI233" s="777"/>
      <c r="AJ233" s="777"/>
      <c r="AK233" s="777"/>
      <c r="AL233" s="777"/>
      <c r="AM233" s="777"/>
      <c r="AN233" s="777"/>
      <c r="AO233" s="777"/>
      <c r="AP233" s="777"/>
      <c r="AQ233" s="777"/>
      <c r="AR233" s="777"/>
      <c r="AS233" s="777"/>
      <c r="AT233" s="778"/>
      <c r="AV233" s="404"/>
      <c r="AW233" s="405"/>
      <c r="AX233" s="405"/>
      <c r="AY233" s="405"/>
      <c r="AZ233" s="405"/>
      <c r="BA233" s="405"/>
      <c r="BB233" s="405"/>
      <c r="BC233" s="405"/>
      <c r="BD233" s="405"/>
      <c r="BE233" s="405"/>
      <c r="BF233" s="406"/>
      <c r="BG233" s="404"/>
      <c r="BH233" s="405"/>
      <c r="BI233" s="405"/>
      <c r="BJ233" s="405"/>
      <c r="BK233" s="405"/>
      <c r="BL233" s="406"/>
      <c r="BM233" s="404"/>
      <c r="BN233" s="405"/>
      <c r="BO233" s="405"/>
      <c r="BP233" s="405"/>
      <c r="BQ233" s="405"/>
      <c r="BR233" s="405"/>
      <c r="BS233" s="405"/>
      <c r="BT233" s="405"/>
      <c r="BU233" s="405"/>
      <c r="BV233" s="405"/>
      <c r="BW233" s="406"/>
      <c r="BX233" s="404"/>
      <c r="BY233" s="405"/>
      <c r="BZ233" s="405"/>
      <c r="CA233" s="405"/>
      <c r="CB233" s="405"/>
      <c r="CC233" s="405"/>
      <c r="CD233" s="406"/>
      <c r="CE233" s="404"/>
      <c r="CF233" s="405"/>
      <c r="CG233" s="405"/>
      <c r="CH233" s="405"/>
      <c r="CI233" s="405"/>
      <c r="CJ233" s="405"/>
      <c r="CK233" s="405"/>
      <c r="CL233" s="405"/>
      <c r="CM233" s="405"/>
      <c r="CN233" s="406"/>
      <c r="CO233" s="55"/>
    </row>
    <row r="234" spans="4:93" ht="14.25" customHeight="1">
      <c r="D234" s="338"/>
      <c r="E234" s="339"/>
      <c r="F234" s="339"/>
      <c r="G234" s="339"/>
      <c r="H234" s="339"/>
      <c r="I234" s="339"/>
      <c r="J234" s="339"/>
      <c r="K234" s="339"/>
      <c r="L234" s="339"/>
      <c r="M234" s="339"/>
      <c r="N234" s="339"/>
      <c r="O234" s="339"/>
      <c r="P234" s="339"/>
      <c r="Q234" s="339"/>
      <c r="R234" s="339"/>
      <c r="S234" s="339"/>
      <c r="T234" s="339"/>
      <c r="U234" s="339"/>
      <c r="V234" s="339"/>
      <c r="W234" s="339"/>
      <c r="X234" s="339"/>
      <c r="Y234" s="339"/>
      <c r="Z234" s="339"/>
      <c r="AA234" s="339"/>
      <c r="AB234" s="339"/>
      <c r="AC234" s="339"/>
      <c r="AD234" s="340"/>
      <c r="AE234" s="776"/>
      <c r="AF234" s="777"/>
      <c r="AG234" s="777"/>
      <c r="AH234" s="777"/>
      <c r="AI234" s="777"/>
      <c r="AJ234" s="777"/>
      <c r="AK234" s="777"/>
      <c r="AL234" s="777"/>
      <c r="AM234" s="777"/>
      <c r="AN234" s="777"/>
      <c r="AO234" s="777"/>
      <c r="AP234" s="777"/>
      <c r="AQ234" s="777"/>
      <c r="AR234" s="777"/>
      <c r="AS234" s="777"/>
      <c r="AT234" s="778"/>
      <c r="AV234" s="404"/>
      <c r="AW234" s="405"/>
      <c r="AX234" s="405"/>
      <c r="AY234" s="405"/>
      <c r="AZ234" s="405"/>
      <c r="BA234" s="405"/>
      <c r="BB234" s="405"/>
      <c r="BC234" s="405"/>
      <c r="BD234" s="405"/>
      <c r="BE234" s="405"/>
      <c r="BF234" s="406"/>
      <c r="BG234" s="404"/>
      <c r="BH234" s="405"/>
      <c r="BI234" s="405"/>
      <c r="BJ234" s="405"/>
      <c r="BK234" s="405"/>
      <c r="BL234" s="406"/>
      <c r="BM234" s="404"/>
      <c r="BN234" s="405"/>
      <c r="BO234" s="405"/>
      <c r="BP234" s="405"/>
      <c r="BQ234" s="405"/>
      <c r="BR234" s="405"/>
      <c r="BS234" s="405"/>
      <c r="BT234" s="405"/>
      <c r="BU234" s="405"/>
      <c r="BV234" s="405"/>
      <c r="BW234" s="406"/>
      <c r="BX234" s="404"/>
      <c r="BY234" s="405"/>
      <c r="BZ234" s="405"/>
      <c r="CA234" s="405"/>
      <c r="CB234" s="405"/>
      <c r="CC234" s="405"/>
      <c r="CD234" s="406"/>
      <c r="CE234" s="404"/>
      <c r="CF234" s="405"/>
      <c r="CG234" s="405"/>
      <c r="CH234" s="405"/>
      <c r="CI234" s="405"/>
      <c r="CJ234" s="405"/>
      <c r="CK234" s="405"/>
      <c r="CL234" s="405"/>
      <c r="CM234" s="405"/>
      <c r="CN234" s="406"/>
      <c r="CO234" s="55"/>
    </row>
    <row r="235" spans="4:93" ht="14.25" customHeight="1">
      <c r="D235" s="669"/>
      <c r="E235" s="669"/>
      <c r="F235" s="669"/>
      <c r="G235" s="669"/>
      <c r="H235" s="669"/>
      <c r="I235" s="669"/>
      <c r="J235" s="669"/>
      <c r="K235" s="669"/>
      <c r="L235" s="669"/>
      <c r="M235" s="669"/>
      <c r="N235" s="669"/>
      <c r="O235" s="669"/>
      <c r="P235" s="669"/>
      <c r="Q235" s="669"/>
      <c r="R235" s="669"/>
      <c r="S235" s="669"/>
      <c r="T235" s="669"/>
      <c r="U235" s="669"/>
      <c r="V235" s="669"/>
      <c r="W235" s="669"/>
      <c r="X235" s="669"/>
      <c r="Y235" s="669"/>
      <c r="Z235" s="669"/>
      <c r="AA235" s="669"/>
      <c r="AB235" s="669"/>
      <c r="AC235" s="669"/>
      <c r="AD235" s="669"/>
      <c r="AE235" s="776"/>
      <c r="AF235" s="777"/>
      <c r="AG235" s="777"/>
      <c r="AH235" s="777"/>
      <c r="AI235" s="777"/>
      <c r="AJ235" s="777"/>
      <c r="AK235" s="777"/>
      <c r="AL235" s="777"/>
      <c r="AM235" s="777"/>
      <c r="AN235" s="777"/>
      <c r="AO235" s="777"/>
      <c r="AP235" s="777"/>
      <c r="AQ235" s="777"/>
      <c r="AR235" s="777"/>
      <c r="AS235" s="777"/>
      <c r="AT235" s="778"/>
      <c r="AV235" s="404"/>
      <c r="AW235" s="405"/>
      <c r="AX235" s="405"/>
      <c r="AY235" s="405"/>
      <c r="AZ235" s="405"/>
      <c r="BA235" s="405"/>
      <c r="BB235" s="405"/>
      <c r="BC235" s="405"/>
      <c r="BD235" s="405"/>
      <c r="BE235" s="405"/>
      <c r="BF235" s="406"/>
      <c r="BG235" s="404"/>
      <c r="BH235" s="405"/>
      <c r="BI235" s="405"/>
      <c r="BJ235" s="405"/>
      <c r="BK235" s="405"/>
      <c r="BL235" s="406"/>
      <c r="BM235" s="404"/>
      <c r="BN235" s="405"/>
      <c r="BO235" s="405"/>
      <c r="BP235" s="405"/>
      <c r="BQ235" s="405"/>
      <c r="BR235" s="405"/>
      <c r="BS235" s="405"/>
      <c r="BT235" s="405"/>
      <c r="BU235" s="405"/>
      <c r="BV235" s="405"/>
      <c r="BW235" s="406"/>
      <c r="BX235" s="404"/>
      <c r="BY235" s="405"/>
      <c r="BZ235" s="405"/>
      <c r="CA235" s="405"/>
      <c r="CB235" s="405"/>
      <c r="CC235" s="405"/>
      <c r="CD235" s="406"/>
      <c r="CE235" s="404"/>
      <c r="CF235" s="405"/>
      <c r="CG235" s="405"/>
      <c r="CH235" s="405"/>
      <c r="CI235" s="405"/>
      <c r="CJ235" s="405"/>
      <c r="CK235" s="405"/>
      <c r="CL235" s="405"/>
      <c r="CM235" s="405"/>
      <c r="CN235" s="406"/>
      <c r="CO235" s="55"/>
    </row>
    <row r="236" spans="4:93" ht="14.25" customHeight="1">
      <c r="D236" s="669"/>
      <c r="E236" s="669"/>
      <c r="F236" s="669"/>
      <c r="G236" s="669"/>
      <c r="H236" s="669"/>
      <c r="I236" s="669"/>
      <c r="J236" s="669"/>
      <c r="K236" s="669"/>
      <c r="L236" s="669"/>
      <c r="M236" s="669"/>
      <c r="N236" s="669"/>
      <c r="O236" s="669"/>
      <c r="P236" s="669"/>
      <c r="Q236" s="669"/>
      <c r="R236" s="669"/>
      <c r="S236" s="669"/>
      <c r="T236" s="669"/>
      <c r="U236" s="669"/>
      <c r="V236" s="669"/>
      <c r="W236" s="669"/>
      <c r="X236" s="669"/>
      <c r="Y236" s="669"/>
      <c r="Z236" s="669"/>
      <c r="AA236" s="669"/>
      <c r="AB236" s="669"/>
      <c r="AC236" s="669"/>
      <c r="AD236" s="669"/>
      <c r="AE236" s="776"/>
      <c r="AF236" s="777"/>
      <c r="AG236" s="777"/>
      <c r="AH236" s="777"/>
      <c r="AI236" s="777"/>
      <c r="AJ236" s="777"/>
      <c r="AK236" s="777"/>
      <c r="AL236" s="777"/>
      <c r="AM236" s="777"/>
      <c r="AN236" s="777"/>
      <c r="AO236" s="777"/>
      <c r="AP236" s="777"/>
      <c r="AQ236" s="777"/>
      <c r="AR236" s="777"/>
      <c r="AS236" s="777"/>
      <c r="AT236" s="778"/>
      <c r="AV236" s="404"/>
      <c r="AW236" s="405"/>
      <c r="AX236" s="405"/>
      <c r="AY236" s="405"/>
      <c r="AZ236" s="405"/>
      <c r="BA236" s="405"/>
      <c r="BB236" s="405"/>
      <c r="BC236" s="405"/>
      <c r="BD236" s="405"/>
      <c r="BE236" s="405"/>
      <c r="BF236" s="406"/>
      <c r="BG236" s="404"/>
      <c r="BH236" s="405"/>
      <c r="BI236" s="405"/>
      <c r="BJ236" s="405"/>
      <c r="BK236" s="405"/>
      <c r="BL236" s="406"/>
      <c r="BM236" s="404"/>
      <c r="BN236" s="405"/>
      <c r="BO236" s="405"/>
      <c r="BP236" s="405"/>
      <c r="BQ236" s="405"/>
      <c r="BR236" s="405"/>
      <c r="BS236" s="405"/>
      <c r="BT236" s="405"/>
      <c r="BU236" s="405"/>
      <c r="BV236" s="405"/>
      <c r="BW236" s="406"/>
      <c r="BX236" s="404"/>
      <c r="BY236" s="405"/>
      <c r="BZ236" s="405"/>
      <c r="CA236" s="405"/>
      <c r="CB236" s="405"/>
      <c r="CC236" s="405"/>
      <c r="CD236" s="406"/>
      <c r="CE236" s="404"/>
      <c r="CF236" s="405"/>
      <c r="CG236" s="405"/>
      <c r="CH236" s="405"/>
      <c r="CI236" s="405"/>
      <c r="CJ236" s="405"/>
      <c r="CK236" s="405"/>
      <c r="CL236" s="405"/>
      <c r="CM236" s="405"/>
      <c r="CN236" s="406"/>
      <c r="CO236" s="55"/>
    </row>
    <row r="237" spans="4:93" ht="14.25" customHeight="1">
      <c r="D237" s="669"/>
      <c r="E237" s="669"/>
      <c r="F237" s="669"/>
      <c r="G237" s="669"/>
      <c r="H237" s="669"/>
      <c r="I237" s="669"/>
      <c r="J237" s="669"/>
      <c r="K237" s="669"/>
      <c r="L237" s="669"/>
      <c r="M237" s="669"/>
      <c r="N237" s="669"/>
      <c r="O237" s="669"/>
      <c r="P237" s="669"/>
      <c r="Q237" s="669"/>
      <c r="R237" s="669"/>
      <c r="S237" s="669"/>
      <c r="T237" s="669"/>
      <c r="U237" s="669"/>
      <c r="V237" s="669"/>
      <c r="W237" s="669"/>
      <c r="X237" s="669"/>
      <c r="Y237" s="669"/>
      <c r="Z237" s="669"/>
      <c r="AA237" s="669"/>
      <c r="AB237" s="669"/>
      <c r="AC237" s="669"/>
      <c r="AD237" s="669"/>
      <c r="AE237" s="776"/>
      <c r="AF237" s="777"/>
      <c r="AG237" s="777"/>
      <c r="AH237" s="777"/>
      <c r="AI237" s="777"/>
      <c r="AJ237" s="777"/>
      <c r="AK237" s="777"/>
      <c r="AL237" s="777"/>
      <c r="AM237" s="777"/>
      <c r="AN237" s="777"/>
      <c r="AO237" s="777"/>
      <c r="AP237" s="777"/>
      <c r="AQ237" s="777"/>
      <c r="AR237" s="777"/>
      <c r="AS237" s="777"/>
      <c r="AT237" s="778"/>
      <c r="AV237" s="404"/>
      <c r="AW237" s="405"/>
      <c r="AX237" s="405"/>
      <c r="AY237" s="405"/>
      <c r="AZ237" s="405"/>
      <c r="BA237" s="405"/>
      <c r="BB237" s="405"/>
      <c r="BC237" s="405"/>
      <c r="BD237" s="405"/>
      <c r="BE237" s="405"/>
      <c r="BF237" s="406"/>
      <c r="BG237" s="404"/>
      <c r="BH237" s="405"/>
      <c r="BI237" s="405"/>
      <c r="BJ237" s="405"/>
      <c r="BK237" s="405"/>
      <c r="BL237" s="406"/>
      <c r="BM237" s="404"/>
      <c r="BN237" s="405"/>
      <c r="BO237" s="405"/>
      <c r="BP237" s="405"/>
      <c r="BQ237" s="405"/>
      <c r="BR237" s="405"/>
      <c r="BS237" s="405"/>
      <c r="BT237" s="405"/>
      <c r="BU237" s="405"/>
      <c r="BV237" s="405"/>
      <c r="BW237" s="406"/>
      <c r="BX237" s="404"/>
      <c r="BY237" s="405"/>
      <c r="BZ237" s="405"/>
      <c r="CA237" s="405"/>
      <c r="CB237" s="405"/>
      <c r="CC237" s="405"/>
      <c r="CD237" s="406"/>
      <c r="CE237" s="404"/>
      <c r="CF237" s="405"/>
      <c r="CG237" s="405"/>
      <c r="CH237" s="405"/>
      <c r="CI237" s="405"/>
      <c r="CJ237" s="405"/>
      <c r="CK237" s="405"/>
      <c r="CL237" s="405"/>
      <c r="CM237" s="405"/>
      <c r="CN237" s="406"/>
      <c r="CO237" s="55"/>
    </row>
    <row r="238" spans="4:93" ht="14.25" customHeight="1">
      <c r="D238" s="669"/>
      <c r="E238" s="669"/>
      <c r="F238" s="669"/>
      <c r="G238" s="669"/>
      <c r="H238" s="669"/>
      <c r="I238" s="669"/>
      <c r="J238" s="669"/>
      <c r="K238" s="669"/>
      <c r="L238" s="669"/>
      <c r="M238" s="669"/>
      <c r="N238" s="669"/>
      <c r="O238" s="669"/>
      <c r="P238" s="669"/>
      <c r="Q238" s="669"/>
      <c r="R238" s="669"/>
      <c r="S238" s="669"/>
      <c r="T238" s="669"/>
      <c r="U238" s="669"/>
      <c r="V238" s="669"/>
      <c r="W238" s="669"/>
      <c r="X238" s="669"/>
      <c r="Y238" s="669"/>
      <c r="Z238" s="669"/>
      <c r="AA238" s="669"/>
      <c r="AB238" s="669"/>
      <c r="AC238" s="669"/>
      <c r="AD238" s="669"/>
      <c r="AE238" s="776"/>
      <c r="AF238" s="777"/>
      <c r="AG238" s="777"/>
      <c r="AH238" s="777"/>
      <c r="AI238" s="777"/>
      <c r="AJ238" s="777"/>
      <c r="AK238" s="777"/>
      <c r="AL238" s="777"/>
      <c r="AM238" s="777"/>
      <c r="AN238" s="777"/>
      <c r="AO238" s="777"/>
      <c r="AP238" s="777"/>
      <c r="AQ238" s="777"/>
      <c r="AR238" s="777"/>
      <c r="AS238" s="777"/>
      <c r="AT238" s="778"/>
      <c r="AV238" s="404"/>
      <c r="AW238" s="405"/>
      <c r="AX238" s="405"/>
      <c r="AY238" s="405"/>
      <c r="AZ238" s="405"/>
      <c r="BA238" s="405"/>
      <c r="BB238" s="405"/>
      <c r="BC238" s="405"/>
      <c r="BD238" s="405"/>
      <c r="BE238" s="405"/>
      <c r="BF238" s="406"/>
      <c r="BG238" s="404"/>
      <c r="BH238" s="405"/>
      <c r="BI238" s="405"/>
      <c r="BJ238" s="405"/>
      <c r="BK238" s="405"/>
      <c r="BL238" s="406"/>
      <c r="BM238" s="404"/>
      <c r="BN238" s="405"/>
      <c r="BO238" s="405"/>
      <c r="BP238" s="405"/>
      <c r="BQ238" s="405"/>
      <c r="BR238" s="405"/>
      <c r="BS238" s="405"/>
      <c r="BT238" s="405"/>
      <c r="BU238" s="405"/>
      <c r="BV238" s="405"/>
      <c r="BW238" s="406"/>
      <c r="BX238" s="404"/>
      <c r="BY238" s="405"/>
      <c r="BZ238" s="405"/>
      <c r="CA238" s="405"/>
      <c r="CB238" s="405"/>
      <c r="CC238" s="405"/>
      <c r="CD238" s="406"/>
      <c r="CE238" s="404"/>
      <c r="CF238" s="405"/>
      <c r="CG238" s="405"/>
      <c r="CH238" s="405"/>
      <c r="CI238" s="405"/>
      <c r="CJ238" s="405"/>
      <c r="CK238" s="405"/>
      <c r="CL238" s="405"/>
      <c r="CM238" s="405"/>
      <c r="CN238" s="406"/>
      <c r="CO238" s="55"/>
    </row>
    <row r="239" spans="4:93" ht="14.25" customHeight="1">
      <c r="D239" s="669"/>
      <c r="E239" s="669"/>
      <c r="F239" s="669"/>
      <c r="G239" s="669"/>
      <c r="H239" s="669"/>
      <c r="I239" s="669"/>
      <c r="J239" s="669"/>
      <c r="K239" s="669"/>
      <c r="L239" s="669"/>
      <c r="M239" s="669"/>
      <c r="N239" s="669"/>
      <c r="O239" s="669"/>
      <c r="P239" s="669"/>
      <c r="Q239" s="669"/>
      <c r="R239" s="669"/>
      <c r="S239" s="669"/>
      <c r="T239" s="669"/>
      <c r="U239" s="669"/>
      <c r="V239" s="669"/>
      <c r="W239" s="669"/>
      <c r="X239" s="669"/>
      <c r="Y239" s="669"/>
      <c r="Z239" s="669"/>
      <c r="AA239" s="669"/>
      <c r="AB239" s="669"/>
      <c r="AC239" s="669"/>
      <c r="AD239" s="669"/>
      <c r="AE239" s="776"/>
      <c r="AF239" s="777"/>
      <c r="AG239" s="777"/>
      <c r="AH239" s="777"/>
      <c r="AI239" s="777"/>
      <c r="AJ239" s="777"/>
      <c r="AK239" s="777"/>
      <c r="AL239" s="777"/>
      <c r="AM239" s="777"/>
      <c r="AN239" s="777"/>
      <c r="AO239" s="777"/>
      <c r="AP239" s="777"/>
      <c r="AQ239" s="777"/>
      <c r="AR239" s="777"/>
      <c r="AS239" s="777"/>
      <c r="AT239" s="778"/>
      <c r="AV239" s="404"/>
      <c r="AW239" s="405"/>
      <c r="AX239" s="405"/>
      <c r="AY239" s="405"/>
      <c r="AZ239" s="405"/>
      <c r="BA239" s="405"/>
      <c r="BB239" s="405"/>
      <c r="BC239" s="405"/>
      <c r="BD239" s="405"/>
      <c r="BE239" s="405"/>
      <c r="BF239" s="406"/>
      <c r="BG239" s="404"/>
      <c r="BH239" s="405"/>
      <c r="BI239" s="405"/>
      <c r="BJ239" s="405"/>
      <c r="BK239" s="405"/>
      <c r="BL239" s="406"/>
      <c r="BM239" s="404"/>
      <c r="BN239" s="405"/>
      <c r="BO239" s="405"/>
      <c r="BP239" s="405"/>
      <c r="BQ239" s="405"/>
      <c r="BR239" s="405"/>
      <c r="BS239" s="405"/>
      <c r="BT239" s="405"/>
      <c r="BU239" s="405"/>
      <c r="BV239" s="405"/>
      <c r="BW239" s="406"/>
      <c r="BX239" s="404"/>
      <c r="BY239" s="405"/>
      <c r="BZ239" s="405"/>
      <c r="CA239" s="405"/>
      <c r="CB239" s="405"/>
      <c r="CC239" s="405"/>
      <c r="CD239" s="406"/>
      <c r="CE239" s="404"/>
      <c r="CF239" s="405"/>
      <c r="CG239" s="405"/>
      <c r="CH239" s="405"/>
      <c r="CI239" s="405"/>
      <c r="CJ239" s="405"/>
      <c r="CK239" s="405"/>
      <c r="CL239" s="405"/>
      <c r="CM239" s="405"/>
      <c r="CN239" s="406"/>
      <c r="CO239" s="55"/>
    </row>
    <row r="240" spans="4:93" ht="14.25" customHeight="1">
      <c r="D240" s="669"/>
      <c r="E240" s="669"/>
      <c r="F240" s="669"/>
      <c r="G240" s="669"/>
      <c r="H240" s="669"/>
      <c r="I240" s="669"/>
      <c r="J240" s="669"/>
      <c r="K240" s="669"/>
      <c r="L240" s="669"/>
      <c r="M240" s="669"/>
      <c r="N240" s="669"/>
      <c r="O240" s="669"/>
      <c r="P240" s="669"/>
      <c r="Q240" s="669"/>
      <c r="R240" s="669"/>
      <c r="S240" s="669"/>
      <c r="T240" s="669"/>
      <c r="U240" s="669"/>
      <c r="V240" s="669"/>
      <c r="W240" s="669"/>
      <c r="X240" s="669"/>
      <c r="Y240" s="669"/>
      <c r="Z240" s="669"/>
      <c r="AA240" s="669"/>
      <c r="AB240" s="669"/>
      <c r="AC240" s="669"/>
      <c r="AD240" s="669"/>
      <c r="AE240" s="776"/>
      <c r="AF240" s="777"/>
      <c r="AG240" s="777"/>
      <c r="AH240" s="777"/>
      <c r="AI240" s="777"/>
      <c r="AJ240" s="777"/>
      <c r="AK240" s="777"/>
      <c r="AL240" s="777"/>
      <c r="AM240" s="777"/>
      <c r="AN240" s="777"/>
      <c r="AO240" s="777"/>
      <c r="AP240" s="777"/>
      <c r="AQ240" s="777"/>
      <c r="AR240" s="777"/>
      <c r="AS240" s="777"/>
      <c r="AT240" s="778"/>
      <c r="AV240" s="404"/>
      <c r="AW240" s="405"/>
      <c r="AX240" s="405"/>
      <c r="AY240" s="405"/>
      <c r="AZ240" s="405"/>
      <c r="BA240" s="405"/>
      <c r="BB240" s="405"/>
      <c r="BC240" s="405"/>
      <c r="BD240" s="405"/>
      <c r="BE240" s="405"/>
      <c r="BF240" s="406"/>
      <c r="BG240" s="404"/>
      <c r="BH240" s="405"/>
      <c r="BI240" s="405"/>
      <c r="BJ240" s="405"/>
      <c r="BK240" s="405"/>
      <c r="BL240" s="406"/>
      <c r="BM240" s="404"/>
      <c r="BN240" s="405"/>
      <c r="BO240" s="405"/>
      <c r="BP240" s="405"/>
      <c r="BQ240" s="405"/>
      <c r="BR240" s="405"/>
      <c r="BS240" s="405"/>
      <c r="BT240" s="405"/>
      <c r="BU240" s="405"/>
      <c r="BV240" s="405"/>
      <c r="BW240" s="406"/>
      <c r="BX240" s="404"/>
      <c r="BY240" s="405"/>
      <c r="BZ240" s="405"/>
      <c r="CA240" s="405"/>
      <c r="CB240" s="405"/>
      <c r="CC240" s="405"/>
      <c r="CD240" s="406"/>
      <c r="CE240" s="404"/>
      <c r="CF240" s="405"/>
      <c r="CG240" s="405"/>
      <c r="CH240" s="405"/>
      <c r="CI240" s="405"/>
      <c r="CJ240" s="405"/>
      <c r="CK240" s="405"/>
      <c r="CL240" s="405"/>
      <c r="CM240" s="405"/>
      <c r="CN240" s="406"/>
      <c r="CO240" s="55"/>
    </row>
    <row r="241" spans="4:94" ht="35.25" customHeight="1">
      <c r="D241" s="669"/>
      <c r="E241" s="669"/>
      <c r="F241" s="669"/>
      <c r="G241" s="669"/>
      <c r="H241" s="669"/>
      <c r="I241" s="669"/>
      <c r="J241" s="669"/>
      <c r="K241" s="669"/>
      <c r="L241" s="669"/>
      <c r="M241" s="669"/>
      <c r="N241" s="669"/>
      <c r="O241" s="669"/>
      <c r="P241" s="669"/>
      <c r="Q241" s="669"/>
      <c r="R241" s="669"/>
      <c r="S241" s="669"/>
      <c r="T241" s="669"/>
      <c r="U241" s="669"/>
      <c r="V241" s="669"/>
      <c r="W241" s="669"/>
      <c r="X241" s="669"/>
      <c r="Y241" s="669"/>
      <c r="Z241" s="669"/>
      <c r="AA241" s="669"/>
      <c r="AB241" s="669"/>
      <c r="AC241" s="669"/>
      <c r="AD241" s="669"/>
      <c r="AE241" s="776"/>
      <c r="AF241" s="777"/>
      <c r="AG241" s="777"/>
      <c r="AH241" s="777"/>
      <c r="AI241" s="777"/>
      <c r="AJ241" s="777"/>
      <c r="AK241" s="777"/>
      <c r="AL241" s="777"/>
      <c r="AM241" s="777"/>
      <c r="AN241" s="777"/>
      <c r="AO241" s="777"/>
      <c r="AP241" s="777"/>
      <c r="AQ241" s="777"/>
      <c r="AR241" s="777"/>
      <c r="AS241" s="777"/>
      <c r="AT241" s="778"/>
      <c r="AV241" s="395"/>
      <c r="AW241" s="396"/>
      <c r="AX241" s="396"/>
      <c r="AY241" s="396"/>
      <c r="AZ241" s="396"/>
      <c r="BA241" s="396"/>
      <c r="BB241" s="396"/>
      <c r="BC241" s="396"/>
      <c r="BD241" s="396"/>
      <c r="BE241" s="396"/>
      <c r="BF241" s="397"/>
      <c r="BG241" s="395"/>
      <c r="BH241" s="396"/>
      <c r="BI241" s="396"/>
      <c r="BJ241" s="396"/>
      <c r="BK241" s="396"/>
      <c r="BL241" s="397"/>
      <c r="BM241" s="395"/>
      <c r="BN241" s="396"/>
      <c r="BO241" s="396"/>
      <c r="BP241" s="396"/>
      <c r="BQ241" s="396"/>
      <c r="BR241" s="396"/>
      <c r="BS241" s="396"/>
      <c r="BT241" s="396"/>
      <c r="BU241" s="396"/>
      <c r="BV241" s="396"/>
      <c r="BW241" s="397"/>
      <c r="BX241" s="395"/>
      <c r="BY241" s="396"/>
      <c r="BZ241" s="396"/>
      <c r="CA241" s="396"/>
      <c r="CB241" s="396"/>
      <c r="CC241" s="396"/>
      <c r="CD241" s="397"/>
      <c r="CE241" s="395"/>
      <c r="CF241" s="396"/>
      <c r="CG241" s="396"/>
      <c r="CH241" s="396"/>
      <c r="CI241" s="396"/>
      <c r="CJ241" s="396"/>
      <c r="CK241" s="396"/>
      <c r="CL241" s="396"/>
      <c r="CM241" s="396"/>
      <c r="CN241" s="397"/>
      <c r="CO241" s="55"/>
    </row>
    <row r="242" spans="4:94" ht="14.25" customHeight="1">
      <c r="D242" s="47" t="s">
        <v>634</v>
      </c>
      <c r="E242" s="51"/>
      <c r="F242" s="51"/>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8"/>
      <c r="AH242" s="48"/>
      <c r="AI242" s="48"/>
      <c r="AJ242" s="48"/>
      <c r="AK242" s="48"/>
      <c r="AL242" s="48"/>
      <c r="AM242" s="48"/>
      <c r="AN242" s="48"/>
      <c r="AO242" s="48"/>
      <c r="AP242" s="48"/>
      <c r="AV242" s="47" t="s">
        <v>349</v>
      </c>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6"/>
      <c r="CP242" s="132"/>
    </row>
    <row r="243" spans="4:94" ht="14.25" customHeight="1"/>
    <row r="244" spans="4:94" ht="14.25" customHeight="1">
      <c r="D244" s="371" t="s">
        <v>93</v>
      </c>
      <c r="E244" s="371"/>
      <c r="F244" s="371"/>
      <c r="G244" s="371"/>
      <c r="H244" s="371"/>
      <c r="I244" s="371"/>
      <c r="J244" s="371"/>
      <c r="K244" s="371"/>
      <c r="L244" s="371"/>
      <c r="M244" s="371"/>
      <c r="N244" s="371"/>
      <c r="O244" s="371"/>
      <c r="P244" s="371"/>
      <c r="Q244" s="371"/>
      <c r="R244" s="371"/>
      <c r="S244" s="371"/>
      <c r="T244" s="371"/>
      <c r="U244" s="371"/>
      <c r="V244" s="371"/>
      <c r="W244" s="371"/>
      <c r="X244" s="371"/>
      <c r="Y244" s="371"/>
      <c r="Z244" s="371"/>
      <c r="AA244" s="371"/>
      <c r="AB244" s="371"/>
      <c r="AC244" s="371"/>
      <c r="AD244" s="371"/>
      <c r="AE244" s="371"/>
      <c r="AF244" s="371"/>
      <c r="AG244" s="371"/>
      <c r="AH244" s="371"/>
      <c r="AI244" s="371"/>
      <c r="AJ244" s="371"/>
      <c r="AK244" s="371"/>
      <c r="AL244" s="371"/>
      <c r="AM244" s="371"/>
      <c r="AN244" s="371"/>
      <c r="AO244" s="371"/>
      <c r="AP244" s="371"/>
      <c r="AQ244" s="371"/>
      <c r="AR244" s="371"/>
      <c r="AS244" s="371"/>
      <c r="AT244" s="371"/>
      <c r="AU244" s="9"/>
      <c r="AV244" s="446" t="s">
        <v>350</v>
      </c>
      <c r="AW244" s="446"/>
      <c r="AX244" s="446"/>
      <c r="AY244" s="446"/>
      <c r="AZ244" s="446"/>
      <c r="BA244" s="446"/>
      <c r="BB244" s="446"/>
      <c r="BC244" s="446"/>
      <c r="BD244" s="446"/>
      <c r="BE244" s="446"/>
      <c r="BF244" s="446"/>
      <c r="BG244" s="446"/>
      <c r="BH244" s="446"/>
      <c r="BI244" s="446"/>
      <c r="BJ244" s="446"/>
      <c r="BK244" s="446"/>
      <c r="BL244" s="446"/>
      <c r="BM244" s="446"/>
      <c r="BN244" s="446"/>
      <c r="BO244" s="446"/>
      <c r="BP244" s="446"/>
      <c r="BQ244" s="446"/>
      <c r="BR244" s="446"/>
      <c r="BS244" s="446"/>
      <c r="BT244" s="446"/>
      <c r="BU244" s="446"/>
      <c r="BV244" s="446"/>
      <c r="BW244" s="446"/>
      <c r="BX244" s="446"/>
      <c r="BY244" s="446"/>
      <c r="BZ244" s="446"/>
      <c r="CA244" s="446"/>
      <c r="CB244" s="446"/>
      <c r="CC244" s="446"/>
      <c r="CD244" s="446"/>
      <c r="CE244" s="446"/>
      <c r="CF244" s="446"/>
      <c r="CG244" s="446"/>
      <c r="CH244" s="446"/>
      <c r="CI244" s="446"/>
      <c r="CJ244" s="446"/>
      <c r="CK244" s="446"/>
      <c r="CL244" s="446"/>
      <c r="CM244" s="446"/>
      <c r="CN244" s="446"/>
    </row>
    <row r="245" spans="4:94" ht="14.25" customHeight="1">
      <c r="D245" s="371"/>
      <c r="E245" s="371"/>
      <c r="F245" s="371"/>
      <c r="G245" s="371"/>
      <c r="H245" s="371"/>
      <c r="I245" s="371"/>
      <c r="J245" s="371"/>
      <c r="K245" s="371"/>
      <c r="L245" s="371"/>
      <c r="M245" s="371"/>
      <c r="N245" s="371"/>
      <c r="O245" s="371"/>
      <c r="P245" s="371"/>
      <c r="Q245" s="371"/>
      <c r="R245" s="371"/>
      <c r="S245" s="371"/>
      <c r="T245" s="371"/>
      <c r="U245" s="371"/>
      <c r="V245" s="371"/>
      <c r="W245" s="371"/>
      <c r="X245" s="371"/>
      <c r="Y245" s="371"/>
      <c r="Z245" s="371"/>
      <c r="AA245" s="371"/>
      <c r="AB245" s="371"/>
      <c r="AC245" s="371"/>
      <c r="AD245" s="371"/>
      <c r="AE245" s="371"/>
      <c r="AF245" s="371"/>
      <c r="AG245" s="371"/>
      <c r="AH245" s="371"/>
      <c r="AI245" s="371"/>
      <c r="AJ245" s="371"/>
      <c r="AK245" s="371"/>
      <c r="AL245" s="371"/>
      <c r="AM245" s="371"/>
      <c r="AN245" s="371"/>
      <c r="AO245" s="371"/>
      <c r="AP245" s="371"/>
      <c r="AQ245" s="371"/>
      <c r="AR245" s="371"/>
      <c r="AS245" s="371"/>
      <c r="AT245" s="371"/>
      <c r="AU245" s="13"/>
      <c r="AV245" s="447"/>
      <c r="AW245" s="447"/>
      <c r="AX245" s="447"/>
      <c r="AY245" s="447"/>
      <c r="AZ245" s="447"/>
      <c r="BA245" s="447"/>
      <c r="BB245" s="447"/>
      <c r="BC245" s="447"/>
      <c r="BD245" s="447"/>
      <c r="BE245" s="447"/>
      <c r="BF245" s="447"/>
      <c r="BG245" s="447"/>
      <c r="BH245" s="447"/>
      <c r="BI245" s="447"/>
      <c r="BJ245" s="447"/>
      <c r="BK245" s="447"/>
      <c r="BL245" s="447"/>
      <c r="BM245" s="447"/>
      <c r="BN245" s="447"/>
      <c r="BO245" s="447"/>
      <c r="BP245" s="447"/>
      <c r="BQ245" s="447"/>
      <c r="BR245" s="447"/>
      <c r="BS245" s="447"/>
      <c r="BT245" s="447"/>
      <c r="BU245" s="447"/>
      <c r="BV245" s="447"/>
      <c r="BW245" s="447"/>
      <c r="BX245" s="447"/>
      <c r="BY245" s="447"/>
      <c r="BZ245" s="447"/>
      <c r="CA245" s="447"/>
      <c r="CB245" s="447"/>
      <c r="CC245" s="447"/>
      <c r="CD245" s="447"/>
      <c r="CE245" s="447"/>
      <c r="CF245" s="447"/>
      <c r="CG245" s="447"/>
      <c r="CH245" s="447"/>
      <c r="CI245" s="447"/>
      <c r="CJ245" s="447"/>
      <c r="CK245" s="447"/>
      <c r="CL245" s="447"/>
      <c r="CM245" s="447"/>
      <c r="CN245" s="447"/>
    </row>
    <row r="246" spans="4:94" ht="14.25" customHeight="1">
      <c r="D246" s="909" t="s">
        <v>72</v>
      </c>
      <c r="E246" s="909"/>
      <c r="F246" s="909"/>
      <c r="G246" s="909"/>
      <c r="H246" s="909"/>
      <c r="I246" s="909"/>
      <c r="J246" s="909"/>
      <c r="K246" s="909"/>
      <c r="L246" s="909"/>
      <c r="M246" s="909"/>
      <c r="N246" s="909"/>
      <c r="O246" s="909"/>
      <c r="P246" s="909"/>
      <c r="Q246" s="909"/>
      <c r="R246" s="909"/>
      <c r="S246" s="909"/>
      <c r="T246" s="909"/>
      <c r="U246" s="909"/>
      <c r="V246" s="909"/>
      <c r="W246" s="909"/>
      <c r="X246" s="909" t="s">
        <v>52</v>
      </c>
      <c r="Y246" s="909"/>
      <c r="Z246" s="909"/>
      <c r="AA246" s="909"/>
      <c r="AB246" s="909"/>
      <c r="AC246" s="909"/>
      <c r="AD246" s="909"/>
      <c r="AE246" s="909"/>
      <c r="AF246" s="909"/>
      <c r="AG246" s="909"/>
      <c r="AH246" s="909"/>
      <c r="AI246" s="909"/>
      <c r="AJ246" s="909"/>
      <c r="AK246" s="909"/>
      <c r="AL246" s="909"/>
      <c r="AM246" s="909"/>
      <c r="AN246" s="909"/>
      <c r="AO246" s="909"/>
      <c r="AP246" s="860" t="s">
        <v>98</v>
      </c>
      <c r="AQ246" s="860"/>
      <c r="AR246" s="860"/>
      <c r="AS246" s="860"/>
      <c r="AT246" s="860"/>
      <c r="AU246" s="6"/>
      <c r="AV246" s="329" t="s">
        <v>81</v>
      </c>
      <c r="AW246" s="330"/>
      <c r="AX246" s="330"/>
      <c r="AY246" s="330"/>
      <c r="AZ246" s="330"/>
      <c r="BA246" s="330"/>
      <c r="BB246" s="330"/>
      <c r="BC246" s="330"/>
      <c r="BD246" s="330"/>
      <c r="BE246" s="330"/>
      <c r="BF246" s="331"/>
      <c r="BG246" s="329" t="s">
        <v>82</v>
      </c>
      <c r="BH246" s="330"/>
      <c r="BI246" s="330"/>
      <c r="BJ246" s="330"/>
      <c r="BK246" s="330"/>
      <c r="BL246" s="330"/>
      <c r="BM246" s="330"/>
      <c r="BN246" s="330"/>
      <c r="BO246" s="330"/>
      <c r="BP246" s="330"/>
      <c r="BQ246" s="331"/>
      <c r="BR246" s="329" t="s">
        <v>83</v>
      </c>
      <c r="BS246" s="330"/>
      <c r="BT246" s="330"/>
      <c r="BU246" s="330"/>
      <c r="BV246" s="330"/>
      <c r="BW246" s="330"/>
      <c r="BX246" s="330"/>
      <c r="BY246" s="330"/>
      <c r="BZ246" s="330"/>
      <c r="CA246" s="330"/>
      <c r="CB246" s="331"/>
      <c r="CC246" s="353" t="s">
        <v>84</v>
      </c>
      <c r="CD246" s="354"/>
      <c r="CE246" s="354"/>
      <c r="CF246" s="354"/>
      <c r="CG246" s="354"/>
      <c r="CH246" s="354"/>
      <c r="CI246" s="354"/>
      <c r="CJ246" s="354"/>
      <c r="CK246" s="354"/>
      <c r="CL246" s="354"/>
      <c r="CM246" s="354"/>
      <c r="CN246" s="355"/>
    </row>
    <row r="247" spans="4:94" ht="14.25" customHeight="1">
      <c r="D247" s="909"/>
      <c r="E247" s="909"/>
      <c r="F247" s="909"/>
      <c r="G247" s="909"/>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860"/>
      <c r="AQ247" s="860"/>
      <c r="AR247" s="860"/>
      <c r="AS247" s="860"/>
      <c r="AT247" s="860"/>
      <c r="AU247" s="6"/>
      <c r="AV247" s="332"/>
      <c r="AW247" s="333"/>
      <c r="AX247" s="333"/>
      <c r="AY247" s="333"/>
      <c r="AZ247" s="333"/>
      <c r="BA247" s="333"/>
      <c r="BB247" s="333"/>
      <c r="BC247" s="333"/>
      <c r="BD247" s="333"/>
      <c r="BE247" s="333"/>
      <c r="BF247" s="334"/>
      <c r="BG247" s="332"/>
      <c r="BH247" s="333"/>
      <c r="BI247" s="333"/>
      <c r="BJ247" s="333"/>
      <c r="BK247" s="333"/>
      <c r="BL247" s="333"/>
      <c r="BM247" s="333"/>
      <c r="BN247" s="333"/>
      <c r="BO247" s="333"/>
      <c r="BP247" s="333"/>
      <c r="BQ247" s="334"/>
      <c r="BR247" s="332"/>
      <c r="BS247" s="333"/>
      <c r="BT247" s="333"/>
      <c r="BU247" s="333"/>
      <c r="BV247" s="333"/>
      <c r="BW247" s="333"/>
      <c r="BX247" s="333"/>
      <c r="BY247" s="333"/>
      <c r="BZ247" s="333"/>
      <c r="CA247" s="333"/>
      <c r="CB247" s="334"/>
      <c r="CC247" s="359"/>
      <c r="CD247" s="360"/>
      <c r="CE247" s="360"/>
      <c r="CF247" s="360"/>
      <c r="CG247" s="360"/>
      <c r="CH247" s="360"/>
      <c r="CI247" s="360"/>
      <c r="CJ247" s="360"/>
      <c r="CK247" s="360"/>
      <c r="CL247" s="360"/>
      <c r="CM247" s="360"/>
      <c r="CN247" s="361"/>
    </row>
    <row r="248" spans="4:94" ht="14.25" customHeight="1">
      <c r="D248" s="909"/>
      <c r="E248" s="909"/>
      <c r="F248" s="909"/>
      <c r="G248" s="909"/>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860"/>
      <c r="AQ248" s="860"/>
      <c r="AR248" s="860"/>
      <c r="AS248" s="860"/>
      <c r="AT248" s="860"/>
      <c r="AU248" s="6"/>
      <c r="AV248" s="365"/>
      <c r="AW248" s="366"/>
      <c r="AX248" s="366"/>
      <c r="AY248" s="366"/>
      <c r="AZ248" s="366"/>
      <c r="BA248" s="366"/>
      <c r="BB248" s="366"/>
      <c r="BC248" s="366"/>
      <c r="BD248" s="366"/>
      <c r="BE248" s="366"/>
      <c r="BF248" s="367"/>
      <c r="BG248" s="365"/>
      <c r="BH248" s="366"/>
      <c r="BI248" s="366"/>
      <c r="BJ248" s="366"/>
      <c r="BK248" s="366"/>
      <c r="BL248" s="366"/>
      <c r="BM248" s="366"/>
      <c r="BN248" s="366"/>
      <c r="BO248" s="366"/>
      <c r="BP248" s="366"/>
      <c r="BQ248" s="367"/>
      <c r="BR248" s="365"/>
      <c r="BS248" s="366"/>
      <c r="BT248" s="366"/>
      <c r="BU248" s="366"/>
      <c r="BV248" s="366"/>
      <c r="BW248" s="366"/>
      <c r="BX248" s="366"/>
      <c r="BY248" s="366"/>
      <c r="BZ248" s="366"/>
      <c r="CA248" s="366"/>
      <c r="CB248" s="367"/>
      <c r="CC248" s="365">
        <v>3</v>
      </c>
      <c r="CD248" s="366"/>
      <c r="CE248" s="366"/>
      <c r="CF248" s="366"/>
      <c r="CG248" s="366"/>
      <c r="CH248" s="366"/>
      <c r="CI248" s="366"/>
      <c r="CJ248" s="366"/>
      <c r="CK248" s="366"/>
      <c r="CL248" s="366"/>
      <c r="CM248" s="366"/>
      <c r="CN248" s="367"/>
    </row>
    <row r="249" spans="4:94" ht="14.25" customHeight="1">
      <c r="D249" s="858" t="s">
        <v>61</v>
      </c>
      <c r="E249" s="858"/>
      <c r="F249" s="860" t="s">
        <v>62</v>
      </c>
      <c r="G249" s="860"/>
      <c r="H249" s="860"/>
      <c r="I249" s="860" t="s">
        <v>63</v>
      </c>
      <c r="J249" s="860"/>
      <c r="K249" s="860" t="s">
        <v>64</v>
      </c>
      <c r="L249" s="860"/>
      <c r="M249" s="860"/>
      <c r="N249" s="860" t="s">
        <v>65</v>
      </c>
      <c r="O249" s="860"/>
      <c r="P249" s="860"/>
      <c r="Q249" s="860"/>
      <c r="R249" s="860" t="s">
        <v>66</v>
      </c>
      <c r="S249" s="860"/>
      <c r="T249" s="860" t="s">
        <v>67</v>
      </c>
      <c r="U249" s="860"/>
      <c r="V249" s="860" t="s">
        <v>68</v>
      </c>
      <c r="W249" s="860"/>
      <c r="X249" s="858" t="s">
        <v>61</v>
      </c>
      <c r="Y249" s="858"/>
      <c r="Z249" s="860" t="s">
        <v>69</v>
      </c>
      <c r="AA249" s="860"/>
      <c r="AB249" s="860"/>
      <c r="AC249" s="860" t="s">
        <v>70</v>
      </c>
      <c r="AD249" s="860"/>
      <c r="AE249" s="860"/>
      <c r="AF249" s="860"/>
      <c r="AG249" s="860" t="s">
        <v>71</v>
      </c>
      <c r="AH249" s="860"/>
      <c r="AI249" s="860"/>
      <c r="AJ249" s="860"/>
      <c r="AK249" s="860" t="s">
        <v>53</v>
      </c>
      <c r="AL249" s="860"/>
      <c r="AM249" s="860"/>
      <c r="AN249" s="860" t="s">
        <v>68</v>
      </c>
      <c r="AO249" s="860"/>
      <c r="AP249" s="860"/>
      <c r="AQ249" s="860"/>
      <c r="AR249" s="860"/>
      <c r="AS249" s="860"/>
      <c r="AT249" s="860"/>
      <c r="AU249" s="6"/>
      <c r="AV249" s="368"/>
      <c r="AW249" s="369"/>
      <c r="AX249" s="369"/>
      <c r="AY249" s="369"/>
      <c r="AZ249" s="369"/>
      <c r="BA249" s="369"/>
      <c r="BB249" s="369"/>
      <c r="BC249" s="369"/>
      <c r="BD249" s="369"/>
      <c r="BE249" s="369"/>
      <c r="BF249" s="370"/>
      <c r="BG249" s="368"/>
      <c r="BH249" s="369"/>
      <c r="BI249" s="369"/>
      <c r="BJ249" s="369"/>
      <c r="BK249" s="369"/>
      <c r="BL249" s="369"/>
      <c r="BM249" s="369"/>
      <c r="BN249" s="369"/>
      <c r="BO249" s="369"/>
      <c r="BP249" s="369"/>
      <c r="BQ249" s="370"/>
      <c r="BR249" s="368"/>
      <c r="BS249" s="369"/>
      <c r="BT249" s="369"/>
      <c r="BU249" s="369"/>
      <c r="BV249" s="369"/>
      <c r="BW249" s="369"/>
      <c r="BX249" s="369"/>
      <c r="BY249" s="369"/>
      <c r="BZ249" s="369"/>
      <c r="CA249" s="369"/>
      <c r="CB249" s="370"/>
      <c r="CC249" s="368"/>
      <c r="CD249" s="369"/>
      <c r="CE249" s="369"/>
      <c r="CF249" s="369"/>
      <c r="CG249" s="369"/>
      <c r="CH249" s="369"/>
      <c r="CI249" s="369"/>
      <c r="CJ249" s="369"/>
      <c r="CK249" s="369"/>
      <c r="CL249" s="369"/>
      <c r="CM249" s="369"/>
      <c r="CN249" s="370"/>
    </row>
    <row r="250" spans="4:94" ht="14.25" customHeight="1">
      <c r="D250" s="858"/>
      <c r="E250" s="858"/>
      <c r="F250" s="860"/>
      <c r="G250" s="860"/>
      <c r="H250" s="860"/>
      <c r="I250" s="860"/>
      <c r="J250" s="860"/>
      <c r="K250" s="860"/>
      <c r="L250" s="860"/>
      <c r="M250" s="860"/>
      <c r="N250" s="860"/>
      <c r="O250" s="860"/>
      <c r="P250" s="860"/>
      <c r="Q250" s="860"/>
      <c r="R250" s="860"/>
      <c r="S250" s="860"/>
      <c r="T250" s="860"/>
      <c r="U250" s="860"/>
      <c r="V250" s="860"/>
      <c r="W250" s="860"/>
      <c r="X250" s="858"/>
      <c r="Y250" s="858"/>
      <c r="Z250" s="860"/>
      <c r="AA250" s="860"/>
      <c r="AB250" s="860"/>
      <c r="AC250" s="860"/>
      <c r="AD250" s="860"/>
      <c r="AE250" s="860"/>
      <c r="AF250" s="860"/>
      <c r="AG250" s="860"/>
      <c r="AH250" s="860"/>
      <c r="AI250" s="860"/>
      <c r="AJ250" s="860"/>
      <c r="AK250" s="860"/>
      <c r="AL250" s="860"/>
      <c r="AM250" s="860"/>
      <c r="AN250" s="860"/>
      <c r="AO250" s="860"/>
      <c r="AP250" s="860"/>
      <c r="AQ250" s="860"/>
      <c r="AR250" s="860"/>
      <c r="AS250" s="860"/>
      <c r="AT250" s="860"/>
      <c r="AU250" s="6"/>
      <c r="AV250" s="391" t="s">
        <v>351</v>
      </c>
      <c r="AW250" s="391"/>
      <c r="AX250" s="391"/>
      <c r="AY250" s="391"/>
      <c r="AZ250" s="391"/>
      <c r="BA250" s="391"/>
      <c r="BB250" s="391"/>
      <c r="BC250" s="391"/>
      <c r="BD250" s="391"/>
      <c r="BE250" s="391"/>
      <c r="BF250" s="391"/>
      <c r="BG250" s="391"/>
      <c r="BH250" s="391"/>
      <c r="BI250" s="391"/>
      <c r="BJ250" s="391"/>
      <c r="BK250" s="391"/>
      <c r="BL250" s="391"/>
      <c r="BM250" s="391"/>
      <c r="BN250" s="391"/>
      <c r="BO250" s="391"/>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row>
    <row r="251" spans="4:94" ht="14.25" customHeight="1">
      <c r="D251" s="858"/>
      <c r="E251" s="858"/>
      <c r="F251" s="860"/>
      <c r="G251" s="860"/>
      <c r="H251" s="860"/>
      <c r="I251" s="860"/>
      <c r="J251" s="860"/>
      <c r="K251" s="860"/>
      <c r="L251" s="860"/>
      <c r="M251" s="860"/>
      <c r="N251" s="860"/>
      <c r="O251" s="860"/>
      <c r="P251" s="860"/>
      <c r="Q251" s="860"/>
      <c r="R251" s="860"/>
      <c r="S251" s="860"/>
      <c r="T251" s="860"/>
      <c r="U251" s="860"/>
      <c r="V251" s="860"/>
      <c r="W251" s="860"/>
      <c r="X251" s="858"/>
      <c r="Y251" s="858"/>
      <c r="Z251" s="860"/>
      <c r="AA251" s="860"/>
      <c r="AB251" s="860"/>
      <c r="AC251" s="860"/>
      <c r="AD251" s="860"/>
      <c r="AE251" s="860"/>
      <c r="AF251" s="860"/>
      <c r="AG251" s="860"/>
      <c r="AH251" s="860"/>
      <c r="AI251" s="860"/>
      <c r="AJ251" s="860"/>
      <c r="AK251" s="860"/>
      <c r="AL251" s="860"/>
      <c r="AM251" s="860"/>
      <c r="AN251" s="860"/>
      <c r="AO251" s="860"/>
      <c r="AP251" s="860"/>
      <c r="AQ251" s="860"/>
      <c r="AR251" s="860"/>
      <c r="AS251" s="860"/>
      <c r="AT251" s="860"/>
      <c r="AU251" s="6"/>
      <c r="AV251" s="52"/>
      <c r="AW251" s="6"/>
      <c r="AX251" s="6"/>
      <c r="AY251" s="6"/>
      <c r="AZ251" s="6"/>
      <c r="BA251" s="6"/>
      <c r="BB251" s="6"/>
      <c r="BC251" s="6"/>
      <c r="BD251" s="52"/>
      <c r="BE251" s="52"/>
      <c r="BF251" s="52"/>
      <c r="BG251" s="52"/>
      <c r="BH251" s="52"/>
      <c r="BI251" s="6"/>
      <c r="BJ251" s="6"/>
      <c r="BK251" s="6"/>
      <c r="BL251" s="6"/>
      <c r="BM251" s="52"/>
      <c r="BN251" s="52"/>
      <c r="BO251" s="52"/>
      <c r="BP251" s="52"/>
      <c r="BQ251" s="52"/>
      <c r="BR251" s="6"/>
      <c r="BS251" s="6"/>
      <c r="BT251" s="52"/>
      <c r="BU251" s="52"/>
      <c r="BV251" s="6"/>
      <c r="BW251" s="6"/>
    </row>
    <row r="252" spans="4:94" ht="14.25" customHeight="1">
      <c r="D252" s="858"/>
      <c r="E252" s="858"/>
      <c r="F252" s="860"/>
      <c r="G252" s="860"/>
      <c r="H252" s="860"/>
      <c r="I252" s="860"/>
      <c r="J252" s="860"/>
      <c r="K252" s="860"/>
      <c r="L252" s="860"/>
      <c r="M252" s="860"/>
      <c r="N252" s="860"/>
      <c r="O252" s="860"/>
      <c r="P252" s="860"/>
      <c r="Q252" s="860"/>
      <c r="R252" s="860"/>
      <c r="S252" s="860"/>
      <c r="T252" s="860"/>
      <c r="U252" s="860"/>
      <c r="V252" s="860"/>
      <c r="W252" s="860"/>
      <c r="X252" s="858"/>
      <c r="Y252" s="858"/>
      <c r="Z252" s="860"/>
      <c r="AA252" s="860"/>
      <c r="AB252" s="860"/>
      <c r="AC252" s="860"/>
      <c r="AD252" s="860"/>
      <c r="AE252" s="860"/>
      <c r="AF252" s="860"/>
      <c r="AG252" s="860"/>
      <c r="AH252" s="860"/>
      <c r="AI252" s="860"/>
      <c r="AJ252" s="860"/>
      <c r="AK252" s="860"/>
      <c r="AL252" s="860"/>
      <c r="AM252" s="860"/>
      <c r="AN252" s="860"/>
      <c r="AO252" s="860"/>
      <c r="AP252" s="860"/>
      <c r="AQ252" s="860"/>
      <c r="AR252" s="860"/>
      <c r="AS252" s="860"/>
      <c r="AT252" s="860"/>
      <c r="AU252" s="6"/>
      <c r="AV252" s="371" t="s">
        <v>95</v>
      </c>
      <c r="AW252" s="371"/>
      <c r="AX252" s="371"/>
      <c r="AY252" s="371"/>
      <c r="AZ252" s="371"/>
      <c r="BA252" s="371"/>
      <c r="BB252" s="371"/>
      <c r="BC252" s="371"/>
      <c r="BD252" s="371"/>
      <c r="BE252" s="371"/>
      <c r="BF252" s="371"/>
      <c r="BG252" s="371"/>
      <c r="BH252" s="371"/>
      <c r="BI252" s="371"/>
      <c r="BJ252" s="371"/>
      <c r="BK252" s="371"/>
      <c r="BL252" s="371"/>
      <c r="BM252" s="371"/>
      <c r="BN252" s="371"/>
      <c r="BO252" s="371"/>
      <c r="BP252" s="371"/>
      <c r="BQ252" s="371"/>
      <c r="BR252" s="371"/>
      <c r="BS252" s="371"/>
      <c r="BT252" s="371"/>
      <c r="BU252" s="371"/>
      <c r="BV252" s="371"/>
      <c r="BW252" s="371"/>
      <c r="BX252" s="371"/>
      <c r="BY252" s="371"/>
      <c r="BZ252" s="371"/>
      <c r="CA252" s="371"/>
      <c r="CB252" s="371"/>
      <c r="CC252" s="371"/>
      <c r="CD252" s="371"/>
      <c r="CE252" s="371"/>
      <c r="CF252" s="371"/>
      <c r="CG252" s="371"/>
      <c r="CH252" s="371"/>
      <c r="CI252" s="371"/>
      <c r="CJ252" s="371"/>
      <c r="CK252" s="371"/>
      <c r="CL252" s="371"/>
      <c r="CM252" s="371"/>
      <c r="CN252" s="371"/>
    </row>
    <row r="253" spans="4:94" ht="14.25" customHeight="1">
      <c r="D253" s="858"/>
      <c r="E253" s="858"/>
      <c r="F253" s="860"/>
      <c r="G253" s="860"/>
      <c r="H253" s="860"/>
      <c r="I253" s="860"/>
      <c r="J253" s="860"/>
      <c r="K253" s="860"/>
      <c r="L253" s="860"/>
      <c r="M253" s="860"/>
      <c r="N253" s="860"/>
      <c r="O253" s="860"/>
      <c r="P253" s="860"/>
      <c r="Q253" s="860"/>
      <c r="R253" s="860"/>
      <c r="S253" s="860"/>
      <c r="T253" s="860"/>
      <c r="U253" s="860"/>
      <c r="V253" s="860"/>
      <c r="W253" s="860"/>
      <c r="X253" s="858"/>
      <c r="Y253" s="858"/>
      <c r="Z253" s="860"/>
      <c r="AA253" s="860"/>
      <c r="AB253" s="860"/>
      <c r="AC253" s="860"/>
      <c r="AD253" s="860"/>
      <c r="AE253" s="860"/>
      <c r="AF253" s="860"/>
      <c r="AG253" s="860"/>
      <c r="AH253" s="860"/>
      <c r="AI253" s="860"/>
      <c r="AJ253" s="860"/>
      <c r="AK253" s="860"/>
      <c r="AL253" s="860"/>
      <c r="AM253" s="860"/>
      <c r="AN253" s="860"/>
      <c r="AO253" s="860"/>
      <c r="AP253" s="860"/>
      <c r="AQ253" s="860"/>
      <c r="AR253" s="860"/>
      <c r="AS253" s="860"/>
      <c r="AT253" s="860"/>
      <c r="AU253" s="6"/>
      <c r="AV253" s="372"/>
      <c r="AW253" s="372"/>
      <c r="AX253" s="372"/>
      <c r="AY253" s="372"/>
      <c r="AZ253" s="372"/>
      <c r="BA253" s="372"/>
      <c r="BB253" s="372"/>
      <c r="BC253" s="372"/>
      <c r="BD253" s="372"/>
      <c r="BE253" s="372"/>
      <c r="BF253" s="372"/>
      <c r="BG253" s="372"/>
      <c r="BH253" s="372"/>
      <c r="BI253" s="372"/>
      <c r="BJ253" s="372"/>
      <c r="BK253" s="372"/>
      <c r="BL253" s="372"/>
      <c r="BM253" s="372"/>
      <c r="BN253" s="372"/>
      <c r="BO253" s="372"/>
      <c r="BP253" s="372"/>
      <c r="BQ253" s="372"/>
      <c r="BR253" s="372"/>
      <c r="BS253" s="372"/>
      <c r="BT253" s="372"/>
      <c r="BU253" s="372"/>
      <c r="BV253" s="372"/>
      <c r="BW253" s="372"/>
      <c r="BX253" s="372"/>
      <c r="BY253" s="372"/>
      <c r="BZ253" s="372"/>
      <c r="CA253" s="372"/>
      <c r="CB253" s="372"/>
      <c r="CC253" s="372"/>
      <c r="CD253" s="372"/>
      <c r="CE253" s="372"/>
      <c r="CF253" s="372"/>
      <c r="CG253" s="372"/>
      <c r="CH253" s="372"/>
      <c r="CI253" s="372"/>
      <c r="CJ253" s="372"/>
      <c r="CK253" s="372"/>
      <c r="CL253" s="372"/>
      <c r="CM253" s="372"/>
      <c r="CN253" s="372"/>
    </row>
    <row r="254" spans="4:94" ht="14.25" customHeight="1">
      <c r="D254" s="859"/>
      <c r="E254" s="859"/>
      <c r="F254" s="861"/>
      <c r="G254" s="861"/>
      <c r="H254" s="861"/>
      <c r="I254" s="861"/>
      <c r="J254" s="861"/>
      <c r="K254" s="861"/>
      <c r="L254" s="861"/>
      <c r="M254" s="861"/>
      <c r="N254" s="861"/>
      <c r="O254" s="861"/>
      <c r="P254" s="861"/>
      <c r="Q254" s="861"/>
      <c r="R254" s="861"/>
      <c r="S254" s="861"/>
      <c r="T254" s="861"/>
      <c r="U254" s="861"/>
      <c r="V254" s="861"/>
      <c r="W254" s="861"/>
      <c r="X254" s="859"/>
      <c r="Y254" s="859"/>
      <c r="Z254" s="861"/>
      <c r="AA254" s="861"/>
      <c r="AB254" s="861"/>
      <c r="AC254" s="861"/>
      <c r="AD254" s="861"/>
      <c r="AE254" s="861"/>
      <c r="AF254" s="861"/>
      <c r="AG254" s="861"/>
      <c r="AH254" s="861"/>
      <c r="AI254" s="861"/>
      <c r="AJ254" s="861"/>
      <c r="AK254" s="861"/>
      <c r="AL254" s="861"/>
      <c r="AM254" s="861"/>
      <c r="AN254" s="861"/>
      <c r="AO254" s="861"/>
      <c r="AP254" s="860"/>
      <c r="AQ254" s="860"/>
      <c r="AR254" s="860"/>
      <c r="AS254" s="860"/>
      <c r="AT254" s="860"/>
      <c r="AU254" s="6"/>
      <c r="AV254" s="329" t="s">
        <v>96</v>
      </c>
      <c r="AW254" s="330"/>
      <c r="AX254" s="330"/>
      <c r="AY254" s="330"/>
      <c r="AZ254" s="330"/>
      <c r="BA254" s="330"/>
      <c r="BB254" s="330"/>
      <c r="BC254" s="330"/>
      <c r="BD254" s="330"/>
      <c r="BE254" s="330"/>
      <c r="BF254" s="331"/>
      <c r="BG254" s="353" t="s">
        <v>97</v>
      </c>
      <c r="BH254" s="354"/>
      <c r="BI254" s="354"/>
      <c r="BJ254" s="354"/>
      <c r="BK254" s="354"/>
      <c r="BL254" s="354"/>
      <c r="BM254" s="354"/>
      <c r="BN254" s="354"/>
      <c r="BO254" s="354"/>
      <c r="BP254" s="354"/>
      <c r="BQ254" s="354"/>
      <c r="BR254" s="354"/>
      <c r="BS254" s="354"/>
      <c r="BT254" s="354"/>
      <c r="BU254" s="354"/>
      <c r="BV254" s="354"/>
      <c r="BW254" s="354"/>
      <c r="BX254" s="355"/>
      <c r="BY254" s="353" t="s">
        <v>99</v>
      </c>
      <c r="BZ254" s="354"/>
      <c r="CA254" s="354"/>
      <c r="CB254" s="354"/>
      <c r="CC254" s="354"/>
      <c r="CD254" s="354"/>
      <c r="CE254" s="354"/>
      <c r="CF254" s="354"/>
      <c r="CG254" s="354"/>
      <c r="CH254" s="354"/>
      <c r="CI254" s="354"/>
      <c r="CJ254" s="354"/>
      <c r="CK254" s="354"/>
      <c r="CL254" s="354"/>
      <c r="CM254" s="354"/>
      <c r="CN254" s="355"/>
    </row>
    <row r="255" spans="4:94" ht="14.25" customHeight="1">
      <c r="D255" s="669">
        <v>0</v>
      </c>
      <c r="E255" s="669"/>
      <c r="F255" s="862">
        <v>0</v>
      </c>
      <c r="G255" s="862"/>
      <c r="H255" s="862"/>
      <c r="I255" s="862">
        <v>0</v>
      </c>
      <c r="J255" s="862"/>
      <c r="K255" s="862">
        <v>0</v>
      </c>
      <c r="L255" s="862"/>
      <c r="M255" s="862"/>
      <c r="N255" s="862">
        <v>0</v>
      </c>
      <c r="O255" s="862"/>
      <c r="P255" s="862"/>
      <c r="Q255" s="862"/>
      <c r="R255" s="862">
        <v>0</v>
      </c>
      <c r="S255" s="862"/>
      <c r="T255" s="862">
        <v>0</v>
      </c>
      <c r="U255" s="862"/>
      <c r="V255" s="862">
        <v>0</v>
      </c>
      <c r="W255" s="862"/>
      <c r="X255" s="862">
        <v>0</v>
      </c>
      <c r="Y255" s="862"/>
      <c r="Z255" s="862">
        <v>0</v>
      </c>
      <c r="AA255" s="862"/>
      <c r="AB255" s="862"/>
      <c r="AC255" s="862">
        <v>0</v>
      </c>
      <c r="AD255" s="862"/>
      <c r="AE255" s="862"/>
      <c r="AF255" s="862"/>
      <c r="AG255" s="862">
        <v>0</v>
      </c>
      <c r="AH255" s="862"/>
      <c r="AI255" s="862"/>
      <c r="AJ255" s="862"/>
      <c r="AK255" s="862">
        <v>2</v>
      </c>
      <c r="AL255" s="862"/>
      <c r="AM255" s="862"/>
      <c r="AN255" s="862">
        <v>0</v>
      </c>
      <c r="AO255" s="862"/>
      <c r="AP255" s="862">
        <v>1</v>
      </c>
      <c r="AQ255" s="862"/>
      <c r="AR255" s="862"/>
      <c r="AS255" s="862"/>
      <c r="AT255" s="862"/>
      <c r="AU255" s="11"/>
      <c r="AV255" s="332"/>
      <c r="AW255" s="333"/>
      <c r="AX255" s="333"/>
      <c r="AY255" s="333"/>
      <c r="AZ255" s="333"/>
      <c r="BA255" s="333"/>
      <c r="BB255" s="333"/>
      <c r="BC255" s="333"/>
      <c r="BD255" s="333"/>
      <c r="BE255" s="333"/>
      <c r="BF255" s="334"/>
      <c r="BG255" s="359"/>
      <c r="BH255" s="360"/>
      <c r="BI255" s="360"/>
      <c r="BJ255" s="360"/>
      <c r="BK255" s="360"/>
      <c r="BL255" s="360"/>
      <c r="BM255" s="360"/>
      <c r="BN255" s="360"/>
      <c r="BO255" s="360"/>
      <c r="BP255" s="360"/>
      <c r="BQ255" s="360"/>
      <c r="BR255" s="360"/>
      <c r="BS255" s="360"/>
      <c r="BT255" s="360"/>
      <c r="BU255" s="360"/>
      <c r="BV255" s="360"/>
      <c r="BW255" s="360"/>
      <c r="BX255" s="361"/>
      <c r="BY255" s="359"/>
      <c r="BZ255" s="360"/>
      <c r="CA255" s="360"/>
      <c r="CB255" s="360"/>
      <c r="CC255" s="360"/>
      <c r="CD255" s="360"/>
      <c r="CE255" s="360"/>
      <c r="CF255" s="360"/>
      <c r="CG255" s="360"/>
      <c r="CH255" s="360"/>
      <c r="CI255" s="360"/>
      <c r="CJ255" s="360"/>
      <c r="CK255" s="360"/>
      <c r="CL255" s="360"/>
      <c r="CM255" s="360"/>
      <c r="CN255" s="361"/>
    </row>
    <row r="256" spans="4:94" ht="14.25" customHeight="1">
      <c r="D256" s="669"/>
      <c r="E256" s="669"/>
      <c r="F256" s="862"/>
      <c r="G256" s="862"/>
      <c r="H256" s="862"/>
      <c r="I256" s="862"/>
      <c r="J256" s="862"/>
      <c r="K256" s="862"/>
      <c r="L256" s="862"/>
      <c r="M256" s="862"/>
      <c r="N256" s="862"/>
      <c r="O256" s="862"/>
      <c r="P256" s="862"/>
      <c r="Q256" s="862"/>
      <c r="R256" s="862"/>
      <c r="S256" s="862"/>
      <c r="T256" s="862"/>
      <c r="U256" s="862"/>
      <c r="V256" s="862"/>
      <c r="W256" s="862"/>
      <c r="X256" s="862"/>
      <c r="Y256" s="862"/>
      <c r="Z256" s="862"/>
      <c r="AA256" s="862"/>
      <c r="AB256" s="862"/>
      <c r="AC256" s="862"/>
      <c r="AD256" s="862"/>
      <c r="AE256" s="862"/>
      <c r="AF256" s="862"/>
      <c r="AG256" s="862"/>
      <c r="AH256" s="862"/>
      <c r="AI256" s="862"/>
      <c r="AJ256" s="862"/>
      <c r="AK256" s="862"/>
      <c r="AL256" s="862"/>
      <c r="AM256" s="862"/>
      <c r="AN256" s="862"/>
      <c r="AO256" s="862"/>
      <c r="AP256" s="862"/>
      <c r="AQ256" s="862"/>
      <c r="AR256" s="862"/>
      <c r="AS256" s="862"/>
      <c r="AT256" s="862"/>
      <c r="AU256" s="115"/>
      <c r="AV256" s="365">
        <v>1</v>
      </c>
      <c r="AW256" s="366"/>
      <c r="AX256" s="366"/>
      <c r="AY256" s="366"/>
      <c r="AZ256" s="366"/>
      <c r="BA256" s="366"/>
      <c r="BB256" s="366"/>
      <c r="BC256" s="366"/>
      <c r="BD256" s="366"/>
      <c r="BE256" s="366"/>
      <c r="BF256" s="367"/>
      <c r="BG256" s="365">
        <v>0</v>
      </c>
      <c r="BH256" s="366"/>
      <c r="BI256" s="366"/>
      <c r="BJ256" s="366"/>
      <c r="BK256" s="366"/>
      <c r="BL256" s="366"/>
      <c r="BM256" s="366"/>
      <c r="BN256" s="366"/>
      <c r="BO256" s="366"/>
      <c r="BP256" s="366"/>
      <c r="BQ256" s="366"/>
      <c r="BR256" s="366"/>
      <c r="BS256" s="366"/>
      <c r="BT256" s="366"/>
      <c r="BU256" s="366"/>
      <c r="BV256" s="366"/>
      <c r="BW256" s="366"/>
      <c r="BX256" s="367"/>
      <c r="BY256" s="868">
        <v>1</v>
      </c>
      <c r="BZ256" s="869"/>
      <c r="CA256" s="869"/>
      <c r="CB256" s="869"/>
      <c r="CC256" s="869"/>
      <c r="CD256" s="869"/>
      <c r="CE256" s="869"/>
      <c r="CF256" s="869"/>
      <c r="CG256" s="869"/>
      <c r="CH256" s="869"/>
      <c r="CI256" s="869"/>
      <c r="CJ256" s="869"/>
      <c r="CK256" s="869"/>
      <c r="CL256" s="869"/>
      <c r="CM256" s="869"/>
      <c r="CN256" s="870"/>
    </row>
    <row r="257" spans="1:109" ht="14.25" customHeight="1">
      <c r="D257" s="669"/>
      <c r="E257" s="669"/>
      <c r="F257" s="862"/>
      <c r="G257" s="862"/>
      <c r="H257" s="862"/>
      <c r="I257" s="862"/>
      <c r="J257" s="862"/>
      <c r="K257" s="862"/>
      <c r="L257" s="862"/>
      <c r="M257" s="862"/>
      <c r="N257" s="862"/>
      <c r="O257" s="862"/>
      <c r="P257" s="862"/>
      <c r="Q257" s="862"/>
      <c r="R257" s="862"/>
      <c r="S257" s="862"/>
      <c r="T257" s="862"/>
      <c r="U257" s="862"/>
      <c r="V257" s="862"/>
      <c r="W257" s="862"/>
      <c r="X257" s="862"/>
      <c r="Y257" s="862"/>
      <c r="Z257" s="862"/>
      <c r="AA257" s="862"/>
      <c r="AB257" s="862"/>
      <c r="AC257" s="862"/>
      <c r="AD257" s="862"/>
      <c r="AE257" s="862"/>
      <c r="AF257" s="862"/>
      <c r="AG257" s="862"/>
      <c r="AH257" s="862"/>
      <c r="AI257" s="862"/>
      <c r="AJ257" s="862"/>
      <c r="AK257" s="862"/>
      <c r="AL257" s="862"/>
      <c r="AM257" s="862"/>
      <c r="AN257" s="862"/>
      <c r="AO257" s="862"/>
      <c r="AP257" s="862"/>
      <c r="AQ257" s="862"/>
      <c r="AR257" s="862"/>
      <c r="AS257" s="862"/>
      <c r="AT257" s="862"/>
      <c r="AU257" s="115"/>
      <c r="AV257" s="368"/>
      <c r="AW257" s="369"/>
      <c r="AX257" s="369"/>
      <c r="AY257" s="369"/>
      <c r="AZ257" s="369"/>
      <c r="BA257" s="369"/>
      <c r="BB257" s="369"/>
      <c r="BC257" s="369"/>
      <c r="BD257" s="369"/>
      <c r="BE257" s="369"/>
      <c r="BF257" s="370"/>
      <c r="BG257" s="368"/>
      <c r="BH257" s="369"/>
      <c r="BI257" s="369"/>
      <c r="BJ257" s="369"/>
      <c r="BK257" s="369"/>
      <c r="BL257" s="369"/>
      <c r="BM257" s="369"/>
      <c r="BN257" s="369"/>
      <c r="BO257" s="369"/>
      <c r="BP257" s="369"/>
      <c r="BQ257" s="369"/>
      <c r="BR257" s="369"/>
      <c r="BS257" s="369"/>
      <c r="BT257" s="369"/>
      <c r="BU257" s="369"/>
      <c r="BV257" s="369"/>
      <c r="BW257" s="369"/>
      <c r="BX257" s="370"/>
      <c r="BY257" s="871"/>
      <c r="BZ257" s="872"/>
      <c r="CA257" s="872"/>
      <c r="CB257" s="872"/>
      <c r="CC257" s="872"/>
      <c r="CD257" s="872"/>
      <c r="CE257" s="872"/>
      <c r="CF257" s="872"/>
      <c r="CG257" s="872"/>
      <c r="CH257" s="872"/>
      <c r="CI257" s="872"/>
      <c r="CJ257" s="872"/>
      <c r="CK257" s="872"/>
      <c r="CL257" s="872"/>
      <c r="CM257" s="872"/>
      <c r="CN257" s="873"/>
    </row>
    <row r="258" spans="1:109" ht="14.25" customHeight="1">
      <c r="D258" s="48" t="s">
        <v>349</v>
      </c>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57" t="s">
        <v>352</v>
      </c>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row>
    <row r="259" spans="1:109" ht="14.25" customHeight="1">
      <c r="D259" s="3"/>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row>
    <row r="260" spans="1:109" ht="14.25" customHeight="1">
      <c r="D260" s="371" t="s">
        <v>320</v>
      </c>
      <c r="E260" s="371"/>
      <c r="F260" s="371"/>
      <c r="G260" s="371"/>
      <c r="H260" s="371"/>
      <c r="I260" s="371"/>
      <c r="J260" s="371"/>
      <c r="K260" s="371"/>
      <c r="L260" s="371"/>
      <c r="M260" s="371"/>
      <c r="N260" s="371"/>
      <c r="O260" s="371"/>
      <c r="P260" s="371"/>
      <c r="Q260" s="371"/>
      <c r="R260" s="371"/>
      <c r="S260" s="371"/>
      <c r="T260" s="371"/>
      <c r="U260" s="371"/>
      <c r="V260" s="371"/>
      <c r="W260" s="371"/>
      <c r="X260" s="371"/>
      <c r="Y260" s="371"/>
      <c r="Z260" s="371"/>
      <c r="AA260" s="371"/>
      <c r="AB260" s="371"/>
      <c r="AC260" s="371"/>
      <c r="AD260" s="371"/>
      <c r="AE260" s="371"/>
      <c r="AF260" s="371"/>
      <c r="AG260" s="371"/>
      <c r="AH260" s="371"/>
      <c r="AI260" s="371"/>
      <c r="AJ260" s="371"/>
      <c r="AK260" s="371"/>
      <c r="AL260" s="371"/>
      <c r="AM260" s="371"/>
      <c r="AN260" s="371"/>
      <c r="AO260" s="371"/>
      <c r="AP260" s="371"/>
      <c r="AQ260" s="371"/>
      <c r="AR260" s="371"/>
      <c r="AS260" s="371"/>
      <c r="AT260" s="371"/>
      <c r="AV260" s="371" t="s">
        <v>114</v>
      </c>
      <c r="AW260" s="371"/>
      <c r="AX260" s="371"/>
      <c r="AY260" s="371"/>
      <c r="AZ260" s="371"/>
      <c r="BA260" s="371"/>
      <c r="BB260" s="371"/>
      <c r="BC260" s="371"/>
      <c r="BD260" s="371"/>
      <c r="BE260" s="371"/>
      <c r="BF260" s="371"/>
      <c r="BG260" s="371"/>
      <c r="BH260" s="371"/>
      <c r="BI260" s="371"/>
      <c r="BJ260" s="371"/>
      <c r="BK260" s="371"/>
      <c r="BL260" s="371"/>
      <c r="BM260" s="371"/>
      <c r="BN260" s="371"/>
      <c r="BO260" s="371"/>
      <c r="BP260" s="371"/>
      <c r="BQ260" s="371"/>
      <c r="BR260" s="371"/>
      <c r="BS260" s="371"/>
      <c r="BT260" s="371"/>
      <c r="BU260" s="371"/>
      <c r="BV260" s="371"/>
      <c r="BW260" s="371"/>
      <c r="BX260" s="371"/>
      <c r="BY260" s="371"/>
      <c r="BZ260" s="371"/>
      <c r="CA260" s="371"/>
      <c r="CB260" s="371"/>
      <c r="CC260" s="371"/>
      <c r="CD260" s="371"/>
      <c r="CE260" s="371"/>
      <c r="CF260" s="371"/>
      <c r="CG260" s="371"/>
      <c r="CH260" s="371"/>
      <c r="CI260" s="371"/>
      <c r="CJ260" s="371"/>
      <c r="CK260" s="371"/>
      <c r="CL260" s="371"/>
      <c r="CM260" s="371"/>
      <c r="CN260" s="371"/>
    </row>
    <row r="261" spans="1:109" ht="14.25" customHeight="1">
      <c r="D261" s="371"/>
      <c r="E261" s="371"/>
      <c r="F261" s="371"/>
      <c r="G261" s="371"/>
      <c r="H261" s="371"/>
      <c r="I261" s="371"/>
      <c r="J261" s="371"/>
      <c r="K261" s="371"/>
      <c r="L261" s="371"/>
      <c r="M261" s="371"/>
      <c r="N261" s="371"/>
      <c r="O261" s="371"/>
      <c r="P261" s="371"/>
      <c r="Q261" s="371"/>
      <c r="R261" s="371"/>
      <c r="S261" s="371"/>
      <c r="T261" s="371"/>
      <c r="U261" s="371"/>
      <c r="V261" s="371"/>
      <c r="W261" s="371"/>
      <c r="X261" s="371"/>
      <c r="Y261" s="371"/>
      <c r="Z261" s="371"/>
      <c r="AA261" s="371"/>
      <c r="AB261" s="371"/>
      <c r="AC261" s="371"/>
      <c r="AD261" s="371"/>
      <c r="AE261" s="371"/>
      <c r="AF261" s="371"/>
      <c r="AG261" s="371"/>
      <c r="AH261" s="371"/>
      <c r="AI261" s="371"/>
      <c r="AJ261" s="371"/>
      <c r="AK261" s="371"/>
      <c r="AL261" s="371"/>
      <c r="AM261" s="371"/>
      <c r="AN261" s="371"/>
      <c r="AO261" s="371"/>
      <c r="AP261" s="371"/>
      <c r="AQ261" s="371"/>
      <c r="AR261" s="371"/>
      <c r="AS261" s="371"/>
      <c r="AT261" s="371"/>
      <c r="AU261" s="13"/>
      <c r="AV261" s="372"/>
      <c r="AW261" s="372"/>
      <c r="AX261" s="372"/>
      <c r="AY261" s="372"/>
      <c r="AZ261" s="372"/>
      <c r="BA261" s="372"/>
      <c r="BB261" s="372"/>
      <c r="BC261" s="372"/>
      <c r="BD261" s="372"/>
      <c r="BE261" s="372"/>
      <c r="BF261" s="372"/>
      <c r="BG261" s="372"/>
      <c r="BH261" s="372"/>
      <c r="BI261" s="372"/>
      <c r="BJ261" s="372"/>
      <c r="BK261" s="372"/>
      <c r="BL261" s="372"/>
      <c r="BM261" s="372"/>
      <c r="BN261" s="372"/>
      <c r="BO261" s="372"/>
      <c r="BP261" s="372"/>
      <c r="BQ261" s="372"/>
      <c r="BR261" s="372"/>
      <c r="BS261" s="372"/>
      <c r="BT261" s="372"/>
      <c r="BU261" s="372"/>
      <c r="BV261" s="372"/>
      <c r="BW261" s="372"/>
      <c r="BX261" s="372"/>
      <c r="BY261" s="372"/>
      <c r="BZ261" s="372"/>
      <c r="CA261" s="372"/>
      <c r="CB261" s="372"/>
      <c r="CC261" s="372"/>
      <c r="CD261" s="372"/>
      <c r="CE261" s="372"/>
      <c r="CF261" s="372"/>
      <c r="CG261" s="372"/>
      <c r="CH261" s="372"/>
      <c r="CI261" s="372"/>
      <c r="CJ261" s="372"/>
      <c r="CK261" s="372"/>
      <c r="CL261" s="372"/>
      <c r="CM261" s="372"/>
      <c r="CN261" s="372"/>
    </row>
    <row r="262" spans="1:109" ht="14.25" customHeight="1">
      <c r="D262" s="766" t="s">
        <v>109</v>
      </c>
      <c r="E262" s="766"/>
      <c r="F262" s="766"/>
      <c r="G262" s="766"/>
      <c r="H262" s="766"/>
      <c r="I262" s="766"/>
      <c r="J262" s="766"/>
      <c r="K262" s="766"/>
      <c r="L262" s="766"/>
      <c r="M262" s="766"/>
      <c r="N262" s="766"/>
      <c r="O262" s="766"/>
      <c r="P262" s="766" t="s">
        <v>110</v>
      </c>
      <c r="Q262" s="766"/>
      <c r="R262" s="766"/>
      <c r="S262" s="766"/>
      <c r="T262" s="766"/>
      <c r="U262" s="766"/>
      <c r="V262" s="766"/>
      <c r="W262" s="766"/>
      <c r="X262" s="766"/>
      <c r="Y262" s="766"/>
      <c r="Z262" s="766"/>
      <c r="AA262" s="766"/>
      <c r="AB262" s="766"/>
      <c r="AC262" s="766"/>
      <c r="AD262" s="766"/>
      <c r="AE262" s="766"/>
      <c r="AF262" s="766"/>
      <c r="AG262" s="766"/>
      <c r="AH262" s="329" t="s">
        <v>111</v>
      </c>
      <c r="AI262" s="330"/>
      <c r="AJ262" s="330"/>
      <c r="AK262" s="330"/>
      <c r="AL262" s="330"/>
      <c r="AM262" s="330"/>
      <c r="AN262" s="330"/>
      <c r="AO262" s="330"/>
      <c r="AP262" s="330"/>
      <c r="AQ262" s="330"/>
      <c r="AR262" s="330"/>
      <c r="AS262" s="330"/>
      <c r="AT262" s="331"/>
      <c r="AU262" s="26"/>
      <c r="AV262" s="329" t="s">
        <v>115</v>
      </c>
      <c r="AW262" s="330"/>
      <c r="AX262" s="330"/>
      <c r="AY262" s="330"/>
      <c r="AZ262" s="330"/>
      <c r="BA262" s="330"/>
      <c r="BB262" s="330"/>
      <c r="BC262" s="330"/>
      <c r="BD262" s="330"/>
      <c r="BE262" s="330"/>
      <c r="BF262" s="330"/>
      <c r="BG262" s="330"/>
      <c r="BH262" s="330"/>
      <c r="BI262" s="331"/>
      <c r="BJ262" s="329" t="s">
        <v>116</v>
      </c>
      <c r="BK262" s="330"/>
      <c r="BL262" s="330"/>
      <c r="BM262" s="330"/>
      <c r="BN262" s="330"/>
      <c r="BO262" s="330"/>
      <c r="BP262" s="330"/>
      <c r="BQ262" s="330"/>
      <c r="BR262" s="330"/>
      <c r="BS262" s="330"/>
      <c r="BT262" s="330"/>
      <c r="BU262" s="330"/>
      <c r="BV262" s="330"/>
      <c r="BW262" s="331"/>
      <c r="BX262" s="329" t="s">
        <v>110</v>
      </c>
      <c r="BY262" s="330"/>
      <c r="BZ262" s="330"/>
      <c r="CA262" s="330"/>
      <c r="CB262" s="330"/>
      <c r="CC262" s="330"/>
      <c r="CD262" s="330"/>
      <c r="CE262" s="330"/>
      <c r="CF262" s="331"/>
      <c r="CG262" s="329" t="s">
        <v>117</v>
      </c>
      <c r="CH262" s="330"/>
      <c r="CI262" s="330"/>
      <c r="CJ262" s="330"/>
      <c r="CK262" s="330"/>
      <c r="CL262" s="330"/>
      <c r="CM262" s="330"/>
      <c r="CN262" s="331"/>
    </row>
    <row r="263" spans="1:109" ht="14.25" customHeight="1">
      <c r="D263" s="766"/>
      <c r="E263" s="766"/>
      <c r="F263" s="766"/>
      <c r="G263" s="766"/>
      <c r="H263" s="766"/>
      <c r="I263" s="766"/>
      <c r="J263" s="766"/>
      <c r="K263" s="766"/>
      <c r="L263" s="766"/>
      <c r="M263" s="766"/>
      <c r="N263" s="766"/>
      <c r="O263" s="766"/>
      <c r="P263" s="766"/>
      <c r="Q263" s="766"/>
      <c r="R263" s="766"/>
      <c r="S263" s="766"/>
      <c r="T263" s="766"/>
      <c r="U263" s="766"/>
      <c r="V263" s="766"/>
      <c r="W263" s="766"/>
      <c r="X263" s="766"/>
      <c r="Y263" s="766"/>
      <c r="Z263" s="766"/>
      <c r="AA263" s="766"/>
      <c r="AB263" s="766"/>
      <c r="AC263" s="766"/>
      <c r="AD263" s="766"/>
      <c r="AE263" s="766"/>
      <c r="AF263" s="766"/>
      <c r="AG263" s="766"/>
      <c r="AH263" s="332"/>
      <c r="AI263" s="333"/>
      <c r="AJ263" s="333"/>
      <c r="AK263" s="333"/>
      <c r="AL263" s="333"/>
      <c r="AM263" s="333"/>
      <c r="AN263" s="333"/>
      <c r="AO263" s="333"/>
      <c r="AP263" s="333"/>
      <c r="AQ263" s="333"/>
      <c r="AR263" s="333"/>
      <c r="AS263" s="333"/>
      <c r="AT263" s="334"/>
      <c r="AU263" s="26"/>
      <c r="AV263" s="332"/>
      <c r="AW263" s="333"/>
      <c r="AX263" s="333"/>
      <c r="AY263" s="333"/>
      <c r="AZ263" s="333"/>
      <c r="BA263" s="333"/>
      <c r="BB263" s="333"/>
      <c r="BC263" s="333"/>
      <c r="BD263" s="333"/>
      <c r="BE263" s="333"/>
      <c r="BF263" s="333"/>
      <c r="BG263" s="333"/>
      <c r="BH263" s="333"/>
      <c r="BI263" s="334"/>
      <c r="BJ263" s="332"/>
      <c r="BK263" s="333"/>
      <c r="BL263" s="333"/>
      <c r="BM263" s="333"/>
      <c r="BN263" s="333"/>
      <c r="BO263" s="333"/>
      <c r="BP263" s="333"/>
      <c r="BQ263" s="333"/>
      <c r="BR263" s="333"/>
      <c r="BS263" s="333"/>
      <c r="BT263" s="333"/>
      <c r="BU263" s="333"/>
      <c r="BV263" s="333"/>
      <c r="BW263" s="334"/>
      <c r="BX263" s="332"/>
      <c r="BY263" s="333"/>
      <c r="BZ263" s="333"/>
      <c r="CA263" s="333"/>
      <c r="CB263" s="333"/>
      <c r="CC263" s="333"/>
      <c r="CD263" s="333"/>
      <c r="CE263" s="333"/>
      <c r="CF263" s="334"/>
      <c r="CG263" s="332"/>
      <c r="CH263" s="333"/>
      <c r="CI263" s="333"/>
      <c r="CJ263" s="333"/>
      <c r="CK263" s="333"/>
      <c r="CL263" s="333"/>
      <c r="CM263" s="333"/>
      <c r="CN263" s="334"/>
    </row>
    <row r="264" spans="1:109" ht="14.25" customHeight="1">
      <c r="D264" s="862" t="s">
        <v>599</v>
      </c>
      <c r="E264" s="862"/>
      <c r="F264" s="862"/>
      <c r="G264" s="862"/>
      <c r="H264" s="862"/>
      <c r="I264" s="862"/>
      <c r="J264" s="862"/>
      <c r="K264" s="862"/>
      <c r="L264" s="862"/>
      <c r="M264" s="862"/>
      <c r="N264" s="862"/>
      <c r="O264" s="862"/>
      <c r="P264" s="862" t="s">
        <v>675</v>
      </c>
      <c r="Q264" s="862"/>
      <c r="R264" s="862"/>
      <c r="S264" s="862"/>
      <c r="T264" s="862"/>
      <c r="U264" s="862"/>
      <c r="V264" s="862"/>
      <c r="W264" s="862"/>
      <c r="X264" s="862"/>
      <c r="Y264" s="862"/>
      <c r="Z264" s="862"/>
      <c r="AA264" s="862"/>
      <c r="AB264" s="862"/>
      <c r="AC264" s="862"/>
      <c r="AD264" s="862"/>
      <c r="AE264" s="862"/>
      <c r="AF264" s="862"/>
      <c r="AG264" s="862"/>
      <c r="AH264" s="398">
        <v>3</v>
      </c>
      <c r="AI264" s="399"/>
      <c r="AJ264" s="399"/>
      <c r="AK264" s="399"/>
      <c r="AL264" s="399"/>
      <c r="AM264" s="399"/>
      <c r="AN264" s="399"/>
      <c r="AO264" s="399"/>
      <c r="AP264" s="399"/>
      <c r="AQ264" s="399"/>
      <c r="AR264" s="399"/>
      <c r="AS264" s="399"/>
      <c r="AT264" s="400"/>
      <c r="AU264" s="26"/>
      <c r="AV264" s="398">
        <v>0</v>
      </c>
      <c r="AW264" s="399"/>
      <c r="AX264" s="399"/>
      <c r="AY264" s="399"/>
      <c r="AZ264" s="399"/>
      <c r="BA264" s="399"/>
      <c r="BB264" s="399"/>
      <c r="BC264" s="399"/>
      <c r="BD264" s="399"/>
      <c r="BE264" s="399"/>
      <c r="BF264" s="399"/>
      <c r="BG264" s="399"/>
      <c r="BH264" s="399"/>
      <c r="BI264" s="400"/>
      <c r="BJ264" s="392">
        <v>1</v>
      </c>
      <c r="BK264" s="393"/>
      <c r="BL264" s="393"/>
      <c r="BM264" s="393"/>
      <c r="BN264" s="393"/>
      <c r="BO264" s="393"/>
      <c r="BP264" s="393"/>
      <c r="BQ264" s="393"/>
      <c r="BR264" s="393"/>
      <c r="BS264" s="393"/>
      <c r="BT264" s="393"/>
      <c r="BU264" s="393"/>
      <c r="BV264" s="393"/>
      <c r="BW264" s="394"/>
      <c r="BX264" s="398">
        <v>1</v>
      </c>
      <c r="BY264" s="399"/>
      <c r="BZ264" s="399"/>
      <c r="CA264" s="399"/>
      <c r="CB264" s="399"/>
      <c r="CC264" s="399"/>
      <c r="CD264" s="399"/>
      <c r="CE264" s="399"/>
      <c r="CF264" s="400"/>
      <c r="CG264" s="398">
        <v>0</v>
      </c>
      <c r="CH264" s="399"/>
      <c r="CI264" s="399"/>
      <c r="CJ264" s="399"/>
      <c r="CK264" s="399"/>
      <c r="CL264" s="399"/>
      <c r="CM264" s="399"/>
      <c r="CN264" s="400"/>
    </row>
    <row r="265" spans="1:109" ht="14.25" customHeight="1">
      <c r="D265" s="862"/>
      <c r="E265" s="862"/>
      <c r="F265" s="862"/>
      <c r="G265" s="862"/>
      <c r="H265" s="862"/>
      <c r="I265" s="862"/>
      <c r="J265" s="862"/>
      <c r="K265" s="862"/>
      <c r="L265" s="862"/>
      <c r="M265" s="862"/>
      <c r="N265" s="862"/>
      <c r="O265" s="862"/>
      <c r="P265" s="862"/>
      <c r="Q265" s="862"/>
      <c r="R265" s="862"/>
      <c r="S265" s="862"/>
      <c r="T265" s="862"/>
      <c r="U265" s="862"/>
      <c r="V265" s="862"/>
      <c r="W265" s="862"/>
      <c r="X265" s="862"/>
      <c r="Y265" s="862"/>
      <c r="Z265" s="862"/>
      <c r="AA265" s="862"/>
      <c r="AB265" s="862"/>
      <c r="AC265" s="862"/>
      <c r="AD265" s="862"/>
      <c r="AE265" s="862"/>
      <c r="AF265" s="862"/>
      <c r="AG265" s="862"/>
      <c r="AH265" s="401"/>
      <c r="AI265" s="402"/>
      <c r="AJ265" s="402"/>
      <c r="AK265" s="402"/>
      <c r="AL265" s="402"/>
      <c r="AM265" s="402"/>
      <c r="AN265" s="402"/>
      <c r="AO265" s="402"/>
      <c r="AP265" s="402"/>
      <c r="AQ265" s="402"/>
      <c r="AR265" s="402"/>
      <c r="AS265" s="402"/>
      <c r="AT265" s="403"/>
      <c r="AU265" s="26"/>
      <c r="AV265" s="401"/>
      <c r="AW265" s="402"/>
      <c r="AX265" s="402"/>
      <c r="AY265" s="402"/>
      <c r="AZ265" s="402"/>
      <c r="BA265" s="402"/>
      <c r="BB265" s="402"/>
      <c r="BC265" s="402"/>
      <c r="BD265" s="402"/>
      <c r="BE265" s="402"/>
      <c r="BF265" s="402"/>
      <c r="BG265" s="402"/>
      <c r="BH265" s="402"/>
      <c r="BI265" s="403"/>
      <c r="BJ265" s="395"/>
      <c r="BK265" s="396"/>
      <c r="BL265" s="396"/>
      <c r="BM265" s="396"/>
      <c r="BN265" s="396"/>
      <c r="BO265" s="396"/>
      <c r="BP265" s="396"/>
      <c r="BQ265" s="396"/>
      <c r="BR265" s="396"/>
      <c r="BS265" s="396"/>
      <c r="BT265" s="396"/>
      <c r="BU265" s="396"/>
      <c r="BV265" s="396"/>
      <c r="BW265" s="397"/>
      <c r="BX265" s="401"/>
      <c r="BY265" s="402"/>
      <c r="BZ265" s="402"/>
      <c r="CA265" s="402"/>
      <c r="CB265" s="402"/>
      <c r="CC265" s="402"/>
      <c r="CD265" s="402"/>
      <c r="CE265" s="402"/>
      <c r="CF265" s="403"/>
      <c r="CG265" s="401"/>
      <c r="CH265" s="402"/>
      <c r="CI265" s="402"/>
      <c r="CJ265" s="402"/>
      <c r="CK265" s="402"/>
      <c r="CL265" s="402"/>
      <c r="CM265" s="402"/>
      <c r="CN265" s="403"/>
    </row>
    <row r="266" spans="1:109" ht="14.25" customHeight="1">
      <c r="D266" s="57" t="s">
        <v>353</v>
      </c>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27"/>
      <c r="AC266" s="27"/>
      <c r="AD266" s="27"/>
      <c r="AE266" s="27"/>
      <c r="AF266" s="27"/>
      <c r="AG266" s="27"/>
      <c r="AH266" s="27"/>
      <c r="AI266" s="27"/>
      <c r="AJ266" s="27"/>
      <c r="AK266" s="27"/>
      <c r="AL266" s="27"/>
      <c r="AM266" s="27"/>
      <c r="AN266" s="27"/>
      <c r="AO266" s="27"/>
      <c r="AP266" s="27"/>
      <c r="AQ266" s="27"/>
      <c r="AR266" s="27"/>
      <c r="AS266" s="27"/>
      <c r="AT266" s="27"/>
      <c r="AU266" s="51"/>
      <c r="AV266" s="391" t="s">
        <v>354</v>
      </c>
      <c r="AW266" s="391"/>
      <c r="AX266" s="391"/>
      <c r="AY266" s="391"/>
      <c r="AZ266" s="391"/>
      <c r="BA266" s="391"/>
      <c r="BB266" s="391"/>
      <c r="BC266" s="391"/>
      <c r="BD266" s="391"/>
      <c r="BE266" s="391"/>
      <c r="BF266" s="391"/>
      <c r="BG266" s="391"/>
      <c r="BH266" s="391"/>
      <c r="BI266" s="391"/>
      <c r="BJ266" s="391"/>
      <c r="BK266" s="391"/>
      <c r="BL266" s="391"/>
      <c r="BM266" s="391"/>
      <c r="BN266" s="391"/>
      <c r="BO266" s="391"/>
      <c r="BP266" s="391"/>
      <c r="BQ266" s="391"/>
      <c r="BR266" s="391"/>
      <c r="BS266" s="391"/>
      <c r="BT266" s="391"/>
      <c r="BU266" s="391"/>
      <c r="BV266" s="391"/>
      <c r="BW266" s="27"/>
      <c r="BX266" s="27"/>
      <c r="BY266" s="27"/>
      <c r="BZ266" s="27"/>
      <c r="CA266" s="27"/>
      <c r="CB266" s="27"/>
      <c r="CC266" s="27"/>
      <c r="CD266" s="27"/>
      <c r="CE266" s="27"/>
      <c r="CF266" s="27"/>
      <c r="CG266" s="27"/>
      <c r="CH266" s="27"/>
      <c r="CI266" s="27"/>
      <c r="CJ266" s="27"/>
      <c r="CK266" s="27"/>
      <c r="CL266" s="27"/>
      <c r="CM266" s="27"/>
      <c r="CN266" s="27"/>
    </row>
    <row r="267" spans="1:109" ht="14.25" customHeight="1">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row>
    <row r="268" spans="1:109" ht="14.25" customHeight="1">
      <c r="A268" s="811"/>
      <c r="B268" s="811"/>
      <c r="C268" s="811"/>
      <c r="D268" s="811"/>
      <c r="E268" s="811"/>
      <c r="F268" s="811"/>
      <c r="G268" s="811"/>
      <c r="H268" s="811"/>
      <c r="I268" s="811"/>
      <c r="J268" s="811"/>
      <c r="K268" s="811"/>
      <c r="L268" s="811"/>
      <c r="M268" s="811"/>
      <c r="N268" s="811"/>
      <c r="O268" s="811"/>
      <c r="P268" s="811"/>
      <c r="Q268" s="811"/>
      <c r="R268" s="811"/>
      <c r="S268" s="811"/>
      <c r="T268" s="811"/>
      <c r="U268" s="811"/>
      <c r="V268" s="811"/>
      <c r="W268" s="811"/>
      <c r="X268" s="811"/>
      <c r="Y268" s="811"/>
      <c r="Z268" s="811"/>
      <c r="AA268" s="811"/>
      <c r="AB268" s="811"/>
      <c r="AC268" s="811"/>
      <c r="AD268" s="811"/>
      <c r="AE268" s="811"/>
      <c r="AF268" s="811"/>
      <c r="AG268" s="811"/>
      <c r="AH268" s="811"/>
      <c r="AI268" s="811"/>
      <c r="AJ268" s="811"/>
      <c r="AK268" s="811"/>
      <c r="AL268" s="811"/>
      <c r="AM268" s="811"/>
      <c r="AN268" s="811"/>
      <c r="AO268" s="811"/>
      <c r="AP268" s="811"/>
      <c r="AQ268" s="811"/>
      <c r="AR268" s="811"/>
      <c r="AS268" s="811"/>
      <c r="AT268" s="811"/>
      <c r="AU268" s="811"/>
      <c r="AV268" s="811"/>
      <c r="AW268" s="811"/>
      <c r="AX268" s="811"/>
      <c r="AY268" s="811"/>
      <c r="AZ268" s="811"/>
      <c r="BA268" s="811"/>
      <c r="BB268" s="811"/>
      <c r="BC268" s="811"/>
      <c r="BD268" s="811"/>
      <c r="BE268" s="811"/>
      <c r="BF268" s="811"/>
      <c r="BG268" s="811"/>
      <c r="BH268" s="811"/>
      <c r="BI268" s="811"/>
      <c r="BJ268" s="811"/>
      <c r="BK268" s="811"/>
      <c r="BL268" s="811"/>
      <c r="BM268" s="811"/>
      <c r="BN268" s="811"/>
      <c r="BO268" s="811"/>
      <c r="BP268" s="811"/>
      <c r="BQ268" s="811"/>
      <c r="BR268" s="811"/>
      <c r="BS268" s="811"/>
      <c r="BT268" s="811"/>
      <c r="BU268" s="811"/>
      <c r="BV268" s="811"/>
      <c r="BW268" s="811"/>
      <c r="BX268" s="811"/>
      <c r="BY268" s="811"/>
      <c r="BZ268" s="811"/>
      <c r="CA268" s="811"/>
      <c r="CB268" s="811"/>
      <c r="CC268" s="811"/>
      <c r="CD268" s="811"/>
      <c r="CE268" s="811"/>
      <c r="CF268" s="811"/>
      <c r="CG268" s="811"/>
      <c r="CH268" s="811"/>
      <c r="CI268" s="811"/>
      <c r="CJ268" s="811"/>
      <c r="CK268" s="811"/>
      <c r="CL268" s="811"/>
      <c r="CM268" s="811"/>
      <c r="CN268" s="811"/>
    </row>
    <row r="269" spans="1:109" ht="14.25" customHeight="1">
      <c r="A269" s="811"/>
      <c r="B269" s="811"/>
      <c r="C269" s="811"/>
      <c r="D269" s="811"/>
      <c r="E269" s="811"/>
      <c r="F269" s="811"/>
      <c r="G269" s="811"/>
      <c r="H269" s="811"/>
      <c r="I269" s="811"/>
      <c r="J269" s="811"/>
      <c r="K269" s="811"/>
      <c r="L269" s="811"/>
      <c r="M269" s="811"/>
      <c r="N269" s="811"/>
      <c r="O269" s="811"/>
      <c r="P269" s="811"/>
      <c r="Q269" s="811"/>
      <c r="R269" s="811"/>
      <c r="S269" s="811"/>
      <c r="T269" s="811"/>
      <c r="U269" s="811"/>
      <c r="V269" s="811"/>
      <c r="W269" s="811"/>
      <c r="X269" s="811"/>
      <c r="Y269" s="811"/>
      <c r="Z269" s="811"/>
      <c r="AA269" s="811"/>
      <c r="AB269" s="811"/>
      <c r="AC269" s="811"/>
      <c r="AD269" s="811"/>
      <c r="AE269" s="811"/>
      <c r="AF269" s="811"/>
      <c r="AG269" s="811"/>
      <c r="AH269" s="811"/>
      <c r="AI269" s="811"/>
      <c r="AJ269" s="811"/>
      <c r="AK269" s="811"/>
      <c r="AL269" s="811"/>
      <c r="AM269" s="811"/>
      <c r="AN269" s="811"/>
      <c r="AO269" s="811"/>
      <c r="AP269" s="811"/>
      <c r="AQ269" s="811"/>
      <c r="AR269" s="811"/>
      <c r="AS269" s="811"/>
      <c r="AT269" s="811"/>
      <c r="AU269" s="811"/>
      <c r="AV269" s="811"/>
      <c r="AW269" s="811"/>
      <c r="AX269" s="811"/>
      <c r="AY269" s="811"/>
      <c r="AZ269" s="811"/>
      <c r="BA269" s="811"/>
      <c r="BB269" s="811"/>
      <c r="BC269" s="811"/>
      <c r="BD269" s="811"/>
      <c r="BE269" s="811"/>
      <c r="BF269" s="811"/>
      <c r="BG269" s="811"/>
      <c r="BH269" s="811"/>
      <c r="BI269" s="811"/>
      <c r="BJ269" s="811"/>
      <c r="BK269" s="811"/>
      <c r="BL269" s="811"/>
      <c r="BM269" s="811"/>
      <c r="BN269" s="811"/>
      <c r="BO269" s="811"/>
      <c r="BP269" s="811"/>
      <c r="BQ269" s="811"/>
      <c r="BR269" s="811"/>
      <c r="BS269" s="811"/>
      <c r="BT269" s="811"/>
      <c r="BU269" s="811"/>
      <c r="BV269" s="811"/>
      <c r="BW269" s="811"/>
      <c r="BX269" s="811"/>
      <c r="BY269" s="811"/>
      <c r="BZ269" s="811"/>
      <c r="CA269" s="811"/>
      <c r="CB269" s="811"/>
      <c r="CC269" s="811"/>
      <c r="CD269" s="811"/>
      <c r="CE269" s="811"/>
      <c r="CF269" s="811"/>
      <c r="CG269" s="811"/>
      <c r="CH269" s="811"/>
      <c r="CI269" s="811"/>
      <c r="CJ269" s="811"/>
      <c r="CK269" s="811"/>
      <c r="CL269" s="811"/>
      <c r="CM269" s="811"/>
      <c r="CN269" s="811"/>
    </row>
    <row r="270" spans="1:109" ht="14.25" customHeight="1"/>
    <row r="271" spans="1:109" ht="14.25" customHeight="1">
      <c r="D271" s="371" t="s">
        <v>118</v>
      </c>
      <c r="E271" s="371"/>
      <c r="F271" s="371"/>
      <c r="G271" s="371"/>
      <c r="H271" s="371"/>
      <c r="I271" s="371"/>
      <c r="J271" s="371"/>
      <c r="K271" s="371"/>
      <c r="L271" s="371"/>
      <c r="M271" s="371"/>
      <c r="N271" s="371"/>
      <c r="O271" s="371"/>
      <c r="P271" s="371"/>
      <c r="Q271" s="371"/>
      <c r="R271" s="371"/>
      <c r="S271" s="371"/>
      <c r="T271" s="371"/>
      <c r="U271" s="371"/>
      <c r="V271" s="371"/>
      <c r="W271" s="371"/>
      <c r="X271" s="371"/>
      <c r="Y271" s="371"/>
      <c r="Z271" s="371"/>
      <c r="AA271" s="371"/>
      <c r="AB271" s="371"/>
      <c r="AC271" s="371"/>
      <c r="AD271" s="371"/>
      <c r="AE271" s="371"/>
      <c r="AF271" s="371"/>
      <c r="AG271" s="371"/>
      <c r="AH271" s="371"/>
      <c r="AI271" s="371"/>
      <c r="AJ271" s="371"/>
      <c r="AK271" s="371"/>
      <c r="AL271" s="371"/>
      <c r="AM271" s="371"/>
      <c r="AN271" s="371"/>
      <c r="AO271" s="371"/>
      <c r="AP271" s="371"/>
      <c r="AQ271" s="371"/>
      <c r="AR271" s="371"/>
      <c r="AS271" s="371"/>
      <c r="AT271" s="371"/>
      <c r="AU271" s="9"/>
      <c r="AV271" s="9"/>
      <c r="AW271" s="9"/>
      <c r="AX271" s="9"/>
      <c r="AY271" s="9"/>
      <c r="AZ271" s="9"/>
      <c r="BA271" s="9"/>
      <c r="BB271" s="9"/>
      <c r="BC271" s="9"/>
      <c r="BD271" s="9"/>
      <c r="BE271" s="9"/>
      <c r="BF271" s="9"/>
      <c r="BG271" s="9"/>
      <c r="BH271" s="9"/>
      <c r="BI271" s="9"/>
      <c r="BJ271" s="9"/>
      <c r="BK271" s="9"/>
      <c r="BL271" s="9"/>
      <c r="BM271" s="9"/>
      <c r="BN271" s="9"/>
      <c r="BO271" s="9"/>
      <c r="BP271" s="9"/>
      <c r="CS271" s="177" t="s">
        <v>319</v>
      </c>
      <c r="CT271" s="177"/>
      <c r="CU271" s="177"/>
      <c r="CV271" s="177"/>
      <c r="CW271" s="177"/>
      <c r="CX271" s="177"/>
      <c r="CY271" s="177"/>
      <c r="CZ271" s="177"/>
      <c r="DA271" s="177"/>
      <c r="DB271" s="177"/>
      <c r="DC271" s="177"/>
      <c r="DD271" s="177"/>
    </row>
    <row r="272" spans="1:109" ht="14.25" customHeight="1">
      <c r="D272" s="372"/>
      <c r="E272" s="372"/>
      <c r="F272" s="372"/>
      <c r="G272" s="372"/>
      <c r="H272" s="372"/>
      <c r="I272" s="372"/>
      <c r="J272" s="372"/>
      <c r="K272" s="372"/>
      <c r="L272" s="372"/>
      <c r="M272" s="372"/>
      <c r="N272" s="372"/>
      <c r="O272" s="372"/>
      <c r="P272" s="372"/>
      <c r="Q272" s="372"/>
      <c r="R272" s="372"/>
      <c r="S272" s="372"/>
      <c r="T272" s="372"/>
      <c r="U272" s="372"/>
      <c r="V272" s="372"/>
      <c r="W272" s="372"/>
      <c r="X272" s="372"/>
      <c r="Y272" s="372"/>
      <c r="Z272" s="372"/>
      <c r="AA272" s="372"/>
      <c r="AB272" s="372"/>
      <c r="AC272" s="372"/>
      <c r="AD272" s="372"/>
      <c r="AE272" s="372"/>
      <c r="AF272" s="372"/>
      <c r="AG272" s="372"/>
      <c r="AH272" s="372"/>
      <c r="AI272" s="372"/>
      <c r="AJ272" s="372"/>
      <c r="AK272" s="372"/>
      <c r="AL272" s="372"/>
      <c r="AM272" s="372"/>
      <c r="AN272" s="372"/>
      <c r="AO272" s="372"/>
      <c r="AP272" s="372"/>
      <c r="AQ272" s="372"/>
      <c r="AR272" s="372"/>
      <c r="AS272" s="372"/>
      <c r="AT272" s="372"/>
      <c r="AU272" s="9"/>
      <c r="AV272" s="9"/>
      <c r="AW272" s="9"/>
      <c r="AX272" s="9"/>
      <c r="AY272" s="9"/>
      <c r="AZ272" s="9"/>
      <c r="BA272" s="9"/>
      <c r="BB272" s="9"/>
      <c r="BC272" s="9"/>
      <c r="BD272" s="9"/>
      <c r="BE272" s="9"/>
      <c r="BF272" s="9"/>
      <c r="BG272" s="9"/>
      <c r="BH272" s="9"/>
      <c r="BI272" s="9"/>
      <c r="BJ272" s="9"/>
      <c r="BK272" s="9"/>
      <c r="BL272" s="9"/>
      <c r="BM272" s="9"/>
      <c r="BN272" s="9"/>
      <c r="BO272" s="9"/>
      <c r="BP272" s="9"/>
      <c r="CS272" s="190" t="s">
        <v>318</v>
      </c>
      <c r="CT272" s="190">
        <v>2005</v>
      </c>
      <c r="CU272" s="190" t="s">
        <v>775</v>
      </c>
      <c r="CV272" s="191" t="s">
        <v>904</v>
      </c>
      <c r="CW272" s="191"/>
      <c r="CX272" s="191"/>
      <c r="CY272" s="191"/>
      <c r="CZ272" s="191"/>
      <c r="DA272" s="191"/>
      <c r="DB272" s="191"/>
      <c r="DC272" s="191"/>
      <c r="DD272" s="191"/>
      <c r="DE272" s="133"/>
    </row>
    <row r="273" spans="4:108" ht="14.25" customHeight="1">
      <c r="D273" s="866">
        <v>1993</v>
      </c>
      <c r="E273" s="866"/>
      <c r="F273" s="866"/>
      <c r="G273" s="866"/>
      <c r="H273" s="866"/>
      <c r="I273" s="866"/>
      <c r="J273" s="866"/>
      <c r="K273" s="866"/>
      <c r="L273" s="866"/>
      <c r="M273" s="866"/>
      <c r="N273" s="866"/>
      <c r="O273" s="866"/>
      <c r="P273" s="866"/>
      <c r="Q273" s="866"/>
      <c r="R273" s="866">
        <v>2005</v>
      </c>
      <c r="S273" s="866"/>
      <c r="T273" s="866"/>
      <c r="U273" s="866"/>
      <c r="V273" s="866"/>
      <c r="W273" s="866"/>
      <c r="X273" s="866"/>
      <c r="Y273" s="866"/>
      <c r="Z273" s="866"/>
      <c r="AA273" s="866"/>
      <c r="AB273" s="866"/>
      <c r="AC273" s="866"/>
      <c r="AD273" s="866"/>
      <c r="AE273" s="866"/>
      <c r="AF273" s="866" t="s">
        <v>775</v>
      </c>
      <c r="AG273" s="866"/>
      <c r="AH273" s="866"/>
      <c r="AI273" s="866"/>
      <c r="AJ273" s="866"/>
      <c r="AK273" s="866"/>
      <c r="AL273" s="866"/>
      <c r="AM273" s="866"/>
      <c r="AN273" s="866"/>
      <c r="AO273" s="866"/>
      <c r="AP273" s="866"/>
      <c r="AQ273" s="866"/>
      <c r="AR273" s="866"/>
      <c r="AS273" s="866"/>
      <c r="AT273" s="866"/>
      <c r="AU273" s="12"/>
      <c r="AV273" s="12"/>
      <c r="AW273" s="3"/>
      <c r="AX273" s="3"/>
      <c r="AY273" s="3"/>
      <c r="AZ273" s="3"/>
      <c r="BA273" s="3"/>
      <c r="BB273" s="3"/>
      <c r="BC273" s="3"/>
      <c r="BD273" s="3"/>
      <c r="BE273" s="3"/>
      <c r="BF273" s="3"/>
      <c r="BG273" s="3"/>
      <c r="BH273" s="3"/>
      <c r="BI273" s="3"/>
      <c r="CS273" s="181">
        <f>+N277</f>
        <v>32836</v>
      </c>
      <c r="CT273" s="181">
        <f>+AB277</f>
        <v>34060</v>
      </c>
      <c r="CU273" s="181">
        <f>+AP277</f>
        <v>35195</v>
      </c>
      <c r="CV273" s="177"/>
      <c r="CW273" s="177"/>
      <c r="CX273" s="177"/>
      <c r="CY273" s="177"/>
      <c r="CZ273" s="177"/>
      <c r="DA273" s="177"/>
      <c r="DB273" s="177"/>
      <c r="DC273" s="177"/>
      <c r="DD273" s="177"/>
    </row>
    <row r="274" spans="4:108" ht="14.25" customHeight="1">
      <c r="D274" s="866"/>
      <c r="E274" s="866"/>
      <c r="F274" s="866"/>
      <c r="G274" s="866"/>
      <c r="H274" s="866"/>
      <c r="I274" s="866"/>
      <c r="J274" s="866"/>
      <c r="K274" s="866"/>
      <c r="L274" s="866"/>
      <c r="M274" s="866"/>
      <c r="N274" s="866"/>
      <c r="O274" s="866"/>
      <c r="P274" s="866"/>
      <c r="Q274" s="866"/>
      <c r="R274" s="866"/>
      <c r="S274" s="866"/>
      <c r="T274" s="866"/>
      <c r="U274" s="866"/>
      <c r="V274" s="866"/>
      <c r="W274" s="866"/>
      <c r="X274" s="866"/>
      <c r="Y274" s="866"/>
      <c r="Z274" s="866"/>
      <c r="AA274" s="866"/>
      <c r="AB274" s="866"/>
      <c r="AC274" s="866"/>
      <c r="AD274" s="866"/>
      <c r="AE274" s="866"/>
      <c r="AF274" s="866"/>
      <c r="AG274" s="866"/>
      <c r="AH274" s="866"/>
      <c r="AI274" s="866"/>
      <c r="AJ274" s="866"/>
      <c r="AK274" s="866"/>
      <c r="AL274" s="866"/>
      <c r="AM274" s="866"/>
      <c r="AN274" s="866"/>
      <c r="AO274" s="866"/>
      <c r="AP274" s="866"/>
      <c r="AQ274" s="866"/>
      <c r="AR274" s="866"/>
      <c r="AS274" s="866"/>
      <c r="AT274" s="866"/>
      <c r="AU274" s="6"/>
      <c r="AV274" s="6"/>
      <c r="AW274" s="3"/>
      <c r="AX274" s="3"/>
      <c r="AY274" s="3"/>
      <c r="AZ274" s="3"/>
      <c r="BA274" s="3"/>
      <c r="BB274" s="3"/>
      <c r="BC274" s="3"/>
      <c r="BD274" s="3"/>
      <c r="BE274" s="3"/>
      <c r="BF274" s="3"/>
      <c r="BG274" s="3"/>
      <c r="BH274" s="3"/>
      <c r="BI274" s="3"/>
      <c r="CS274" s="177"/>
      <c r="CT274" s="177"/>
      <c r="CU274" s="177"/>
      <c r="CV274" s="177"/>
      <c r="CW274" s="177"/>
      <c r="CX274" s="177"/>
      <c r="CY274" s="177"/>
      <c r="CZ274" s="177"/>
      <c r="DA274" s="177"/>
      <c r="DB274" s="177"/>
      <c r="DC274" s="177"/>
      <c r="DD274" s="177"/>
    </row>
    <row r="275" spans="4:108" ht="14.25" customHeight="1">
      <c r="D275" s="766" t="s">
        <v>119</v>
      </c>
      <c r="E275" s="766"/>
      <c r="F275" s="766"/>
      <c r="G275" s="766"/>
      <c r="H275" s="766"/>
      <c r="I275" s="766" t="s">
        <v>120</v>
      </c>
      <c r="J275" s="766"/>
      <c r="K275" s="766"/>
      <c r="L275" s="766"/>
      <c r="M275" s="766"/>
      <c r="N275" s="766" t="s">
        <v>121</v>
      </c>
      <c r="O275" s="766"/>
      <c r="P275" s="766"/>
      <c r="Q275" s="766"/>
      <c r="R275" s="766" t="s">
        <v>119</v>
      </c>
      <c r="S275" s="766"/>
      <c r="T275" s="766"/>
      <c r="U275" s="766"/>
      <c r="V275" s="766"/>
      <c r="W275" s="766" t="s">
        <v>120</v>
      </c>
      <c r="X275" s="766"/>
      <c r="Y275" s="766"/>
      <c r="Z275" s="766"/>
      <c r="AA275" s="766"/>
      <c r="AB275" s="766" t="s">
        <v>121</v>
      </c>
      <c r="AC275" s="766"/>
      <c r="AD275" s="766"/>
      <c r="AE275" s="766"/>
      <c r="AF275" s="766" t="s">
        <v>119</v>
      </c>
      <c r="AG275" s="766"/>
      <c r="AH275" s="766"/>
      <c r="AI275" s="766"/>
      <c r="AJ275" s="766"/>
      <c r="AK275" s="766" t="s">
        <v>120</v>
      </c>
      <c r="AL275" s="766"/>
      <c r="AM275" s="766"/>
      <c r="AN275" s="766"/>
      <c r="AO275" s="766"/>
      <c r="AP275" s="766" t="s">
        <v>121</v>
      </c>
      <c r="AQ275" s="766"/>
      <c r="AR275" s="766"/>
      <c r="AS275" s="766"/>
      <c r="AT275" s="766"/>
      <c r="AU275" s="8"/>
      <c r="AV275" s="8"/>
      <c r="AW275" s="3"/>
      <c r="AX275" s="3"/>
      <c r="AY275" s="3"/>
      <c r="AZ275" s="3"/>
      <c r="BA275" s="3"/>
      <c r="BB275" s="3"/>
      <c r="BC275" s="3"/>
      <c r="BD275" s="3"/>
      <c r="BE275" s="3"/>
      <c r="BF275" s="3"/>
      <c r="BG275" s="3"/>
      <c r="BH275" s="3"/>
      <c r="BI275" s="3"/>
      <c r="CS275" s="185"/>
      <c r="CT275" s="185"/>
      <c r="CU275" s="185"/>
      <c r="CV275" s="177"/>
      <c r="CW275" s="177"/>
      <c r="CX275" s="177"/>
      <c r="CY275" s="177"/>
      <c r="CZ275" s="177"/>
      <c r="DA275" s="177"/>
      <c r="DB275" s="177"/>
      <c r="DC275" s="177"/>
      <c r="DD275" s="177"/>
    </row>
    <row r="276" spans="4:108" ht="14.25" customHeight="1">
      <c r="D276" s="766"/>
      <c r="E276" s="766"/>
      <c r="F276" s="766"/>
      <c r="G276" s="766"/>
      <c r="H276" s="766"/>
      <c r="I276" s="766"/>
      <c r="J276" s="766"/>
      <c r="K276" s="766"/>
      <c r="L276" s="766"/>
      <c r="M276" s="766"/>
      <c r="N276" s="766"/>
      <c r="O276" s="766"/>
      <c r="P276" s="766"/>
      <c r="Q276" s="766"/>
      <c r="R276" s="766"/>
      <c r="S276" s="766"/>
      <c r="T276" s="766"/>
      <c r="U276" s="766"/>
      <c r="V276" s="766"/>
      <c r="W276" s="766"/>
      <c r="X276" s="766"/>
      <c r="Y276" s="766"/>
      <c r="Z276" s="766"/>
      <c r="AA276" s="766"/>
      <c r="AB276" s="766"/>
      <c r="AC276" s="766"/>
      <c r="AD276" s="766"/>
      <c r="AE276" s="766"/>
      <c r="AF276" s="766"/>
      <c r="AG276" s="766"/>
      <c r="AH276" s="766"/>
      <c r="AI276" s="766"/>
      <c r="AJ276" s="766"/>
      <c r="AK276" s="766"/>
      <c r="AL276" s="766"/>
      <c r="AM276" s="766"/>
      <c r="AN276" s="766"/>
      <c r="AO276" s="766"/>
      <c r="AP276" s="766"/>
      <c r="AQ276" s="766"/>
      <c r="AR276" s="766"/>
      <c r="AS276" s="766"/>
      <c r="AT276" s="766"/>
      <c r="AU276" s="8"/>
      <c r="AV276" s="8"/>
      <c r="AW276" s="3"/>
      <c r="AX276" s="3"/>
      <c r="AY276" s="3"/>
      <c r="AZ276" s="3"/>
      <c r="BA276" s="3"/>
      <c r="BB276" s="3"/>
      <c r="BC276" s="3"/>
      <c r="BD276" s="3"/>
      <c r="BE276" s="3"/>
      <c r="BF276" s="3"/>
      <c r="BG276" s="3"/>
      <c r="BH276" s="3"/>
      <c r="BI276" s="3"/>
      <c r="CF276" s="3"/>
      <c r="CG276" s="3"/>
      <c r="CH276" s="3"/>
      <c r="CI276" s="3"/>
      <c r="CJ276" s="3"/>
      <c r="CK276" s="3"/>
      <c r="CL276" s="3"/>
      <c r="CM276" s="3"/>
      <c r="CS276" s="177"/>
      <c r="CT276" s="177"/>
      <c r="CU276" s="177"/>
      <c r="CV276" s="177"/>
      <c r="CW276" s="177"/>
      <c r="CX276" s="177"/>
      <c r="CY276" s="177"/>
      <c r="CZ276" s="177"/>
      <c r="DA276" s="177"/>
      <c r="DB276" s="177"/>
      <c r="DC276" s="177"/>
      <c r="DD276" s="177"/>
    </row>
    <row r="277" spans="4:108" ht="14.25" customHeight="1">
      <c r="D277" s="863">
        <v>23194</v>
      </c>
      <c r="E277" s="669"/>
      <c r="F277" s="669"/>
      <c r="G277" s="669"/>
      <c r="H277" s="669"/>
      <c r="I277" s="863">
        <v>9642</v>
      </c>
      <c r="J277" s="669"/>
      <c r="K277" s="669"/>
      <c r="L277" s="669"/>
      <c r="M277" s="669"/>
      <c r="N277" s="828">
        <v>32836</v>
      </c>
      <c r="O277" s="829"/>
      <c r="P277" s="829"/>
      <c r="Q277" s="829"/>
      <c r="R277" s="863">
        <v>27209</v>
      </c>
      <c r="S277" s="669"/>
      <c r="T277" s="669"/>
      <c r="U277" s="669"/>
      <c r="V277" s="669"/>
      <c r="W277" s="863">
        <v>6851</v>
      </c>
      <c r="X277" s="669"/>
      <c r="Y277" s="669"/>
      <c r="Z277" s="669"/>
      <c r="AA277" s="669"/>
      <c r="AB277" s="863">
        <v>34060</v>
      </c>
      <c r="AC277" s="863"/>
      <c r="AD277" s="863"/>
      <c r="AE277" s="863"/>
      <c r="AF277" s="863">
        <v>29515</v>
      </c>
      <c r="AG277" s="669"/>
      <c r="AH277" s="669"/>
      <c r="AI277" s="669"/>
      <c r="AJ277" s="669"/>
      <c r="AK277" s="863">
        <f>+AP277-AF277</f>
        <v>5680</v>
      </c>
      <c r="AL277" s="669"/>
      <c r="AM277" s="669"/>
      <c r="AN277" s="669"/>
      <c r="AO277" s="669"/>
      <c r="AP277" s="863">
        <v>35195</v>
      </c>
      <c r="AQ277" s="863"/>
      <c r="AR277" s="863"/>
      <c r="AS277" s="863"/>
      <c r="AT277" s="863"/>
      <c r="AU277" s="11"/>
      <c r="AV277" s="11"/>
      <c r="AW277" s="11"/>
      <c r="CF277" s="3"/>
      <c r="CG277" s="3"/>
      <c r="CH277" s="3"/>
      <c r="CI277" s="3"/>
      <c r="CJ277" s="3"/>
      <c r="CK277" s="3"/>
      <c r="CL277" s="3"/>
      <c r="CM277" s="3"/>
      <c r="CS277" s="177"/>
      <c r="CT277" s="177"/>
      <c r="CU277" s="177"/>
      <c r="CV277" s="177"/>
      <c r="CW277" s="177"/>
      <c r="CX277" s="177"/>
      <c r="CY277" s="177"/>
      <c r="CZ277" s="177"/>
      <c r="DA277" s="177"/>
      <c r="DB277" s="177"/>
      <c r="DC277" s="177"/>
      <c r="DD277" s="177"/>
    </row>
    <row r="278" spans="4:108" ht="14.25" customHeight="1">
      <c r="D278" s="669"/>
      <c r="E278" s="669"/>
      <c r="F278" s="669"/>
      <c r="G278" s="669"/>
      <c r="H278" s="669"/>
      <c r="I278" s="669"/>
      <c r="J278" s="669"/>
      <c r="K278" s="669"/>
      <c r="L278" s="669"/>
      <c r="M278" s="669"/>
      <c r="N278" s="831"/>
      <c r="O278" s="832"/>
      <c r="P278" s="832"/>
      <c r="Q278" s="832"/>
      <c r="R278" s="669"/>
      <c r="S278" s="669"/>
      <c r="T278" s="669"/>
      <c r="U278" s="669"/>
      <c r="V278" s="669"/>
      <c r="W278" s="669"/>
      <c r="X278" s="669"/>
      <c r="Y278" s="669"/>
      <c r="Z278" s="669"/>
      <c r="AA278" s="669"/>
      <c r="AB278" s="863"/>
      <c r="AC278" s="863"/>
      <c r="AD278" s="863"/>
      <c r="AE278" s="863"/>
      <c r="AF278" s="669"/>
      <c r="AG278" s="669"/>
      <c r="AH278" s="669"/>
      <c r="AI278" s="669"/>
      <c r="AJ278" s="669"/>
      <c r="AK278" s="669"/>
      <c r="AL278" s="669"/>
      <c r="AM278" s="669"/>
      <c r="AN278" s="669"/>
      <c r="AO278" s="669"/>
      <c r="AP278" s="863"/>
      <c r="AQ278" s="863"/>
      <c r="AR278" s="863"/>
      <c r="AS278" s="863"/>
      <c r="AT278" s="863"/>
      <c r="AU278" s="115"/>
      <c r="AV278" s="115"/>
      <c r="AW278" s="115"/>
      <c r="CF278" s="3"/>
      <c r="CG278" s="3"/>
      <c r="CH278" s="3"/>
      <c r="CI278" s="3"/>
      <c r="CJ278" s="3"/>
      <c r="CK278" s="3"/>
      <c r="CL278" s="3"/>
      <c r="CM278" s="3"/>
      <c r="CS278" s="177"/>
      <c r="CT278" s="177"/>
      <c r="CU278" s="177"/>
      <c r="CV278" s="177"/>
      <c r="CW278" s="177"/>
      <c r="CX278" s="177"/>
      <c r="CY278" s="177"/>
      <c r="CZ278" s="177"/>
      <c r="DA278" s="177"/>
      <c r="DB278" s="177"/>
      <c r="DC278" s="177"/>
      <c r="DD278" s="177"/>
    </row>
    <row r="279" spans="4:108" ht="14.25" customHeight="1">
      <c r="D279" s="47" t="s">
        <v>355</v>
      </c>
      <c r="E279" s="118"/>
      <c r="F279" s="118"/>
      <c r="G279" s="118"/>
      <c r="H279" s="118"/>
      <c r="I279" s="118"/>
      <c r="J279" s="118"/>
      <c r="K279" s="118"/>
      <c r="L279" s="118"/>
      <c r="M279" s="118"/>
      <c r="N279" s="118"/>
      <c r="O279" s="118"/>
      <c r="P279" s="118"/>
      <c r="Q279" s="118"/>
      <c r="R279" s="118"/>
      <c r="S279" s="118"/>
      <c r="T279" s="27"/>
      <c r="U279" s="27"/>
      <c r="V279" s="27"/>
      <c r="W279" s="27"/>
      <c r="X279" s="27"/>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5"/>
      <c r="AV279" s="115"/>
      <c r="AW279" s="115"/>
      <c r="CS279" s="177"/>
      <c r="CT279" s="177"/>
      <c r="CU279" s="177"/>
      <c r="CV279" s="177"/>
      <c r="CW279" s="177"/>
      <c r="CX279" s="177"/>
      <c r="CY279" s="177"/>
      <c r="CZ279" s="177"/>
      <c r="DA279" s="177"/>
      <c r="DB279" s="177"/>
      <c r="DC279" s="177"/>
      <c r="DD279" s="177"/>
    </row>
    <row r="280" spans="4:108" ht="14.25" customHeight="1">
      <c r="AV280" s="10" t="s">
        <v>139</v>
      </c>
      <c r="CS280" s="177"/>
      <c r="CT280" s="177"/>
      <c r="CU280" s="177"/>
      <c r="CV280" s="177"/>
      <c r="CW280" s="177"/>
      <c r="CX280" s="177"/>
      <c r="CY280" s="177"/>
      <c r="CZ280" s="177"/>
      <c r="DA280" s="177"/>
      <c r="DB280" s="177"/>
      <c r="DC280" s="177"/>
      <c r="DD280" s="177"/>
    </row>
    <row r="281" spans="4:108" ht="14.25" customHeight="1">
      <c r="D281" s="371" t="s">
        <v>171</v>
      </c>
      <c r="E281" s="371"/>
      <c r="F281" s="371"/>
      <c r="G281" s="371"/>
      <c r="H281" s="371"/>
      <c r="I281" s="371"/>
      <c r="J281" s="371"/>
      <c r="K281" s="371"/>
      <c r="L281" s="371"/>
      <c r="M281" s="371"/>
      <c r="N281" s="371"/>
      <c r="O281" s="371"/>
      <c r="P281" s="371"/>
      <c r="Q281" s="371"/>
      <c r="R281" s="371"/>
      <c r="S281" s="371"/>
      <c r="T281" s="371"/>
      <c r="U281" s="371"/>
      <c r="V281" s="371"/>
      <c r="W281" s="371"/>
      <c r="X281" s="371"/>
      <c r="Y281" s="371"/>
      <c r="Z281" s="371"/>
      <c r="AA281" s="371"/>
      <c r="AB281" s="371"/>
      <c r="AC281" s="371"/>
      <c r="AD281" s="371"/>
      <c r="AE281" s="371"/>
      <c r="AF281" s="371"/>
      <c r="AG281" s="371"/>
      <c r="AH281" s="371"/>
      <c r="AI281" s="371"/>
      <c r="AJ281" s="371"/>
      <c r="AK281" s="371"/>
      <c r="AL281" s="371"/>
      <c r="AM281" s="371"/>
      <c r="AN281" s="371"/>
      <c r="AO281" s="371"/>
      <c r="AP281" s="371"/>
      <c r="AQ281" s="371"/>
      <c r="AR281" s="371"/>
      <c r="AS281" s="371"/>
      <c r="AT281" s="371"/>
      <c r="AU281" s="9"/>
      <c r="AV281" s="9"/>
      <c r="AW281" s="9"/>
      <c r="AX281" s="9"/>
      <c r="AY281" s="9"/>
      <c r="AZ281" s="9"/>
      <c r="BA281" s="9"/>
      <c r="BB281" s="9"/>
      <c r="BC281" s="9"/>
      <c r="BD281" s="9"/>
      <c r="BE281" s="9"/>
      <c r="BF281" s="9"/>
      <c r="BG281" s="9"/>
      <c r="BH281" s="9"/>
      <c r="BI281" s="9"/>
      <c r="BJ281" s="9"/>
      <c r="BK281" s="9"/>
      <c r="BL281" s="9"/>
      <c r="BM281" s="9"/>
      <c r="BN281" s="9"/>
      <c r="BO281" s="9"/>
      <c r="BP281" s="9"/>
      <c r="CS281" s="177"/>
      <c r="CT281" s="177"/>
      <c r="CU281" s="177"/>
      <c r="CV281" s="177"/>
      <c r="CW281" s="177"/>
      <c r="CX281" s="177"/>
      <c r="CY281" s="177"/>
      <c r="CZ281" s="177"/>
      <c r="DA281" s="177"/>
      <c r="DB281" s="177"/>
      <c r="DC281" s="177"/>
      <c r="DD281" s="177"/>
    </row>
    <row r="282" spans="4:108" ht="14.25" customHeight="1">
      <c r="D282" s="371"/>
      <c r="E282" s="371"/>
      <c r="F282" s="371"/>
      <c r="G282" s="371"/>
      <c r="H282" s="371"/>
      <c r="I282" s="371"/>
      <c r="J282" s="371"/>
      <c r="K282" s="371"/>
      <c r="L282" s="371"/>
      <c r="M282" s="371"/>
      <c r="N282" s="371"/>
      <c r="O282" s="371"/>
      <c r="P282" s="371"/>
      <c r="Q282" s="371"/>
      <c r="R282" s="371"/>
      <c r="S282" s="371"/>
      <c r="T282" s="371"/>
      <c r="U282" s="371"/>
      <c r="V282" s="371"/>
      <c r="W282" s="371"/>
      <c r="X282" s="371"/>
      <c r="Y282" s="371"/>
      <c r="Z282" s="371"/>
      <c r="AA282" s="371"/>
      <c r="AB282" s="371"/>
      <c r="AC282" s="371"/>
      <c r="AD282" s="371"/>
      <c r="AE282" s="371"/>
      <c r="AF282" s="371"/>
      <c r="AG282" s="371"/>
      <c r="AH282" s="371"/>
      <c r="AI282" s="371"/>
      <c r="AJ282" s="371"/>
      <c r="AK282" s="371"/>
      <c r="AL282" s="371"/>
      <c r="AM282" s="371"/>
      <c r="AN282" s="371"/>
      <c r="AO282" s="371"/>
      <c r="AP282" s="371"/>
      <c r="AQ282" s="371"/>
      <c r="AR282" s="371"/>
      <c r="AS282" s="371"/>
      <c r="AT282" s="371"/>
      <c r="AU282" s="9"/>
      <c r="AV282" s="9"/>
      <c r="AW282" s="9"/>
      <c r="AX282" s="9"/>
      <c r="AY282" s="9"/>
      <c r="AZ282" s="9"/>
      <c r="BA282" s="9"/>
      <c r="BB282" s="9"/>
      <c r="BC282" s="9"/>
      <c r="BD282" s="9"/>
      <c r="BE282" s="9"/>
      <c r="BF282" s="9"/>
      <c r="BG282" s="9"/>
      <c r="BH282" s="9"/>
      <c r="BI282" s="9"/>
      <c r="BJ282" s="9"/>
      <c r="BK282" s="9"/>
      <c r="BL282" s="9"/>
      <c r="BM282" s="9"/>
      <c r="BN282" s="9"/>
      <c r="BO282" s="9"/>
      <c r="BP282" s="9"/>
      <c r="CS282" s="177"/>
      <c r="CT282" s="177"/>
      <c r="CU282" s="177"/>
      <c r="CV282" s="177"/>
      <c r="CW282" s="177"/>
      <c r="CX282" s="177"/>
      <c r="CY282" s="177"/>
      <c r="CZ282" s="177"/>
      <c r="DA282" s="177"/>
      <c r="DB282" s="177"/>
      <c r="DC282" s="177"/>
      <c r="DD282" s="177"/>
    </row>
    <row r="283" spans="4:108" ht="14.25" customHeight="1">
      <c r="D283" s="572" t="s">
        <v>122</v>
      </c>
      <c r="E283" s="572"/>
      <c r="F283" s="572"/>
      <c r="G283" s="572"/>
      <c r="H283" s="572"/>
      <c r="I283" s="572"/>
      <c r="J283" s="572"/>
      <c r="K283" s="572"/>
      <c r="L283" s="572"/>
      <c r="M283" s="572"/>
      <c r="N283" s="572"/>
      <c r="O283" s="572"/>
      <c r="P283" s="572" t="s">
        <v>121</v>
      </c>
      <c r="Q283" s="572"/>
      <c r="R283" s="572"/>
      <c r="S283" s="572"/>
      <c r="T283" s="572"/>
      <c r="U283" s="572"/>
      <c r="V283" s="572"/>
      <c r="W283" s="572"/>
      <c r="X283" s="572"/>
      <c r="Y283" s="572"/>
      <c r="Z283" s="572" t="s">
        <v>123</v>
      </c>
      <c r="AA283" s="572"/>
      <c r="AB283" s="572"/>
      <c r="AC283" s="572"/>
      <c r="AD283" s="572"/>
      <c r="AE283" s="572"/>
      <c r="AF283" s="572"/>
      <c r="AG283" s="572"/>
      <c r="AH283" s="572"/>
      <c r="AI283" s="572"/>
      <c r="AJ283" s="317" t="s">
        <v>124</v>
      </c>
      <c r="AK283" s="318"/>
      <c r="AL283" s="318"/>
      <c r="AM283" s="318"/>
      <c r="AN283" s="318"/>
      <c r="AO283" s="318"/>
      <c r="AP283" s="318"/>
      <c r="AQ283" s="318"/>
      <c r="AR283" s="318"/>
      <c r="AS283" s="318"/>
      <c r="AT283" s="319"/>
      <c r="BU283" s="3"/>
      <c r="BV283" s="3"/>
      <c r="BW283" s="3"/>
      <c r="BX283" s="3"/>
      <c r="BY283" s="3"/>
      <c r="BZ283" s="3"/>
      <c r="CA283" s="3"/>
      <c r="CB283" s="3"/>
      <c r="CC283" s="3"/>
      <c r="CD283" s="3"/>
      <c r="CE283" s="3"/>
      <c r="CF283" s="3"/>
      <c r="CG283" s="3"/>
      <c r="CH283" s="3"/>
      <c r="CI283" s="3"/>
      <c r="CJ283" s="3"/>
      <c r="CK283" s="3"/>
      <c r="CL283" s="3"/>
      <c r="CM283" s="3"/>
      <c r="CS283" s="177"/>
      <c r="CT283" s="192"/>
      <c r="CU283" s="192"/>
      <c r="CV283" s="192"/>
      <c r="CW283" s="192"/>
      <c r="CX283" s="177"/>
      <c r="CY283" s="192"/>
      <c r="CZ283" s="192"/>
      <c r="DA283" s="192"/>
      <c r="DB283" s="192"/>
      <c r="DC283" s="177"/>
      <c r="DD283" s="177"/>
    </row>
    <row r="284" spans="4:108" ht="14.25" customHeight="1">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323"/>
      <c r="AK284" s="324"/>
      <c r="AL284" s="324"/>
      <c r="AM284" s="324"/>
      <c r="AN284" s="324"/>
      <c r="AO284" s="324"/>
      <c r="AP284" s="324"/>
      <c r="AQ284" s="324"/>
      <c r="AR284" s="324"/>
      <c r="AS284" s="324"/>
      <c r="AT284" s="325"/>
      <c r="BU284" s="3"/>
      <c r="BV284" s="3"/>
      <c r="BW284" s="3"/>
      <c r="BX284" s="3"/>
      <c r="BY284" s="3"/>
      <c r="BZ284" s="3"/>
      <c r="CA284" s="3"/>
      <c r="CB284" s="3"/>
      <c r="CC284" s="3"/>
      <c r="CD284" s="3"/>
      <c r="CE284" s="3"/>
      <c r="CF284" s="3"/>
      <c r="CG284" s="3"/>
      <c r="CH284" s="3"/>
      <c r="CI284" s="3"/>
      <c r="CJ284" s="3"/>
      <c r="CK284" s="3"/>
      <c r="CL284" s="3"/>
      <c r="CM284" s="3"/>
      <c r="CS284" s="192" t="s">
        <v>122</v>
      </c>
      <c r="CT284" s="192" t="s">
        <v>676</v>
      </c>
      <c r="CU284" s="177" t="s">
        <v>136</v>
      </c>
      <c r="CV284" s="177" t="s">
        <v>138</v>
      </c>
      <c r="CW284" s="192"/>
      <c r="CX284" s="192"/>
      <c r="CY284" s="192"/>
      <c r="CZ284" s="192"/>
      <c r="DA284" s="192"/>
      <c r="DB284" s="192"/>
      <c r="DC284" s="177"/>
      <c r="DD284" s="177"/>
    </row>
    <row r="285" spans="4:108" ht="14.25" customHeight="1">
      <c r="D285" s="306">
        <v>2005</v>
      </c>
      <c r="E285" s="306"/>
      <c r="F285" s="306"/>
      <c r="G285" s="306"/>
      <c r="H285" s="306"/>
      <c r="I285" s="306"/>
      <c r="J285" s="306"/>
      <c r="K285" s="306"/>
      <c r="L285" s="306"/>
      <c r="M285" s="306"/>
      <c r="N285" s="306"/>
      <c r="O285" s="306"/>
      <c r="P285" s="874">
        <f>+Z285+AJ285</f>
        <v>34060</v>
      </c>
      <c r="Q285" s="874"/>
      <c r="R285" s="874"/>
      <c r="S285" s="874"/>
      <c r="T285" s="874"/>
      <c r="U285" s="874"/>
      <c r="V285" s="874"/>
      <c r="W285" s="874"/>
      <c r="X285" s="874"/>
      <c r="Y285" s="874"/>
      <c r="Z285" s="424">
        <v>27209</v>
      </c>
      <c r="AA285" s="425"/>
      <c r="AB285" s="425"/>
      <c r="AC285" s="425"/>
      <c r="AD285" s="425"/>
      <c r="AE285" s="425"/>
      <c r="AF285" s="425"/>
      <c r="AG285" s="425"/>
      <c r="AH285" s="425"/>
      <c r="AI285" s="426"/>
      <c r="AJ285" s="424">
        <v>6851</v>
      </c>
      <c r="AK285" s="425"/>
      <c r="AL285" s="425"/>
      <c r="AM285" s="425"/>
      <c r="AN285" s="425"/>
      <c r="AO285" s="425"/>
      <c r="AP285" s="425"/>
      <c r="AQ285" s="425"/>
      <c r="AR285" s="425"/>
      <c r="AS285" s="425"/>
      <c r="AT285" s="426"/>
      <c r="CG285" s="3"/>
      <c r="CH285" s="3"/>
      <c r="CI285" s="3"/>
      <c r="CJ285" s="3"/>
      <c r="CK285" s="3"/>
      <c r="CL285" s="3"/>
      <c r="CM285" s="3"/>
      <c r="CS285" s="185">
        <v>2005</v>
      </c>
      <c r="CT285" s="193">
        <f t="shared" ref="CT285:CT297" si="0">+P285</f>
        <v>34060</v>
      </c>
      <c r="CU285" s="193">
        <v>534506</v>
      </c>
      <c r="CV285" s="193">
        <v>42888592</v>
      </c>
      <c r="CW285" s="178" t="s">
        <v>122</v>
      </c>
      <c r="CX285" s="178" t="s">
        <v>676</v>
      </c>
      <c r="CY285" s="194" t="s">
        <v>137</v>
      </c>
      <c r="CZ285" s="194" t="s">
        <v>138</v>
      </c>
      <c r="DA285" s="193"/>
      <c r="DB285" s="193"/>
      <c r="DC285" s="177"/>
      <c r="DD285" s="177"/>
    </row>
    <row r="286" spans="4:108" ht="14.25" customHeight="1">
      <c r="D286" s="306">
        <v>2006</v>
      </c>
      <c r="E286" s="306"/>
      <c r="F286" s="306"/>
      <c r="G286" s="306"/>
      <c r="H286" s="306"/>
      <c r="I286" s="306"/>
      <c r="J286" s="306"/>
      <c r="K286" s="306"/>
      <c r="L286" s="306"/>
      <c r="M286" s="306"/>
      <c r="N286" s="306"/>
      <c r="O286" s="306"/>
      <c r="P286" s="874">
        <f t="shared" ref="P286:P295" si="1">+Z286+AJ286</f>
        <v>34163</v>
      </c>
      <c r="Q286" s="874"/>
      <c r="R286" s="874"/>
      <c r="S286" s="874"/>
      <c r="T286" s="874"/>
      <c r="U286" s="874"/>
      <c r="V286" s="874"/>
      <c r="W286" s="874"/>
      <c r="X286" s="874"/>
      <c r="Y286" s="874"/>
      <c r="Z286" s="424">
        <v>27477</v>
      </c>
      <c r="AA286" s="425"/>
      <c r="AB286" s="425"/>
      <c r="AC286" s="425"/>
      <c r="AD286" s="425"/>
      <c r="AE286" s="425"/>
      <c r="AF286" s="425"/>
      <c r="AG286" s="425"/>
      <c r="AH286" s="425"/>
      <c r="AI286" s="426"/>
      <c r="AJ286" s="424">
        <v>6686</v>
      </c>
      <c r="AK286" s="425"/>
      <c r="AL286" s="425"/>
      <c r="AM286" s="425"/>
      <c r="AN286" s="425"/>
      <c r="AO286" s="425"/>
      <c r="AP286" s="425"/>
      <c r="AQ286" s="425"/>
      <c r="AR286" s="425"/>
      <c r="AS286" s="425"/>
      <c r="AT286" s="426"/>
      <c r="CG286" s="3"/>
      <c r="CH286" s="3"/>
      <c r="CI286" s="3"/>
      <c r="CJ286" s="3"/>
      <c r="CK286" s="3"/>
      <c r="CL286" s="3"/>
      <c r="CM286" s="3"/>
      <c r="CS286" s="185">
        <v>2006</v>
      </c>
      <c r="CT286" s="193">
        <f t="shared" si="0"/>
        <v>34163</v>
      </c>
      <c r="CU286" s="193">
        <v>537530</v>
      </c>
      <c r="CV286" s="193">
        <v>43405956</v>
      </c>
      <c r="CW286" s="195" t="s">
        <v>125</v>
      </c>
      <c r="CX286" s="196">
        <f>+CT286/CT285-1</f>
        <v>3.0240751614798445E-3</v>
      </c>
      <c r="CY286" s="196">
        <f>+CU286/CU285-1</f>
        <v>5.6575604389847989E-3</v>
      </c>
      <c r="CZ286" s="196">
        <f>+CV286/CV285-1</f>
        <v>1.2062974694995843E-2</v>
      </c>
      <c r="DA286" s="193"/>
      <c r="DB286" s="193"/>
      <c r="DC286" s="177"/>
      <c r="DD286" s="177"/>
    </row>
    <row r="287" spans="4:108" ht="14.25" customHeight="1">
      <c r="D287" s="306">
        <v>2007</v>
      </c>
      <c r="E287" s="306"/>
      <c r="F287" s="306"/>
      <c r="G287" s="306"/>
      <c r="H287" s="306"/>
      <c r="I287" s="306"/>
      <c r="J287" s="306"/>
      <c r="K287" s="306"/>
      <c r="L287" s="306"/>
      <c r="M287" s="306"/>
      <c r="N287" s="306"/>
      <c r="O287" s="306"/>
      <c r="P287" s="874">
        <f t="shared" si="1"/>
        <v>34254</v>
      </c>
      <c r="Q287" s="874"/>
      <c r="R287" s="874"/>
      <c r="S287" s="874"/>
      <c r="T287" s="874"/>
      <c r="U287" s="874"/>
      <c r="V287" s="874"/>
      <c r="W287" s="874"/>
      <c r="X287" s="874"/>
      <c r="Y287" s="874"/>
      <c r="Z287" s="424">
        <v>27718</v>
      </c>
      <c r="AA287" s="425"/>
      <c r="AB287" s="425"/>
      <c r="AC287" s="425"/>
      <c r="AD287" s="425"/>
      <c r="AE287" s="425"/>
      <c r="AF287" s="425"/>
      <c r="AG287" s="425"/>
      <c r="AH287" s="425"/>
      <c r="AI287" s="426"/>
      <c r="AJ287" s="424">
        <v>6536</v>
      </c>
      <c r="AK287" s="425"/>
      <c r="AL287" s="425"/>
      <c r="AM287" s="425"/>
      <c r="AN287" s="425"/>
      <c r="AO287" s="425"/>
      <c r="AP287" s="425"/>
      <c r="AQ287" s="425"/>
      <c r="AR287" s="425"/>
      <c r="AS287" s="425"/>
      <c r="AT287" s="426"/>
      <c r="CG287" s="3"/>
      <c r="CH287" s="3"/>
      <c r="CI287" s="3"/>
      <c r="CJ287" s="3"/>
      <c r="CK287" s="3"/>
      <c r="CL287" s="3"/>
      <c r="CM287" s="3"/>
      <c r="CS287" s="185">
        <v>2007</v>
      </c>
      <c r="CT287" s="193">
        <f t="shared" si="0"/>
        <v>34254</v>
      </c>
      <c r="CU287" s="193">
        <v>540533</v>
      </c>
      <c r="CV287" s="193">
        <v>43926929</v>
      </c>
      <c r="CW287" s="195" t="s">
        <v>126</v>
      </c>
      <c r="CX287" s="196">
        <f t="shared" ref="CX287:CX297" si="2">+CT287/CT286-1</f>
        <v>2.6637004946872267E-3</v>
      </c>
      <c r="CY287" s="196">
        <f t="shared" ref="CY287:CY297" si="3">+CU287/CU286-1</f>
        <v>5.5866649303295546E-3</v>
      </c>
      <c r="CZ287" s="196">
        <f t="shared" ref="CZ287:CZ297" si="4">+CV287/CV286-1</f>
        <v>1.2002339033841292E-2</v>
      </c>
      <c r="DA287" s="193"/>
      <c r="DB287" s="193"/>
      <c r="DC287" s="177"/>
      <c r="DD287" s="177"/>
    </row>
    <row r="288" spans="4:108" ht="14.25" customHeight="1">
      <c r="D288" s="306">
        <v>2008</v>
      </c>
      <c r="E288" s="306"/>
      <c r="F288" s="306"/>
      <c r="G288" s="306"/>
      <c r="H288" s="306"/>
      <c r="I288" s="306"/>
      <c r="J288" s="306"/>
      <c r="K288" s="306"/>
      <c r="L288" s="306"/>
      <c r="M288" s="306"/>
      <c r="N288" s="306"/>
      <c r="O288" s="306"/>
      <c r="P288" s="874">
        <f t="shared" si="1"/>
        <v>34351</v>
      </c>
      <c r="Q288" s="874"/>
      <c r="R288" s="874"/>
      <c r="S288" s="874"/>
      <c r="T288" s="874"/>
      <c r="U288" s="874"/>
      <c r="V288" s="874"/>
      <c r="W288" s="874"/>
      <c r="X288" s="874"/>
      <c r="Y288" s="874"/>
      <c r="Z288" s="424">
        <v>27944</v>
      </c>
      <c r="AA288" s="425"/>
      <c r="AB288" s="425"/>
      <c r="AC288" s="425"/>
      <c r="AD288" s="425"/>
      <c r="AE288" s="425"/>
      <c r="AF288" s="425"/>
      <c r="AG288" s="425"/>
      <c r="AH288" s="425"/>
      <c r="AI288" s="426"/>
      <c r="AJ288" s="424">
        <v>6407</v>
      </c>
      <c r="AK288" s="425"/>
      <c r="AL288" s="425"/>
      <c r="AM288" s="425"/>
      <c r="AN288" s="425"/>
      <c r="AO288" s="425"/>
      <c r="AP288" s="425"/>
      <c r="AQ288" s="425"/>
      <c r="AR288" s="425"/>
      <c r="AS288" s="425"/>
      <c r="AT288" s="426"/>
      <c r="CS288" s="185">
        <v>2008</v>
      </c>
      <c r="CT288" s="193">
        <f t="shared" si="0"/>
        <v>34351</v>
      </c>
      <c r="CU288" s="193">
        <v>543579</v>
      </c>
      <c r="CV288" s="193">
        <v>44451147</v>
      </c>
      <c r="CW288" s="195" t="s">
        <v>127</v>
      </c>
      <c r="CX288" s="196">
        <f t="shared" si="2"/>
        <v>2.8317860687803176E-3</v>
      </c>
      <c r="CY288" s="196">
        <f t="shared" si="3"/>
        <v>5.6351786107415869E-3</v>
      </c>
      <c r="CZ288" s="196">
        <f t="shared" si="4"/>
        <v>1.1933864076862699E-2</v>
      </c>
      <c r="DA288" s="193"/>
      <c r="DB288" s="193"/>
      <c r="DC288" s="177"/>
      <c r="DD288" s="177"/>
    </row>
    <row r="289" spans="4:125" ht="14.25" customHeight="1">
      <c r="D289" s="306">
        <v>2009</v>
      </c>
      <c r="E289" s="306"/>
      <c r="F289" s="306"/>
      <c r="G289" s="306"/>
      <c r="H289" s="306"/>
      <c r="I289" s="306"/>
      <c r="J289" s="306"/>
      <c r="K289" s="306"/>
      <c r="L289" s="306"/>
      <c r="M289" s="306"/>
      <c r="N289" s="306"/>
      <c r="O289" s="306"/>
      <c r="P289" s="874">
        <f t="shared" si="1"/>
        <v>34431</v>
      </c>
      <c r="Q289" s="874"/>
      <c r="R289" s="874"/>
      <c r="S289" s="874"/>
      <c r="T289" s="874"/>
      <c r="U289" s="874"/>
      <c r="V289" s="874"/>
      <c r="W289" s="874"/>
      <c r="X289" s="874"/>
      <c r="Y289" s="874"/>
      <c r="Z289" s="424">
        <v>28146</v>
      </c>
      <c r="AA289" s="425"/>
      <c r="AB289" s="425"/>
      <c r="AC289" s="425"/>
      <c r="AD289" s="425"/>
      <c r="AE289" s="425"/>
      <c r="AF289" s="425"/>
      <c r="AG289" s="425"/>
      <c r="AH289" s="425"/>
      <c r="AI289" s="426"/>
      <c r="AJ289" s="424">
        <v>6285</v>
      </c>
      <c r="AK289" s="425"/>
      <c r="AL289" s="425"/>
      <c r="AM289" s="425"/>
      <c r="AN289" s="425"/>
      <c r="AO289" s="425"/>
      <c r="AP289" s="425"/>
      <c r="AQ289" s="425"/>
      <c r="AR289" s="425"/>
      <c r="AS289" s="425"/>
      <c r="AT289" s="426"/>
      <c r="CS289" s="185">
        <v>2009</v>
      </c>
      <c r="CT289" s="193">
        <f t="shared" si="0"/>
        <v>34431</v>
      </c>
      <c r="CU289" s="193">
        <v>546593</v>
      </c>
      <c r="CV289" s="193">
        <v>44978832</v>
      </c>
      <c r="CW289" s="195" t="s">
        <v>128</v>
      </c>
      <c r="CX289" s="196">
        <f t="shared" si="2"/>
        <v>2.3288987220169144E-3</v>
      </c>
      <c r="CY289" s="196">
        <f t="shared" si="3"/>
        <v>5.5447322284341016E-3</v>
      </c>
      <c r="CZ289" s="196">
        <f t="shared" si="4"/>
        <v>1.1871122245731947E-2</v>
      </c>
      <c r="DA289" s="193"/>
      <c r="DB289" s="193"/>
      <c r="DC289" s="177"/>
      <c r="DD289" s="177"/>
    </row>
    <row r="290" spans="4:125" ht="14.25" customHeight="1">
      <c r="D290" s="306">
        <v>2010</v>
      </c>
      <c r="E290" s="306"/>
      <c r="F290" s="306"/>
      <c r="G290" s="306"/>
      <c r="H290" s="306"/>
      <c r="I290" s="306"/>
      <c r="J290" s="306"/>
      <c r="K290" s="306"/>
      <c r="L290" s="306"/>
      <c r="M290" s="306"/>
      <c r="N290" s="306"/>
      <c r="O290" s="306"/>
      <c r="P290" s="874">
        <f t="shared" si="1"/>
        <v>34519</v>
      </c>
      <c r="Q290" s="874"/>
      <c r="R290" s="874"/>
      <c r="S290" s="874"/>
      <c r="T290" s="874"/>
      <c r="U290" s="874"/>
      <c r="V290" s="874"/>
      <c r="W290" s="874"/>
      <c r="X290" s="874"/>
      <c r="Y290" s="874"/>
      <c r="Z290" s="424">
        <v>28342</v>
      </c>
      <c r="AA290" s="425"/>
      <c r="AB290" s="425"/>
      <c r="AC290" s="425"/>
      <c r="AD290" s="425"/>
      <c r="AE290" s="425"/>
      <c r="AF290" s="425"/>
      <c r="AG290" s="425"/>
      <c r="AH290" s="425"/>
      <c r="AI290" s="426"/>
      <c r="AJ290" s="424">
        <v>6177</v>
      </c>
      <c r="AK290" s="425"/>
      <c r="AL290" s="425"/>
      <c r="AM290" s="425"/>
      <c r="AN290" s="425"/>
      <c r="AO290" s="425"/>
      <c r="AP290" s="425"/>
      <c r="AQ290" s="425"/>
      <c r="AR290" s="425"/>
      <c r="AS290" s="425"/>
      <c r="AT290" s="426"/>
      <c r="CS290" s="185">
        <v>2010</v>
      </c>
      <c r="CT290" s="193">
        <f t="shared" si="0"/>
        <v>34519</v>
      </c>
      <c r="CU290" s="193">
        <v>549662</v>
      </c>
      <c r="CV290" s="193">
        <v>45509584</v>
      </c>
      <c r="CW290" s="195" t="s">
        <v>129</v>
      </c>
      <c r="CX290" s="196">
        <f t="shared" si="2"/>
        <v>2.5558363103017623E-3</v>
      </c>
      <c r="CY290" s="196">
        <f t="shared" si="3"/>
        <v>5.6147810162223699E-3</v>
      </c>
      <c r="CZ290" s="196">
        <f t="shared" si="4"/>
        <v>1.1800039627529735E-2</v>
      </c>
      <c r="DA290" s="193"/>
      <c r="DB290" s="193"/>
      <c r="DC290" s="177"/>
      <c r="DD290" s="177"/>
    </row>
    <row r="291" spans="4:125" ht="14.25" customHeight="1">
      <c r="D291" s="306">
        <v>2011</v>
      </c>
      <c r="E291" s="306"/>
      <c r="F291" s="306"/>
      <c r="G291" s="306"/>
      <c r="H291" s="306"/>
      <c r="I291" s="306"/>
      <c r="J291" s="306"/>
      <c r="K291" s="306"/>
      <c r="L291" s="306"/>
      <c r="M291" s="306"/>
      <c r="N291" s="306"/>
      <c r="O291" s="306"/>
      <c r="P291" s="874">
        <f t="shared" si="1"/>
        <v>34604</v>
      </c>
      <c r="Q291" s="874"/>
      <c r="R291" s="874"/>
      <c r="S291" s="874"/>
      <c r="T291" s="874"/>
      <c r="U291" s="874"/>
      <c r="V291" s="874"/>
      <c r="W291" s="874"/>
      <c r="X291" s="874"/>
      <c r="Y291" s="874"/>
      <c r="Z291" s="424">
        <v>28524</v>
      </c>
      <c r="AA291" s="425"/>
      <c r="AB291" s="425"/>
      <c r="AC291" s="425"/>
      <c r="AD291" s="425"/>
      <c r="AE291" s="425"/>
      <c r="AF291" s="425"/>
      <c r="AG291" s="425"/>
      <c r="AH291" s="425"/>
      <c r="AI291" s="426"/>
      <c r="AJ291" s="424">
        <v>6080</v>
      </c>
      <c r="AK291" s="425"/>
      <c r="AL291" s="425"/>
      <c r="AM291" s="425"/>
      <c r="AN291" s="425"/>
      <c r="AO291" s="425"/>
      <c r="AP291" s="425"/>
      <c r="AQ291" s="425"/>
      <c r="AR291" s="425"/>
      <c r="AS291" s="425"/>
      <c r="AT291" s="426"/>
      <c r="CS291" s="185">
        <v>2011</v>
      </c>
      <c r="CT291" s="193">
        <f t="shared" si="0"/>
        <v>34604</v>
      </c>
      <c r="CU291" s="193">
        <v>552755</v>
      </c>
      <c r="CV291" s="193">
        <v>46044601</v>
      </c>
      <c r="CW291" s="195" t="s">
        <v>130</v>
      </c>
      <c r="CX291" s="196">
        <f t="shared" si="2"/>
        <v>2.4624120049827614E-3</v>
      </c>
      <c r="CY291" s="196">
        <f t="shared" si="3"/>
        <v>5.6270944689644775E-3</v>
      </c>
      <c r="CZ291" s="196">
        <f t="shared" si="4"/>
        <v>1.1756139102480079E-2</v>
      </c>
      <c r="DA291" s="193"/>
      <c r="DB291" s="193"/>
      <c r="DC291" s="177"/>
      <c r="DD291" s="177"/>
    </row>
    <row r="292" spans="4:125" ht="14.25" customHeight="1">
      <c r="D292" s="306">
        <v>2012</v>
      </c>
      <c r="E292" s="306"/>
      <c r="F292" s="306"/>
      <c r="G292" s="306"/>
      <c r="H292" s="306"/>
      <c r="I292" s="306"/>
      <c r="J292" s="306"/>
      <c r="K292" s="306"/>
      <c r="L292" s="306"/>
      <c r="M292" s="306"/>
      <c r="N292" s="306"/>
      <c r="O292" s="306"/>
      <c r="P292" s="874">
        <f t="shared" si="1"/>
        <v>34687</v>
      </c>
      <c r="Q292" s="874"/>
      <c r="R292" s="874"/>
      <c r="S292" s="874"/>
      <c r="T292" s="874"/>
      <c r="U292" s="874"/>
      <c r="V292" s="874"/>
      <c r="W292" s="874"/>
      <c r="X292" s="874"/>
      <c r="Y292" s="874"/>
      <c r="Z292" s="424">
        <v>28689</v>
      </c>
      <c r="AA292" s="425"/>
      <c r="AB292" s="425"/>
      <c r="AC292" s="425"/>
      <c r="AD292" s="425"/>
      <c r="AE292" s="425"/>
      <c r="AF292" s="425"/>
      <c r="AG292" s="425"/>
      <c r="AH292" s="425"/>
      <c r="AI292" s="426"/>
      <c r="AJ292" s="424">
        <v>5998</v>
      </c>
      <c r="AK292" s="425"/>
      <c r="AL292" s="425"/>
      <c r="AM292" s="425"/>
      <c r="AN292" s="425"/>
      <c r="AO292" s="425"/>
      <c r="AP292" s="425"/>
      <c r="AQ292" s="425"/>
      <c r="AR292" s="425"/>
      <c r="AS292" s="425"/>
      <c r="AT292" s="426"/>
      <c r="CS292" s="185">
        <v>2012</v>
      </c>
      <c r="CT292" s="193">
        <f t="shared" si="0"/>
        <v>34687</v>
      </c>
      <c r="CU292" s="193">
        <v>555836</v>
      </c>
      <c r="CV292" s="193">
        <v>46581823</v>
      </c>
      <c r="CW292" s="195" t="s">
        <v>131</v>
      </c>
      <c r="CX292" s="196">
        <f t="shared" si="2"/>
        <v>2.3985666396948435E-3</v>
      </c>
      <c r="CY292" s="196">
        <f t="shared" si="3"/>
        <v>5.5738980199184773E-3</v>
      </c>
      <c r="CZ292" s="196">
        <f t="shared" si="4"/>
        <v>1.1667426545839854E-2</v>
      </c>
      <c r="DA292" s="193"/>
      <c r="DB292" s="193"/>
      <c r="DC292" s="177"/>
      <c r="DD292" s="177"/>
    </row>
    <row r="293" spans="4:125" ht="14.25" customHeight="1">
      <c r="D293" s="306">
        <v>2013</v>
      </c>
      <c r="E293" s="306"/>
      <c r="F293" s="306"/>
      <c r="G293" s="306"/>
      <c r="H293" s="306"/>
      <c r="I293" s="306"/>
      <c r="J293" s="306"/>
      <c r="K293" s="306"/>
      <c r="L293" s="306"/>
      <c r="M293" s="306"/>
      <c r="N293" s="306"/>
      <c r="O293" s="306"/>
      <c r="P293" s="874">
        <f t="shared" si="1"/>
        <v>34777</v>
      </c>
      <c r="Q293" s="874"/>
      <c r="R293" s="874"/>
      <c r="S293" s="874"/>
      <c r="T293" s="874"/>
      <c r="U293" s="874"/>
      <c r="V293" s="874"/>
      <c r="W293" s="874"/>
      <c r="X293" s="874"/>
      <c r="Y293" s="874"/>
      <c r="Z293" s="424">
        <v>28850</v>
      </c>
      <c r="AA293" s="425"/>
      <c r="AB293" s="425"/>
      <c r="AC293" s="425"/>
      <c r="AD293" s="425"/>
      <c r="AE293" s="425"/>
      <c r="AF293" s="425"/>
      <c r="AG293" s="425"/>
      <c r="AH293" s="425"/>
      <c r="AI293" s="426"/>
      <c r="AJ293" s="424">
        <v>5927</v>
      </c>
      <c r="AK293" s="425"/>
      <c r="AL293" s="425"/>
      <c r="AM293" s="425"/>
      <c r="AN293" s="425"/>
      <c r="AO293" s="425"/>
      <c r="AP293" s="425"/>
      <c r="AQ293" s="425"/>
      <c r="AR293" s="425"/>
      <c r="AS293" s="425"/>
      <c r="AT293" s="426"/>
      <c r="CS293" s="185">
        <v>2013</v>
      </c>
      <c r="CT293" s="193">
        <f t="shared" si="0"/>
        <v>34777</v>
      </c>
      <c r="CU293" s="193">
        <v>558969</v>
      </c>
      <c r="CV293" s="193">
        <v>47121089</v>
      </c>
      <c r="CW293" s="195" t="s">
        <v>132</v>
      </c>
      <c r="CX293" s="196">
        <f t="shared" si="2"/>
        <v>2.594631994695451E-3</v>
      </c>
      <c r="CY293" s="196">
        <f t="shared" si="3"/>
        <v>5.6365546672039191E-3</v>
      </c>
      <c r="CZ293" s="196">
        <f t="shared" si="4"/>
        <v>1.1576747436440993E-2</v>
      </c>
      <c r="DA293" s="193"/>
      <c r="DB293" s="193"/>
      <c r="DC293" s="177"/>
      <c r="DD293" s="177"/>
    </row>
    <row r="294" spans="4:125" ht="14.25" customHeight="1">
      <c r="D294" s="306">
        <v>2014</v>
      </c>
      <c r="E294" s="306"/>
      <c r="F294" s="306"/>
      <c r="G294" s="306"/>
      <c r="H294" s="306"/>
      <c r="I294" s="306"/>
      <c r="J294" s="306"/>
      <c r="K294" s="306"/>
      <c r="L294" s="306"/>
      <c r="M294" s="306"/>
      <c r="N294" s="306"/>
      <c r="O294" s="306"/>
      <c r="P294" s="874">
        <f t="shared" si="1"/>
        <v>34862</v>
      </c>
      <c r="Q294" s="874"/>
      <c r="R294" s="874"/>
      <c r="S294" s="874"/>
      <c r="T294" s="874"/>
      <c r="U294" s="874"/>
      <c r="V294" s="874"/>
      <c r="W294" s="874"/>
      <c r="X294" s="874"/>
      <c r="Y294" s="874"/>
      <c r="Z294" s="424">
        <v>29002</v>
      </c>
      <c r="AA294" s="425"/>
      <c r="AB294" s="425"/>
      <c r="AC294" s="425"/>
      <c r="AD294" s="425"/>
      <c r="AE294" s="425"/>
      <c r="AF294" s="425"/>
      <c r="AG294" s="425"/>
      <c r="AH294" s="425"/>
      <c r="AI294" s="426"/>
      <c r="AJ294" s="424">
        <v>5860</v>
      </c>
      <c r="AK294" s="425"/>
      <c r="AL294" s="425"/>
      <c r="AM294" s="425"/>
      <c r="AN294" s="425"/>
      <c r="AO294" s="425"/>
      <c r="AP294" s="425"/>
      <c r="AQ294" s="425"/>
      <c r="AR294" s="425"/>
      <c r="AS294" s="425"/>
      <c r="AT294" s="426"/>
      <c r="CS294" s="185">
        <v>2014</v>
      </c>
      <c r="CT294" s="193">
        <f t="shared" si="0"/>
        <v>34862</v>
      </c>
      <c r="CU294" s="193">
        <v>562114</v>
      </c>
      <c r="CV294" s="193">
        <v>47661787</v>
      </c>
      <c r="CW294" s="195" t="s">
        <v>133</v>
      </c>
      <c r="CX294" s="196">
        <f t="shared" si="2"/>
        <v>2.4441441182390111E-3</v>
      </c>
      <c r="CY294" s="196">
        <f t="shared" si="3"/>
        <v>5.6264300882518103E-3</v>
      </c>
      <c r="CZ294" s="196">
        <f t="shared" si="4"/>
        <v>1.1474649917365021E-2</v>
      </c>
      <c r="DA294" s="193"/>
      <c r="DB294" s="193"/>
      <c r="DC294" s="177"/>
      <c r="DD294" s="177"/>
    </row>
    <row r="295" spans="4:125" ht="14.25" customHeight="1">
      <c r="D295" s="306">
        <v>2015</v>
      </c>
      <c r="E295" s="306"/>
      <c r="F295" s="306"/>
      <c r="G295" s="306"/>
      <c r="H295" s="306"/>
      <c r="I295" s="306"/>
      <c r="J295" s="306"/>
      <c r="K295" s="306"/>
      <c r="L295" s="306"/>
      <c r="M295" s="306"/>
      <c r="N295" s="306"/>
      <c r="O295" s="306"/>
      <c r="P295" s="874">
        <f t="shared" si="1"/>
        <v>34948</v>
      </c>
      <c r="Q295" s="874"/>
      <c r="R295" s="874"/>
      <c r="S295" s="874"/>
      <c r="T295" s="874"/>
      <c r="U295" s="874"/>
      <c r="V295" s="874"/>
      <c r="W295" s="874"/>
      <c r="X295" s="874"/>
      <c r="Y295" s="874"/>
      <c r="Z295" s="424">
        <v>29142</v>
      </c>
      <c r="AA295" s="425"/>
      <c r="AB295" s="425"/>
      <c r="AC295" s="425"/>
      <c r="AD295" s="425"/>
      <c r="AE295" s="425"/>
      <c r="AF295" s="425"/>
      <c r="AG295" s="425"/>
      <c r="AH295" s="425"/>
      <c r="AI295" s="426"/>
      <c r="AJ295" s="424">
        <v>5806</v>
      </c>
      <c r="AK295" s="425"/>
      <c r="AL295" s="425"/>
      <c r="AM295" s="425"/>
      <c r="AN295" s="425"/>
      <c r="AO295" s="425"/>
      <c r="AP295" s="425"/>
      <c r="AQ295" s="425"/>
      <c r="AR295" s="425"/>
      <c r="AS295" s="425"/>
      <c r="AT295" s="426"/>
      <c r="CS295" s="185">
        <v>2015</v>
      </c>
      <c r="CT295" s="193">
        <f t="shared" si="0"/>
        <v>34948</v>
      </c>
      <c r="CU295" s="193">
        <v>565310</v>
      </c>
      <c r="CV295" s="193">
        <v>48203405</v>
      </c>
      <c r="CW295" s="195" t="s">
        <v>134</v>
      </c>
      <c r="CX295" s="196">
        <f t="shared" si="2"/>
        <v>2.4668693706615397E-3</v>
      </c>
      <c r="CY295" s="196">
        <f t="shared" si="3"/>
        <v>5.6856794173423264E-3</v>
      </c>
      <c r="CZ295" s="196">
        <f t="shared" si="4"/>
        <v>1.1363778701793059E-2</v>
      </c>
      <c r="DA295" s="193"/>
      <c r="DB295" s="193"/>
      <c r="DC295" s="177"/>
      <c r="DD295" s="177"/>
    </row>
    <row r="296" spans="4:125" ht="14.25" customHeight="1">
      <c r="D296" s="306">
        <v>2016</v>
      </c>
      <c r="E296" s="306"/>
      <c r="F296" s="306"/>
      <c r="G296" s="306"/>
      <c r="H296" s="306"/>
      <c r="I296" s="306"/>
      <c r="J296" s="306"/>
      <c r="K296" s="306"/>
      <c r="L296" s="306"/>
      <c r="M296" s="306"/>
      <c r="N296" s="306"/>
      <c r="O296" s="306"/>
      <c r="P296" s="874">
        <f>+Z296+AJ296</f>
        <v>35036</v>
      </c>
      <c r="Q296" s="874"/>
      <c r="R296" s="874"/>
      <c r="S296" s="874"/>
      <c r="T296" s="874"/>
      <c r="U296" s="874"/>
      <c r="V296" s="874"/>
      <c r="W296" s="874"/>
      <c r="X296" s="874"/>
      <c r="Y296" s="874"/>
      <c r="Z296" s="424">
        <v>29280</v>
      </c>
      <c r="AA296" s="425"/>
      <c r="AB296" s="425"/>
      <c r="AC296" s="425"/>
      <c r="AD296" s="425"/>
      <c r="AE296" s="425"/>
      <c r="AF296" s="425"/>
      <c r="AG296" s="425"/>
      <c r="AH296" s="425"/>
      <c r="AI296" s="426"/>
      <c r="AJ296" s="424">
        <v>5756</v>
      </c>
      <c r="AK296" s="425"/>
      <c r="AL296" s="425"/>
      <c r="AM296" s="425"/>
      <c r="AN296" s="425"/>
      <c r="AO296" s="425"/>
      <c r="AP296" s="425"/>
      <c r="AQ296" s="425"/>
      <c r="AR296" s="425"/>
      <c r="AS296" s="425"/>
      <c r="AT296" s="426"/>
      <c r="CS296" s="185">
        <v>2016</v>
      </c>
      <c r="CT296" s="193">
        <f t="shared" si="0"/>
        <v>35036</v>
      </c>
      <c r="CU296" s="193">
        <v>568506</v>
      </c>
      <c r="CV296" s="193">
        <v>48747708</v>
      </c>
      <c r="CW296" s="195" t="s">
        <v>135</v>
      </c>
      <c r="CX296" s="196">
        <f t="shared" si="2"/>
        <v>2.5180267826485636E-3</v>
      </c>
      <c r="CY296" s="196">
        <f t="shared" si="3"/>
        <v>5.6535352284587947E-3</v>
      </c>
      <c r="CZ296" s="196">
        <f t="shared" si="4"/>
        <v>1.1291795672940586E-2</v>
      </c>
      <c r="DA296" s="193"/>
      <c r="DB296" s="193"/>
      <c r="DC296" s="177"/>
      <c r="DD296" s="177"/>
    </row>
    <row r="297" spans="4:125" ht="14.25" customHeight="1">
      <c r="D297" s="306">
        <v>2017</v>
      </c>
      <c r="E297" s="306"/>
      <c r="F297" s="306"/>
      <c r="G297" s="306"/>
      <c r="H297" s="306"/>
      <c r="I297" s="306"/>
      <c r="J297" s="306"/>
      <c r="K297" s="306"/>
      <c r="L297" s="306"/>
      <c r="M297" s="306"/>
      <c r="N297" s="306"/>
      <c r="O297" s="306"/>
      <c r="P297" s="874">
        <f>+Z297+AJ297</f>
        <v>35118</v>
      </c>
      <c r="Q297" s="874"/>
      <c r="R297" s="874"/>
      <c r="S297" s="874"/>
      <c r="T297" s="874"/>
      <c r="U297" s="874"/>
      <c r="V297" s="874"/>
      <c r="W297" s="874"/>
      <c r="X297" s="874"/>
      <c r="Y297" s="874"/>
      <c r="Z297" s="424">
        <v>29403</v>
      </c>
      <c r="AA297" s="425"/>
      <c r="AB297" s="425"/>
      <c r="AC297" s="425"/>
      <c r="AD297" s="425"/>
      <c r="AE297" s="425"/>
      <c r="AF297" s="425"/>
      <c r="AG297" s="425"/>
      <c r="AH297" s="425"/>
      <c r="AI297" s="426"/>
      <c r="AJ297" s="424">
        <v>5715</v>
      </c>
      <c r="AK297" s="425"/>
      <c r="AL297" s="425"/>
      <c r="AM297" s="425"/>
      <c r="AN297" s="425"/>
      <c r="AO297" s="425"/>
      <c r="AP297" s="425"/>
      <c r="AQ297" s="425"/>
      <c r="AR297" s="425"/>
      <c r="AS297" s="425"/>
      <c r="AT297" s="426"/>
      <c r="CS297" s="185">
        <v>2017</v>
      </c>
      <c r="CT297" s="193">
        <f t="shared" si="0"/>
        <v>35118</v>
      </c>
      <c r="CU297" s="193">
        <v>571733</v>
      </c>
      <c r="CV297" s="193">
        <v>49291609</v>
      </c>
      <c r="CW297" s="195" t="s">
        <v>710</v>
      </c>
      <c r="CX297" s="196">
        <f t="shared" si="2"/>
        <v>2.3404498230392701E-3</v>
      </c>
      <c r="CY297" s="196">
        <f t="shared" si="3"/>
        <v>5.6762813409181323E-3</v>
      </c>
      <c r="CZ297" s="196">
        <f t="shared" si="4"/>
        <v>1.1157468162400486E-2</v>
      </c>
      <c r="DA297" s="193"/>
      <c r="DB297" s="193"/>
      <c r="DC297" s="177"/>
      <c r="DD297" s="177"/>
    </row>
    <row r="298" spans="4:125" ht="14.25" customHeight="1">
      <c r="D298" s="385">
        <v>2018</v>
      </c>
      <c r="E298" s="386"/>
      <c r="F298" s="386"/>
      <c r="G298" s="386"/>
      <c r="H298" s="386"/>
      <c r="I298" s="386"/>
      <c r="J298" s="386"/>
      <c r="K298" s="386"/>
      <c r="L298" s="386"/>
      <c r="M298" s="386"/>
      <c r="N298" s="386"/>
      <c r="O298" s="387"/>
      <c r="P298" s="645">
        <v>35.195</v>
      </c>
      <c r="Q298" s="646"/>
      <c r="R298" s="646"/>
      <c r="S298" s="646"/>
      <c r="T298" s="646"/>
      <c r="U298" s="646"/>
      <c r="V298" s="646"/>
      <c r="W298" s="646"/>
      <c r="X298" s="646"/>
      <c r="Y298" s="647"/>
      <c r="Z298" s="645">
        <v>29.515000000000001</v>
      </c>
      <c r="AA298" s="646"/>
      <c r="AB298" s="646"/>
      <c r="AC298" s="646"/>
      <c r="AD298" s="646"/>
      <c r="AE298" s="646"/>
      <c r="AF298" s="646"/>
      <c r="AG298" s="646"/>
      <c r="AH298" s="646"/>
      <c r="AI298" s="647"/>
      <c r="AJ298" s="645">
        <v>5.68</v>
      </c>
      <c r="AK298" s="646"/>
      <c r="AL298" s="646"/>
      <c r="AM298" s="646"/>
      <c r="AN298" s="646"/>
      <c r="AO298" s="646"/>
      <c r="AP298" s="646"/>
      <c r="AQ298" s="646"/>
      <c r="AR298" s="646"/>
      <c r="AS298" s="646"/>
      <c r="AT298" s="647"/>
      <c r="CS298" s="185">
        <v>2018</v>
      </c>
      <c r="CT298" s="193">
        <v>0</v>
      </c>
      <c r="CU298" s="193">
        <v>575010</v>
      </c>
      <c r="CV298" s="193">
        <v>49834240</v>
      </c>
      <c r="CW298" s="195" t="s">
        <v>781</v>
      </c>
      <c r="CX298" s="196">
        <v>-1</v>
      </c>
      <c r="CY298" s="196">
        <v>5.731696438722178E-3</v>
      </c>
      <c r="CZ298" s="196">
        <v>1.1008587688829508E-2</v>
      </c>
      <c r="DA298" s="193"/>
      <c r="DB298" s="193"/>
      <c r="DC298" s="177"/>
      <c r="DD298" s="177"/>
    </row>
    <row r="299" spans="4:125" ht="14.25" customHeight="1">
      <c r="D299" s="306">
        <v>2019</v>
      </c>
      <c r="E299" s="306"/>
      <c r="F299" s="306"/>
      <c r="G299" s="306"/>
      <c r="H299" s="306"/>
      <c r="I299" s="306"/>
      <c r="J299" s="306"/>
      <c r="K299" s="306"/>
      <c r="L299" s="306"/>
      <c r="M299" s="306"/>
      <c r="N299" s="306"/>
      <c r="O299" s="306"/>
      <c r="P299" s="874">
        <v>30911</v>
      </c>
      <c r="Q299" s="874"/>
      <c r="R299" s="874"/>
      <c r="S299" s="874"/>
      <c r="T299" s="874"/>
      <c r="U299" s="874"/>
      <c r="V299" s="874"/>
      <c r="W299" s="874"/>
      <c r="X299" s="874"/>
      <c r="Y299" s="874"/>
      <c r="Z299" s="424">
        <v>25189</v>
      </c>
      <c r="AA299" s="425"/>
      <c r="AB299" s="425"/>
      <c r="AC299" s="425"/>
      <c r="AD299" s="425"/>
      <c r="AE299" s="425"/>
      <c r="AF299" s="425"/>
      <c r="AG299" s="425"/>
      <c r="AH299" s="425"/>
      <c r="AI299" s="426"/>
      <c r="AJ299" s="424">
        <v>5722</v>
      </c>
      <c r="AK299" s="425"/>
      <c r="AL299" s="425"/>
      <c r="AM299" s="425"/>
      <c r="AN299" s="425"/>
      <c r="AO299" s="425"/>
      <c r="AP299" s="425"/>
      <c r="AQ299" s="425"/>
      <c r="AR299" s="425"/>
      <c r="AS299" s="425"/>
      <c r="AT299" s="426"/>
      <c r="CS299" s="185">
        <v>2019</v>
      </c>
      <c r="CT299" s="193"/>
      <c r="CU299" s="193"/>
      <c r="CV299" s="193"/>
      <c r="CW299" s="195"/>
      <c r="CX299" s="196"/>
      <c r="CY299" s="196"/>
      <c r="CZ299" s="196"/>
      <c r="DA299" s="193"/>
      <c r="DB299" s="193"/>
      <c r="DC299" s="177"/>
      <c r="DD299" s="177"/>
    </row>
    <row r="300" spans="4:125" ht="14.25" customHeight="1">
      <c r="D300" s="50" t="s">
        <v>140</v>
      </c>
      <c r="F300" s="50"/>
      <c r="G300" s="50"/>
      <c r="H300" s="50"/>
      <c r="I300" s="50"/>
      <c r="J300" s="50"/>
      <c r="K300" s="50"/>
      <c r="L300" s="50"/>
      <c r="M300" s="50"/>
      <c r="N300" s="50"/>
      <c r="O300" s="50"/>
      <c r="P300" s="50"/>
      <c r="Q300" s="50"/>
      <c r="R300" s="50"/>
      <c r="S300" s="50"/>
      <c r="T300" s="50"/>
      <c r="U300" s="50"/>
      <c r="V300" s="11"/>
      <c r="W300" s="11"/>
      <c r="X300" s="11"/>
      <c r="AV300" s="10" t="s">
        <v>139</v>
      </c>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S300" s="185"/>
      <c r="CT300" s="193"/>
      <c r="CU300" s="193"/>
      <c r="CV300" s="193"/>
      <c r="CW300" s="195"/>
      <c r="CX300" s="196"/>
      <c r="CY300" s="196"/>
      <c r="CZ300" s="196"/>
      <c r="DA300" s="177"/>
      <c r="DB300" s="177"/>
      <c r="DC300" s="177"/>
      <c r="DD300" s="177"/>
    </row>
    <row r="301" spans="4:125" ht="14.25" customHeight="1">
      <c r="CS301" s="177"/>
      <c r="CT301" s="177"/>
      <c r="CU301" s="177"/>
      <c r="CV301" s="177"/>
      <c r="CW301" s="177"/>
      <c r="CX301" s="177"/>
      <c r="CY301" s="177"/>
      <c r="CZ301" s="177"/>
      <c r="DA301" s="177"/>
      <c r="DB301" s="177"/>
      <c r="DC301" s="177"/>
      <c r="DD301" s="177"/>
    </row>
    <row r="302" spans="4:125" ht="14.25" customHeight="1">
      <c r="D302" s="760" t="s">
        <v>897</v>
      </c>
      <c r="E302" s="760"/>
      <c r="F302" s="760"/>
      <c r="G302" s="760"/>
      <c r="H302" s="760"/>
      <c r="I302" s="760"/>
      <c r="J302" s="760"/>
      <c r="K302" s="760"/>
      <c r="L302" s="760"/>
      <c r="M302" s="760"/>
      <c r="N302" s="760"/>
      <c r="O302" s="760"/>
      <c r="P302" s="760"/>
      <c r="Q302" s="760"/>
      <c r="R302" s="760"/>
      <c r="S302" s="760"/>
      <c r="T302" s="760"/>
      <c r="U302" s="760"/>
      <c r="V302" s="760"/>
      <c r="W302" s="760"/>
      <c r="X302" s="760"/>
      <c r="Y302" s="760"/>
      <c r="Z302" s="760"/>
      <c r="AA302" s="760"/>
      <c r="AB302" s="760"/>
      <c r="AC302" s="760"/>
      <c r="AD302" s="760"/>
      <c r="AE302" s="760"/>
      <c r="AF302" s="760"/>
      <c r="AG302" s="760"/>
      <c r="AH302" s="760"/>
      <c r="AI302" s="760"/>
      <c r="AJ302" s="760"/>
      <c r="AK302" s="760"/>
      <c r="AL302" s="760"/>
      <c r="AM302" s="760"/>
      <c r="AN302" s="760"/>
      <c r="AO302" s="760"/>
      <c r="AP302" s="760"/>
      <c r="AQ302" s="760"/>
      <c r="AR302" s="760"/>
      <c r="AS302" s="760"/>
      <c r="AT302" s="760"/>
      <c r="AU302" s="9"/>
      <c r="AV302" s="9"/>
      <c r="AW302" s="9"/>
      <c r="AX302" s="9"/>
      <c r="AY302" s="9"/>
      <c r="AZ302" s="9"/>
      <c r="BA302" s="9"/>
      <c r="BB302" s="9"/>
      <c r="BC302" s="9"/>
      <c r="BD302" s="9"/>
      <c r="BE302" s="9"/>
      <c r="BF302" s="9"/>
      <c r="BG302" s="9"/>
      <c r="BH302" s="9"/>
      <c r="BI302" s="9"/>
      <c r="BJ302" s="9"/>
      <c r="BK302" s="9"/>
      <c r="BL302" s="9"/>
      <c r="BM302" s="9"/>
      <c r="BN302" s="9"/>
      <c r="BO302" s="9"/>
      <c r="BP302" s="9"/>
      <c r="CS302" s="779" t="s">
        <v>198</v>
      </c>
      <c r="CT302" s="779"/>
      <c r="CU302" s="779"/>
      <c r="CV302" s="177"/>
      <c r="CW302" s="177"/>
      <c r="CX302" s="177"/>
      <c r="CY302" s="177"/>
      <c r="CZ302" s="177"/>
      <c r="DA302" s="177"/>
      <c r="DB302" s="177"/>
      <c r="DC302" s="177"/>
      <c r="DD302" s="177"/>
    </row>
    <row r="303" spans="4:125" ht="14.25" customHeight="1">
      <c r="D303" s="760"/>
      <c r="E303" s="760"/>
      <c r="F303" s="760"/>
      <c r="G303" s="760"/>
      <c r="H303" s="760"/>
      <c r="I303" s="760"/>
      <c r="J303" s="760"/>
      <c r="K303" s="760"/>
      <c r="L303" s="760"/>
      <c r="M303" s="760"/>
      <c r="N303" s="760"/>
      <c r="O303" s="760"/>
      <c r="P303" s="760"/>
      <c r="Q303" s="760"/>
      <c r="R303" s="760"/>
      <c r="S303" s="760"/>
      <c r="T303" s="760"/>
      <c r="U303" s="760"/>
      <c r="V303" s="760"/>
      <c r="W303" s="760"/>
      <c r="X303" s="760"/>
      <c r="Y303" s="760"/>
      <c r="Z303" s="760"/>
      <c r="AA303" s="760"/>
      <c r="AB303" s="760"/>
      <c r="AC303" s="760"/>
      <c r="AD303" s="760"/>
      <c r="AE303" s="760"/>
      <c r="AF303" s="760"/>
      <c r="AG303" s="760"/>
      <c r="AH303" s="760"/>
      <c r="AI303" s="760"/>
      <c r="AJ303" s="760"/>
      <c r="AK303" s="760"/>
      <c r="AL303" s="760"/>
      <c r="AM303" s="760"/>
      <c r="AN303" s="760"/>
      <c r="AO303" s="760"/>
      <c r="AP303" s="760"/>
      <c r="AQ303" s="760"/>
      <c r="AR303" s="760"/>
      <c r="AS303" s="760"/>
      <c r="AT303" s="760"/>
      <c r="AU303" s="9"/>
      <c r="AV303" s="9"/>
      <c r="AW303" s="9"/>
      <c r="AX303" s="9"/>
      <c r="AY303" s="9"/>
      <c r="AZ303" s="9"/>
      <c r="BA303" s="9"/>
      <c r="BB303" s="9"/>
      <c r="BC303" s="9"/>
      <c r="BD303" s="9"/>
      <c r="BE303" s="9"/>
      <c r="BF303" s="9"/>
      <c r="BG303" s="9"/>
      <c r="BH303" s="9"/>
      <c r="BI303" s="9"/>
      <c r="BJ303" s="9"/>
      <c r="BK303" s="9"/>
      <c r="BL303" s="9"/>
      <c r="BM303" s="9"/>
      <c r="BN303" s="9"/>
      <c r="BO303" s="9"/>
      <c r="BP303" s="9"/>
      <c r="CS303" s="189" t="s">
        <v>161</v>
      </c>
      <c r="CT303" s="189" t="s">
        <v>162</v>
      </c>
      <c r="CU303" s="189" t="s">
        <v>163</v>
      </c>
      <c r="CV303" s="177"/>
      <c r="CW303" s="177"/>
      <c r="CX303" s="177"/>
      <c r="CY303" s="177"/>
      <c r="CZ303" s="177"/>
      <c r="DA303" s="177"/>
      <c r="DB303" s="177"/>
      <c r="DC303" s="177"/>
      <c r="DD303" s="177"/>
    </row>
    <row r="304" spans="4:125" ht="14.25" customHeight="1">
      <c r="CS304" s="213" t="str">
        <f t="shared" ref="CS304:CS320" si="5">+D308</f>
        <v>0-4</v>
      </c>
      <c r="CT304" s="214">
        <f>+((AB308*1)/(30911))</f>
        <v>3.2545048688169258E-2</v>
      </c>
      <c r="CU304" s="214">
        <f>+((AL308*1)/(30911))</f>
        <v>3.0798097764549837E-2</v>
      </c>
      <c r="CV304" s="170"/>
      <c r="CW304" s="177"/>
      <c r="CX304" s="177"/>
      <c r="CY304" s="177"/>
      <c r="CZ304" s="177"/>
      <c r="DA304" s="177"/>
      <c r="DB304" s="177"/>
      <c r="DC304" s="177"/>
      <c r="DD304" s="177"/>
      <c r="DJ304" s="306">
        <v>1006</v>
      </c>
      <c r="DK304" s="306"/>
      <c r="DL304" s="306"/>
      <c r="DM304" s="306"/>
      <c r="DN304" s="306"/>
      <c r="DO304" s="306"/>
      <c r="DP304" s="306">
        <v>952</v>
      </c>
      <c r="DQ304" s="306"/>
      <c r="DR304" s="306"/>
      <c r="DS304" s="306"/>
      <c r="DT304" s="306"/>
      <c r="DU304" s="306"/>
    </row>
    <row r="305" spans="4:125" ht="14.25" customHeight="1">
      <c r="D305" s="792" t="s">
        <v>158</v>
      </c>
      <c r="E305" s="792"/>
      <c r="F305" s="792"/>
      <c r="G305" s="792"/>
      <c r="H305" s="792"/>
      <c r="I305" s="792"/>
      <c r="J305" s="792"/>
      <c r="K305" s="792"/>
      <c r="L305" s="792"/>
      <c r="M305" s="792"/>
      <c r="N305" s="792"/>
      <c r="O305" s="792"/>
      <c r="P305" s="792"/>
      <c r="Q305" s="766" t="s">
        <v>121</v>
      </c>
      <c r="R305" s="766"/>
      <c r="S305" s="766"/>
      <c r="T305" s="766"/>
      <c r="U305" s="766"/>
      <c r="V305" s="766"/>
      <c r="W305" s="766"/>
      <c r="X305" s="766"/>
      <c r="Y305" s="766"/>
      <c r="Z305" s="766"/>
      <c r="AA305" s="766"/>
      <c r="AB305" s="766" t="s">
        <v>159</v>
      </c>
      <c r="AC305" s="766"/>
      <c r="AD305" s="766"/>
      <c r="AE305" s="766"/>
      <c r="AF305" s="766"/>
      <c r="AG305" s="766"/>
      <c r="AH305" s="766"/>
      <c r="AI305" s="766"/>
      <c r="AJ305" s="766"/>
      <c r="AK305" s="766"/>
      <c r="AL305" s="766" t="s">
        <v>160</v>
      </c>
      <c r="AM305" s="766"/>
      <c r="AN305" s="766"/>
      <c r="AO305" s="766"/>
      <c r="AP305" s="766"/>
      <c r="AQ305" s="766"/>
      <c r="AR305" s="766"/>
      <c r="AS305" s="766"/>
      <c r="AT305" s="766"/>
      <c r="CS305" s="213" t="str">
        <f t="shared" si="5"/>
        <v>5-9</v>
      </c>
      <c r="CT305" s="214">
        <f t="shared" ref="CT305:CT320" si="6">+((AB309*1)/(30911))</f>
        <v>3.2027433599689431E-2</v>
      </c>
      <c r="CU305" s="214">
        <f t="shared" ref="CU305:CU320" si="7">+((AL309*1)/(30911))</f>
        <v>2.9795218530620168E-2</v>
      </c>
      <c r="CV305" s="170"/>
      <c r="CW305" s="177"/>
      <c r="CX305" s="306">
        <v>1006</v>
      </c>
      <c r="CY305" s="306"/>
      <c r="CZ305" s="306"/>
      <c r="DA305" s="306"/>
      <c r="DB305" s="306"/>
      <c r="DC305" s="306"/>
      <c r="DD305" s="306">
        <v>952</v>
      </c>
      <c r="DE305" s="306"/>
      <c r="DF305" s="306"/>
      <c r="DG305" s="306"/>
      <c r="DH305" s="306"/>
      <c r="DI305" s="306"/>
      <c r="DJ305" s="306">
        <v>990</v>
      </c>
      <c r="DK305" s="306"/>
      <c r="DL305" s="306"/>
      <c r="DM305" s="306"/>
      <c r="DN305" s="306"/>
      <c r="DO305" s="306"/>
      <c r="DP305" s="306">
        <v>921</v>
      </c>
      <c r="DQ305" s="306"/>
      <c r="DR305" s="306"/>
      <c r="DS305" s="306"/>
      <c r="DT305" s="306"/>
      <c r="DU305" s="306"/>
    </row>
    <row r="306" spans="4:125" ht="14.25" customHeight="1">
      <c r="D306" s="792"/>
      <c r="E306" s="792"/>
      <c r="F306" s="792"/>
      <c r="G306" s="792"/>
      <c r="H306" s="792"/>
      <c r="I306" s="792"/>
      <c r="J306" s="792"/>
      <c r="K306" s="792"/>
      <c r="L306" s="792"/>
      <c r="M306" s="792"/>
      <c r="N306" s="792"/>
      <c r="O306" s="792"/>
      <c r="P306" s="792"/>
      <c r="Q306" s="766"/>
      <c r="R306" s="766"/>
      <c r="S306" s="766"/>
      <c r="T306" s="766"/>
      <c r="U306" s="766"/>
      <c r="V306" s="766"/>
      <c r="W306" s="766"/>
      <c r="X306" s="766"/>
      <c r="Y306" s="766"/>
      <c r="Z306" s="766"/>
      <c r="AA306" s="766"/>
      <c r="AB306" s="766"/>
      <c r="AC306" s="766"/>
      <c r="AD306" s="766"/>
      <c r="AE306" s="766"/>
      <c r="AF306" s="766"/>
      <c r="AG306" s="766"/>
      <c r="AH306" s="766"/>
      <c r="AI306" s="766"/>
      <c r="AJ306" s="766"/>
      <c r="AK306" s="766"/>
      <c r="AL306" s="766"/>
      <c r="AM306" s="766"/>
      <c r="AN306" s="766"/>
      <c r="AO306" s="766"/>
      <c r="AP306" s="766"/>
      <c r="AQ306" s="766"/>
      <c r="AR306" s="766"/>
      <c r="AS306" s="766"/>
      <c r="AT306" s="766"/>
      <c r="CS306" s="213" t="str">
        <f t="shared" si="5"/>
        <v>10-14</v>
      </c>
      <c r="CT306" s="214">
        <f t="shared" si="6"/>
        <v>3.3677331694218889E-2</v>
      </c>
      <c r="CU306" s="214">
        <f t="shared" si="7"/>
        <v>3.1412765682119634E-2</v>
      </c>
      <c r="CV306" s="170"/>
      <c r="CW306" s="177"/>
      <c r="CX306" s="306">
        <v>990</v>
      </c>
      <c r="CY306" s="306"/>
      <c r="CZ306" s="306"/>
      <c r="DA306" s="306"/>
      <c r="DB306" s="306"/>
      <c r="DC306" s="306"/>
      <c r="DD306" s="306">
        <v>921</v>
      </c>
      <c r="DE306" s="306"/>
      <c r="DF306" s="306"/>
      <c r="DG306" s="306"/>
      <c r="DH306" s="306"/>
      <c r="DI306" s="306"/>
      <c r="DJ306" s="306">
        <v>1041</v>
      </c>
      <c r="DK306" s="306"/>
      <c r="DL306" s="306"/>
      <c r="DM306" s="306"/>
      <c r="DN306" s="306"/>
      <c r="DO306" s="306"/>
      <c r="DP306" s="306">
        <v>971</v>
      </c>
      <c r="DQ306" s="306"/>
      <c r="DR306" s="306"/>
      <c r="DS306" s="306"/>
      <c r="DT306" s="306"/>
      <c r="DU306" s="306"/>
    </row>
    <row r="307" spans="4:125" ht="14.25" customHeight="1">
      <c r="D307" s="775" t="s">
        <v>121</v>
      </c>
      <c r="E307" s="775"/>
      <c r="F307" s="775"/>
      <c r="G307" s="775"/>
      <c r="H307" s="775"/>
      <c r="I307" s="775"/>
      <c r="J307" s="775"/>
      <c r="K307" s="775"/>
      <c r="L307" s="775"/>
      <c r="M307" s="775"/>
      <c r="N307" s="775"/>
      <c r="O307" s="775"/>
      <c r="P307" s="775"/>
      <c r="Q307" s="782">
        <f t="shared" ref="Q307:Q324" si="8">+AB307+AL307</f>
        <v>0</v>
      </c>
      <c r="R307" s="783"/>
      <c r="S307" s="783"/>
      <c r="T307" s="783"/>
      <c r="U307" s="783"/>
      <c r="V307" s="783"/>
      <c r="W307" s="783"/>
      <c r="X307" s="783"/>
      <c r="Y307" s="783"/>
      <c r="Z307" s="783"/>
      <c r="AA307" s="784"/>
      <c r="AB307" s="782"/>
      <c r="AC307" s="783"/>
      <c r="AD307" s="783"/>
      <c r="AE307" s="783"/>
      <c r="AF307" s="783"/>
      <c r="AG307" s="783"/>
      <c r="AH307" s="783"/>
      <c r="AI307" s="783"/>
      <c r="AJ307" s="783"/>
      <c r="AK307" s="784"/>
      <c r="AL307" s="782"/>
      <c r="AM307" s="783"/>
      <c r="AN307" s="783"/>
      <c r="AO307" s="783"/>
      <c r="AP307" s="783"/>
      <c r="AQ307" s="783"/>
      <c r="AR307" s="783"/>
      <c r="AS307" s="783"/>
      <c r="AT307" s="784"/>
      <c r="CS307" s="213" t="str">
        <f t="shared" si="5"/>
        <v>15-19</v>
      </c>
      <c r="CT307" s="214">
        <f t="shared" si="6"/>
        <v>3.7430041085697648E-2</v>
      </c>
      <c r="CU307" s="214">
        <f t="shared" si="7"/>
        <v>3.6653618452977904E-2</v>
      </c>
      <c r="CV307" s="170"/>
      <c r="CW307" s="177"/>
      <c r="CX307" s="306">
        <v>1041</v>
      </c>
      <c r="CY307" s="306"/>
      <c r="CZ307" s="306"/>
      <c r="DA307" s="306"/>
      <c r="DB307" s="306"/>
      <c r="DC307" s="306"/>
      <c r="DD307" s="306">
        <v>971</v>
      </c>
      <c r="DE307" s="306"/>
      <c r="DF307" s="306"/>
      <c r="DG307" s="306"/>
      <c r="DH307" s="306"/>
      <c r="DI307" s="306"/>
      <c r="DJ307" s="306">
        <v>1157</v>
      </c>
      <c r="DK307" s="306"/>
      <c r="DL307" s="306"/>
      <c r="DM307" s="306"/>
      <c r="DN307" s="306"/>
      <c r="DO307" s="306"/>
      <c r="DP307" s="306">
        <v>1133</v>
      </c>
      <c r="DQ307" s="306"/>
      <c r="DR307" s="306"/>
      <c r="DS307" s="306"/>
      <c r="DT307" s="306"/>
      <c r="DU307" s="306"/>
    </row>
    <row r="308" spans="4:125" ht="14.25" customHeight="1">
      <c r="D308" s="775" t="s">
        <v>141</v>
      </c>
      <c r="E308" s="775"/>
      <c r="F308" s="775"/>
      <c r="G308" s="775"/>
      <c r="H308" s="775"/>
      <c r="I308" s="775"/>
      <c r="J308" s="775"/>
      <c r="K308" s="775"/>
      <c r="L308" s="775"/>
      <c r="M308" s="775"/>
      <c r="N308" s="775"/>
      <c r="O308" s="775"/>
      <c r="P308" s="775"/>
      <c r="Q308" s="782">
        <f t="shared" si="8"/>
        <v>1958</v>
      </c>
      <c r="R308" s="783"/>
      <c r="S308" s="783"/>
      <c r="T308" s="783"/>
      <c r="U308" s="783"/>
      <c r="V308" s="783"/>
      <c r="W308" s="783"/>
      <c r="X308" s="783"/>
      <c r="Y308" s="783"/>
      <c r="Z308" s="783"/>
      <c r="AA308" s="784"/>
      <c r="AB308" s="782">
        <f>+CX305</f>
        <v>1006</v>
      </c>
      <c r="AC308" s="783"/>
      <c r="AD308" s="783"/>
      <c r="AE308" s="783"/>
      <c r="AF308" s="783"/>
      <c r="AG308" s="783"/>
      <c r="AH308" s="783"/>
      <c r="AI308" s="783"/>
      <c r="AJ308" s="783"/>
      <c r="AK308" s="784"/>
      <c r="AL308" s="782">
        <f>+DD305</f>
        <v>952</v>
      </c>
      <c r="AM308" s="783"/>
      <c r="AN308" s="783"/>
      <c r="AO308" s="783"/>
      <c r="AP308" s="783"/>
      <c r="AQ308" s="783"/>
      <c r="AR308" s="783"/>
      <c r="AS308" s="783"/>
      <c r="AT308" s="784"/>
      <c r="CS308" s="213" t="str">
        <f t="shared" si="5"/>
        <v>20-24</v>
      </c>
      <c r="CT308" s="214">
        <f t="shared" si="6"/>
        <v>3.843292031962732E-2</v>
      </c>
      <c r="CU308" s="214">
        <f t="shared" si="7"/>
        <v>4.0535731616576622E-2</v>
      </c>
      <c r="CV308" s="170"/>
      <c r="CW308" s="177"/>
      <c r="CX308" s="306">
        <v>1157</v>
      </c>
      <c r="CY308" s="306"/>
      <c r="CZ308" s="306"/>
      <c r="DA308" s="306"/>
      <c r="DB308" s="306"/>
      <c r="DC308" s="306"/>
      <c r="DD308" s="306">
        <v>1133</v>
      </c>
      <c r="DE308" s="306"/>
      <c r="DF308" s="306"/>
      <c r="DG308" s="306"/>
      <c r="DH308" s="306"/>
      <c r="DI308" s="306"/>
      <c r="DJ308" s="306">
        <v>1188</v>
      </c>
      <c r="DK308" s="306"/>
      <c r="DL308" s="306"/>
      <c r="DM308" s="306"/>
      <c r="DN308" s="306"/>
      <c r="DO308" s="306"/>
      <c r="DP308" s="306">
        <v>1253</v>
      </c>
      <c r="DQ308" s="306"/>
      <c r="DR308" s="306"/>
      <c r="DS308" s="306"/>
      <c r="DT308" s="306"/>
      <c r="DU308" s="306"/>
    </row>
    <row r="309" spans="4:125" ht="14.25" customHeight="1">
      <c r="D309" s="775" t="s">
        <v>142</v>
      </c>
      <c r="E309" s="775"/>
      <c r="F309" s="775"/>
      <c r="G309" s="775"/>
      <c r="H309" s="775"/>
      <c r="I309" s="775"/>
      <c r="J309" s="775"/>
      <c r="K309" s="775"/>
      <c r="L309" s="775"/>
      <c r="M309" s="775"/>
      <c r="N309" s="775"/>
      <c r="O309" s="775"/>
      <c r="P309" s="775"/>
      <c r="Q309" s="782">
        <f t="shared" si="8"/>
        <v>1911</v>
      </c>
      <c r="R309" s="783"/>
      <c r="S309" s="783"/>
      <c r="T309" s="783"/>
      <c r="U309" s="783"/>
      <c r="V309" s="783"/>
      <c r="W309" s="783"/>
      <c r="X309" s="783"/>
      <c r="Y309" s="783"/>
      <c r="Z309" s="783"/>
      <c r="AA309" s="784"/>
      <c r="AB309" s="782">
        <f t="shared" ref="AB309:AB323" si="9">+CX306</f>
        <v>990</v>
      </c>
      <c r="AC309" s="783"/>
      <c r="AD309" s="783"/>
      <c r="AE309" s="783"/>
      <c r="AF309" s="783"/>
      <c r="AG309" s="783"/>
      <c r="AH309" s="783"/>
      <c r="AI309" s="783"/>
      <c r="AJ309" s="783"/>
      <c r="AK309" s="784"/>
      <c r="AL309" s="782">
        <f t="shared" ref="AL309:AL324" si="10">+DD306</f>
        <v>921</v>
      </c>
      <c r="AM309" s="783"/>
      <c r="AN309" s="783"/>
      <c r="AO309" s="783"/>
      <c r="AP309" s="783"/>
      <c r="AQ309" s="783"/>
      <c r="AR309" s="783"/>
      <c r="AS309" s="783"/>
      <c r="AT309" s="784"/>
      <c r="CS309" s="213" t="str">
        <f t="shared" si="5"/>
        <v>25-29</v>
      </c>
      <c r="CT309" s="214">
        <f t="shared" si="6"/>
        <v>3.5618388276018244E-2</v>
      </c>
      <c r="CU309" s="214">
        <f t="shared" si="7"/>
        <v>3.9824010869916861E-2</v>
      </c>
      <c r="CV309" s="170"/>
      <c r="CW309" s="177"/>
      <c r="CX309" s="306">
        <v>1188</v>
      </c>
      <c r="CY309" s="306"/>
      <c r="CZ309" s="306"/>
      <c r="DA309" s="306"/>
      <c r="DB309" s="306"/>
      <c r="DC309" s="306"/>
      <c r="DD309" s="306">
        <v>1253</v>
      </c>
      <c r="DE309" s="306"/>
      <c r="DF309" s="306"/>
      <c r="DG309" s="306"/>
      <c r="DH309" s="306"/>
      <c r="DI309" s="306"/>
      <c r="DJ309" s="306">
        <v>1101</v>
      </c>
      <c r="DK309" s="306"/>
      <c r="DL309" s="306"/>
      <c r="DM309" s="306"/>
      <c r="DN309" s="306"/>
      <c r="DO309" s="306"/>
      <c r="DP309" s="306">
        <v>1231</v>
      </c>
      <c r="DQ309" s="306"/>
      <c r="DR309" s="306"/>
      <c r="DS309" s="306"/>
      <c r="DT309" s="306"/>
      <c r="DU309" s="306"/>
    </row>
    <row r="310" spans="4:125" ht="14.25" customHeight="1">
      <c r="D310" s="775" t="s">
        <v>143</v>
      </c>
      <c r="E310" s="775"/>
      <c r="F310" s="775"/>
      <c r="G310" s="775"/>
      <c r="H310" s="775"/>
      <c r="I310" s="775"/>
      <c r="J310" s="775"/>
      <c r="K310" s="775"/>
      <c r="L310" s="775"/>
      <c r="M310" s="775"/>
      <c r="N310" s="775"/>
      <c r="O310" s="775"/>
      <c r="P310" s="775"/>
      <c r="Q310" s="782">
        <f t="shared" si="8"/>
        <v>2012</v>
      </c>
      <c r="R310" s="783"/>
      <c r="S310" s="783"/>
      <c r="T310" s="783"/>
      <c r="U310" s="783"/>
      <c r="V310" s="783"/>
      <c r="W310" s="783"/>
      <c r="X310" s="783"/>
      <c r="Y310" s="783"/>
      <c r="Z310" s="783"/>
      <c r="AA310" s="784"/>
      <c r="AB310" s="782">
        <f t="shared" si="9"/>
        <v>1041</v>
      </c>
      <c r="AC310" s="783"/>
      <c r="AD310" s="783"/>
      <c r="AE310" s="783"/>
      <c r="AF310" s="783"/>
      <c r="AG310" s="783"/>
      <c r="AH310" s="783"/>
      <c r="AI310" s="783"/>
      <c r="AJ310" s="783"/>
      <c r="AK310" s="784"/>
      <c r="AL310" s="782">
        <f t="shared" si="10"/>
        <v>971</v>
      </c>
      <c r="AM310" s="783"/>
      <c r="AN310" s="783"/>
      <c r="AO310" s="783"/>
      <c r="AP310" s="783"/>
      <c r="AQ310" s="783"/>
      <c r="AR310" s="783"/>
      <c r="AS310" s="783"/>
      <c r="AT310" s="784"/>
      <c r="CS310" s="213" t="str">
        <f t="shared" si="5"/>
        <v>30-34</v>
      </c>
      <c r="CT310" s="214">
        <f t="shared" si="6"/>
        <v>3.1865678884539485E-2</v>
      </c>
      <c r="CU310" s="214">
        <f t="shared" si="7"/>
        <v>3.6427161851767982E-2</v>
      </c>
      <c r="CV310" s="170"/>
      <c r="CW310" s="177"/>
      <c r="CX310" s="306">
        <v>1101</v>
      </c>
      <c r="CY310" s="306"/>
      <c r="CZ310" s="306"/>
      <c r="DA310" s="306"/>
      <c r="DB310" s="306"/>
      <c r="DC310" s="306"/>
      <c r="DD310" s="306">
        <v>1231</v>
      </c>
      <c r="DE310" s="306"/>
      <c r="DF310" s="306"/>
      <c r="DG310" s="306"/>
      <c r="DH310" s="306"/>
      <c r="DI310" s="306"/>
      <c r="DJ310" s="306">
        <v>985</v>
      </c>
      <c r="DK310" s="306"/>
      <c r="DL310" s="306"/>
      <c r="DM310" s="306"/>
      <c r="DN310" s="306"/>
      <c r="DO310" s="306"/>
      <c r="DP310" s="306">
        <v>1126</v>
      </c>
      <c r="DQ310" s="306"/>
      <c r="DR310" s="306"/>
      <c r="DS310" s="306"/>
      <c r="DT310" s="306"/>
      <c r="DU310" s="306"/>
    </row>
    <row r="311" spans="4:125" ht="14.25" customHeight="1">
      <c r="D311" s="775" t="s">
        <v>144</v>
      </c>
      <c r="E311" s="775"/>
      <c r="F311" s="775"/>
      <c r="G311" s="775"/>
      <c r="H311" s="775"/>
      <c r="I311" s="775"/>
      <c r="J311" s="775"/>
      <c r="K311" s="775"/>
      <c r="L311" s="775"/>
      <c r="M311" s="775"/>
      <c r="N311" s="775"/>
      <c r="O311" s="775"/>
      <c r="P311" s="775"/>
      <c r="Q311" s="782">
        <f t="shared" si="8"/>
        <v>2290</v>
      </c>
      <c r="R311" s="783"/>
      <c r="S311" s="783"/>
      <c r="T311" s="783"/>
      <c r="U311" s="783"/>
      <c r="V311" s="783"/>
      <c r="W311" s="783"/>
      <c r="X311" s="783"/>
      <c r="Y311" s="783"/>
      <c r="Z311" s="783"/>
      <c r="AA311" s="784"/>
      <c r="AB311" s="782">
        <f t="shared" si="9"/>
        <v>1157</v>
      </c>
      <c r="AC311" s="783"/>
      <c r="AD311" s="783"/>
      <c r="AE311" s="783"/>
      <c r="AF311" s="783"/>
      <c r="AG311" s="783"/>
      <c r="AH311" s="783"/>
      <c r="AI311" s="783"/>
      <c r="AJ311" s="783"/>
      <c r="AK311" s="784"/>
      <c r="AL311" s="782">
        <f t="shared" si="10"/>
        <v>1133</v>
      </c>
      <c r="AM311" s="783"/>
      <c r="AN311" s="783"/>
      <c r="AO311" s="783"/>
      <c r="AP311" s="783"/>
      <c r="AQ311" s="783"/>
      <c r="AR311" s="783"/>
      <c r="AS311" s="783"/>
      <c r="AT311" s="784"/>
      <c r="CS311" s="213" t="str">
        <f t="shared" si="5"/>
        <v>35-39</v>
      </c>
      <c r="CT311" s="214">
        <f t="shared" si="6"/>
        <v>3.2415644916049306E-2</v>
      </c>
      <c r="CU311" s="214">
        <f t="shared" si="7"/>
        <v>3.6233056193588041E-2</v>
      </c>
      <c r="CV311" s="170"/>
      <c r="CW311" s="177"/>
      <c r="CX311" s="306">
        <v>985</v>
      </c>
      <c r="CY311" s="306"/>
      <c r="CZ311" s="306"/>
      <c r="DA311" s="306"/>
      <c r="DB311" s="306"/>
      <c r="DC311" s="306"/>
      <c r="DD311" s="306">
        <v>1126</v>
      </c>
      <c r="DE311" s="306"/>
      <c r="DF311" s="306"/>
      <c r="DG311" s="306"/>
      <c r="DH311" s="306"/>
      <c r="DI311" s="306"/>
      <c r="DJ311" s="306">
        <v>1002</v>
      </c>
      <c r="DK311" s="306"/>
      <c r="DL311" s="306"/>
      <c r="DM311" s="306"/>
      <c r="DN311" s="306"/>
      <c r="DO311" s="306"/>
      <c r="DP311" s="306">
        <v>1120</v>
      </c>
      <c r="DQ311" s="306"/>
      <c r="DR311" s="306"/>
      <c r="DS311" s="306"/>
      <c r="DT311" s="306"/>
      <c r="DU311" s="306"/>
    </row>
    <row r="312" spans="4:125" ht="14.25" customHeight="1">
      <c r="D312" s="775" t="s">
        <v>145</v>
      </c>
      <c r="E312" s="775"/>
      <c r="F312" s="775"/>
      <c r="G312" s="775"/>
      <c r="H312" s="775"/>
      <c r="I312" s="775"/>
      <c r="J312" s="775"/>
      <c r="K312" s="775"/>
      <c r="L312" s="775"/>
      <c r="M312" s="775"/>
      <c r="N312" s="775"/>
      <c r="O312" s="775"/>
      <c r="P312" s="775"/>
      <c r="Q312" s="782">
        <f t="shared" si="8"/>
        <v>2441</v>
      </c>
      <c r="R312" s="783"/>
      <c r="S312" s="783"/>
      <c r="T312" s="783"/>
      <c r="U312" s="783"/>
      <c r="V312" s="783"/>
      <c r="W312" s="783"/>
      <c r="X312" s="783"/>
      <c r="Y312" s="783"/>
      <c r="Z312" s="783"/>
      <c r="AA312" s="784"/>
      <c r="AB312" s="782">
        <f t="shared" si="9"/>
        <v>1188</v>
      </c>
      <c r="AC312" s="783"/>
      <c r="AD312" s="783"/>
      <c r="AE312" s="783"/>
      <c r="AF312" s="783"/>
      <c r="AG312" s="783"/>
      <c r="AH312" s="783"/>
      <c r="AI312" s="783"/>
      <c r="AJ312" s="783"/>
      <c r="AK312" s="784"/>
      <c r="AL312" s="782">
        <f t="shared" si="10"/>
        <v>1253</v>
      </c>
      <c r="AM312" s="783"/>
      <c r="AN312" s="783"/>
      <c r="AO312" s="783"/>
      <c r="AP312" s="783"/>
      <c r="AQ312" s="783"/>
      <c r="AR312" s="783"/>
      <c r="AS312" s="783"/>
      <c r="AT312" s="784"/>
      <c r="CS312" s="213" t="str">
        <f t="shared" si="5"/>
        <v>40-44</v>
      </c>
      <c r="CT312" s="214">
        <f t="shared" si="6"/>
        <v>2.9633463815470221E-2</v>
      </c>
      <c r="CU312" s="214">
        <f t="shared" si="7"/>
        <v>3.2836207175439162E-2</v>
      </c>
      <c r="CV312" s="170"/>
      <c r="CW312" s="177"/>
      <c r="CX312" s="306">
        <v>1002</v>
      </c>
      <c r="CY312" s="306"/>
      <c r="CZ312" s="306"/>
      <c r="DA312" s="306"/>
      <c r="DB312" s="306"/>
      <c r="DC312" s="306"/>
      <c r="DD312" s="306">
        <v>1120</v>
      </c>
      <c r="DE312" s="306"/>
      <c r="DF312" s="306"/>
      <c r="DG312" s="306"/>
      <c r="DH312" s="306"/>
      <c r="DI312" s="306"/>
      <c r="DJ312" s="306">
        <v>916</v>
      </c>
      <c r="DK312" s="306"/>
      <c r="DL312" s="306"/>
      <c r="DM312" s="306"/>
      <c r="DN312" s="306"/>
      <c r="DO312" s="306"/>
      <c r="DP312" s="306">
        <v>1015</v>
      </c>
      <c r="DQ312" s="306"/>
      <c r="DR312" s="306"/>
      <c r="DS312" s="306"/>
      <c r="DT312" s="306"/>
      <c r="DU312" s="306"/>
    </row>
    <row r="313" spans="4:125" ht="14.25" customHeight="1">
      <c r="D313" s="775" t="s">
        <v>146</v>
      </c>
      <c r="E313" s="775"/>
      <c r="F313" s="775"/>
      <c r="G313" s="775"/>
      <c r="H313" s="775"/>
      <c r="I313" s="775"/>
      <c r="J313" s="775"/>
      <c r="K313" s="775"/>
      <c r="L313" s="775"/>
      <c r="M313" s="775"/>
      <c r="N313" s="775"/>
      <c r="O313" s="775"/>
      <c r="P313" s="775"/>
      <c r="Q313" s="782">
        <f t="shared" si="8"/>
        <v>2332</v>
      </c>
      <c r="R313" s="783"/>
      <c r="S313" s="783"/>
      <c r="T313" s="783"/>
      <c r="U313" s="783"/>
      <c r="V313" s="783"/>
      <c r="W313" s="783"/>
      <c r="X313" s="783"/>
      <c r="Y313" s="783"/>
      <c r="Z313" s="783"/>
      <c r="AA313" s="784"/>
      <c r="AB313" s="782">
        <f t="shared" si="9"/>
        <v>1101</v>
      </c>
      <c r="AC313" s="783"/>
      <c r="AD313" s="783"/>
      <c r="AE313" s="783"/>
      <c r="AF313" s="783"/>
      <c r="AG313" s="783"/>
      <c r="AH313" s="783"/>
      <c r="AI313" s="783"/>
      <c r="AJ313" s="783"/>
      <c r="AK313" s="784"/>
      <c r="AL313" s="782">
        <f t="shared" si="10"/>
        <v>1231</v>
      </c>
      <c r="AM313" s="783"/>
      <c r="AN313" s="783"/>
      <c r="AO313" s="783"/>
      <c r="AP313" s="783"/>
      <c r="AQ313" s="783"/>
      <c r="AR313" s="783"/>
      <c r="AS313" s="783"/>
      <c r="AT313" s="784"/>
      <c r="CS313" s="213" t="str">
        <f t="shared" si="5"/>
        <v>45-49</v>
      </c>
      <c r="CT313" s="214">
        <f t="shared" si="6"/>
        <v>2.8404127980330627E-2</v>
      </c>
      <c r="CU313" s="214">
        <f t="shared" si="7"/>
        <v>3.319206754876905E-2</v>
      </c>
      <c r="CV313" s="170"/>
      <c r="CW313" s="177"/>
      <c r="CX313" s="306">
        <v>916</v>
      </c>
      <c r="CY313" s="306"/>
      <c r="CZ313" s="306"/>
      <c r="DA313" s="306"/>
      <c r="DB313" s="306"/>
      <c r="DC313" s="306"/>
      <c r="DD313" s="306">
        <v>1015</v>
      </c>
      <c r="DE313" s="306"/>
      <c r="DF313" s="306"/>
      <c r="DG313" s="306"/>
      <c r="DH313" s="306"/>
      <c r="DI313" s="306"/>
      <c r="DJ313" s="306">
        <v>878</v>
      </c>
      <c r="DK313" s="306"/>
      <c r="DL313" s="306"/>
      <c r="DM313" s="306"/>
      <c r="DN313" s="306"/>
      <c r="DO313" s="306"/>
      <c r="DP313" s="306">
        <v>1026</v>
      </c>
      <c r="DQ313" s="306"/>
      <c r="DR313" s="306"/>
      <c r="DS313" s="306"/>
      <c r="DT313" s="306"/>
      <c r="DU313" s="306"/>
    </row>
    <row r="314" spans="4:125" ht="14.25" customHeight="1">
      <c r="D314" s="775" t="s">
        <v>147</v>
      </c>
      <c r="E314" s="775"/>
      <c r="F314" s="775"/>
      <c r="G314" s="775"/>
      <c r="H314" s="775"/>
      <c r="I314" s="775"/>
      <c r="J314" s="775"/>
      <c r="K314" s="775"/>
      <c r="L314" s="775"/>
      <c r="M314" s="775"/>
      <c r="N314" s="775"/>
      <c r="O314" s="775"/>
      <c r="P314" s="775"/>
      <c r="Q314" s="782">
        <f t="shared" si="8"/>
        <v>2111</v>
      </c>
      <c r="R314" s="783"/>
      <c r="S314" s="783"/>
      <c r="T314" s="783"/>
      <c r="U314" s="783"/>
      <c r="V314" s="783"/>
      <c r="W314" s="783"/>
      <c r="X314" s="783"/>
      <c r="Y314" s="783"/>
      <c r="Z314" s="783"/>
      <c r="AA314" s="784"/>
      <c r="AB314" s="782">
        <f t="shared" si="9"/>
        <v>985</v>
      </c>
      <c r="AC314" s="783"/>
      <c r="AD314" s="783"/>
      <c r="AE314" s="783"/>
      <c r="AF314" s="783"/>
      <c r="AG314" s="783"/>
      <c r="AH314" s="783"/>
      <c r="AI314" s="783"/>
      <c r="AJ314" s="783"/>
      <c r="AK314" s="784"/>
      <c r="AL314" s="782">
        <f t="shared" si="10"/>
        <v>1126</v>
      </c>
      <c r="AM314" s="783"/>
      <c r="AN314" s="783"/>
      <c r="AO314" s="783"/>
      <c r="AP314" s="783"/>
      <c r="AQ314" s="783"/>
      <c r="AR314" s="783"/>
      <c r="AS314" s="783"/>
      <c r="AT314" s="784"/>
      <c r="CS314" s="213" t="str">
        <f t="shared" si="5"/>
        <v>50-54</v>
      </c>
      <c r="CT314" s="214">
        <f t="shared" si="6"/>
        <v>3.0798097764549837E-2</v>
      </c>
      <c r="CU314" s="214">
        <f t="shared" si="7"/>
        <v>3.5683090162078226E-2</v>
      </c>
      <c r="CV314" s="170"/>
      <c r="CW314" s="177"/>
      <c r="CX314" s="306">
        <v>878</v>
      </c>
      <c r="CY314" s="306"/>
      <c r="CZ314" s="306"/>
      <c r="DA314" s="306"/>
      <c r="DB314" s="306"/>
      <c r="DC314" s="306"/>
      <c r="DD314" s="306">
        <v>1026</v>
      </c>
      <c r="DE314" s="306"/>
      <c r="DF314" s="306"/>
      <c r="DG314" s="306"/>
      <c r="DH314" s="306"/>
      <c r="DI314" s="306"/>
      <c r="DJ314" s="306">
        <v>952</v>
      </c>
      <c r="DK314" s="306"/>
      <c r="DL314" s="306"/>
      <c r="DM314" s="306"/>
      <c r="DN314" s="306"/>
      <c r="DO314" s="306"/>
      <c r="DP314" s="306">
        <v>1103</v>
      </c>
      <c r="DQ314" s="306"/>
      <c r="DR314" s="306"/>
      <c r="DS314" s="306"/>
      <c r="DT314" s="306"/>
      <c r="DU314" s="306"/>
    </row>
    <row r="315" spans="4:125" ht="14.25" customHeight="1">
      <c r="D315" s="775" t="s">
        <v>148</v>
      </c>
      <c r="E315" s="775"/>
      <c r="F315" s="775"/>
      <c r="G315" s="775"/>
      <c r="H315" s="775"/>
      <c r="I315" s="775"/>
      <c r="J315" s="775"/>
      <c r="K315" s="775"/>
      <c r="L315" s="775"/>
      <c r="M315" s="775"/>
      <c r="N315" s="775"/>
      <c r="O315" s="775"/>
      <c r="P315" s="775"/>
      <c r="Q315" s="782">
        <f t="shared" si="8"/>
        <v>2122</v>
      </c>
      <c r="R315" s="783"/>
      <c r="S315" s="783"/>
      <c r="T315" s="783"/>
      <c r="U315" s="783"/>
      <c r="V315" s="783"/>
      <c r="W315" s="783"/>
      <c r="X315" s="783"/>
      <c r="Y315" s="783"/>
      <c r="Z315" s="783"/>
      <c r="AA315" s="784"/>
      <c r="AB315" s="782">
        <f t="shared" si="9"/>
        <v>1002</v>
      </c>
      <c r="AC315" s="783"/>
      <c r="AD315" s="783"/>
      <c r="AE315" s="783"/>
      <c r="AF315" s="783"/>
      <c r="AG315" s="783"/>
      <c r="AH315" s="783"/>
      <c r="AI315" s="783"/>
      <c r="AJ315" s="783"/>
      <c r="AK315" s="784"/>
      <c r="AL315" s="782">
        <f t="shared" si="10"/>
        <v>1120</v>
      </c>
      <c r="AM315" s="783"/>
      <c r="AN315" s="783"/>
      <c r="AO315" s="783"/>
      <c r="AP315" s="783"/>
      <c r="AQ315" s="783"/>
      <c r="AR315" s="783"/>
      <c r="AS315" s="783"/>
      <c r="AT315" s="784"/>
      <c r="CS315" s="213" t="str">
        <f t="shared" si="5"/>
        <v>55-59</v>
      </c>
      <c r="CT315" s="214">
        <f t="shared" si="6"/>
        <v>3.011872796092006E-2</v>
      </c>
      <c r="CU315" s="214">
        <f t="shared" si="7"/>
        <v>3.3386173206948984E-2</v>
      </c>
      <c r="CV315" s="170"/>
      <c r="CW315" s="177"/>
      <c r="CX315" s="306">
        <v>952</v>
      </c>
      <c r="CY315" s="306"/>
      <c r="CZ315" s="306"/>
      <c r="DA315" s="306"/>
      <c r="DB315" s="306"/>
      <c r="DC315" s="306"/>
      <c r="DD315" s="306">
        <v>1103</v>
      </c>
      <c r="DE315" s="306"/>
      <c r="DF315" s="306"/>
      <c r="DG315" s="306"/>
      <c r="DH315" s="306"/>
      <c r="DI315" s="306"/>
      <c r="DJ315" s="306">
        <v>931</v>
      </c>
      <c r="DK315" s="306"/>
      <c r="DL315" s="306"/>
      <c r="DM315" s="306"/>
      <c r="DN315" s="306"/>
      <c r="DO315" s="306"/>
      <c r="DP315" s="306">
        <v>1032</v>
      </c>
      <c r="DQ315" s="306"/>
      <c r="DR315" s="306"/>
      <c r="DS315" s="306"/>
      <c r="DT315" s="306"/>
      <c r="DU315" s="306"/>
    </row>
    <row r="316" spans="4:125" ht="14.25" customHeight="1">
      <c r="D316" s="775" t="s">
        <v>149</v>
      </c>
      <c r="E316" s="775"/>
      <c r="F316" s="775"/>
      <c r="G316" s="775"/>
      <c r="H316" s="775"/>
      <c r="I316" s="775"/>
      <c r="J316" s="775"/>
      <c r="K316" s="775"/>
      <c r="L316" s="775"/>
      <c r="M316" s="775"/>
      <c r="N316" s="775"/>
      <c r="O316" s="775"/>
      <c r="P316" s="775"/>
      <c r="Q316" s="782">
        <f t="shared" si="8"/>
        <v>1931</v>
      </c>
      <c r="R316" s="783"/>
      <c r="S316" s="783"/>
      <c r="T316" s="783"/>
      <c r="U316" s="783"/>
      <c r="V316" s="783"/>
      <c r="W316" s="783"/>
      <c r="X316" s="783"/>
      <c r="Y316" s="783"/>
      <c r="Z316" s="783"/>
      <c r="AA316" s="784"/>
      <c r="AB316" s="782">
        <f t="shared" si="9"/>
        <v>916</v>
      </c>
      <c r="AC316" s="783"/>
      <c r="AD316" s="783"/>
      <c r="AE316" s="783"/>
      <c r="AF316" s="783"/>
      <c r="AG316" s="783"/>
      <c r="AH316" s="783"/>
      <c r="AI316" s="783"/>
      <c r="AJ316" s="783"/>
      <c r="AK316" s="784"/>
      <c r="AL316" s="782">
        <f t="shared" si="10"/>
        <v>1015</v>
      </c>
      <c r="AM316" s="783"/>
      <c r="AN316" s="783"/>
      <c r="AO316" s="783"/>
      <c r="AP316" s="783"/>
      <c r="AQ316" s="783"/>
      <c r="AR316" s="783"/>
      <c r="AS316" s="783"/>
      <c r="AT316" s="784"/>
      <c r="CS316" s="213" t="str">
        <f t="shared" si="5"/>
        <v>60-64</v>
      </c>
      <c r="CT316" s="214">
        <f t="shared" si="6"/>
        <v>2.7239494031251012E-2</v>
      </c>
      <c r="CU316" s="214">
        <f t="shared" si="7"/>
        <v>2.9018795897900424E-2</v>
      </c>
      <c r="CV316" s="170"/>
      <c r="CW316" s="177"/>
      <c r="CX316" s="306">
        <v>931</v>
      </c>
      <c r="CY316" s="306"/>
      <c r="CZ316" s="306"/>
      <c r="DA316" s="306"/>
      <c r="DB316" s="306"/>
      <c r="DC316" s="306"/>
      <c r="DD316" s="306">
        <v>1032</v>
      </c>
      <c r="DE316" s="306"/>
      <c r="DF316" s="306"/>
      <c r="DG316" s="306"/>
      <c r="DH316" s="306"/>
      <c r="DI316" s="306"/>
      <c r="DJ316" s="306">
        <v>842</v>
      </c>
      <c r="DK316" s="306"/>
      <c r="DL316" s="306"/>
      <c r="DM316" s="306"/>
      <c r="DN316" s="306"/>
      <c r="DO316" s="306"/>
      <c r="DP316" s="306">
        <v>897</v>
      </c>
      <c r="DQ316" s="306"/>
      <c r="DR316" s="306"/>
      <c r="DS316" s="306"/>
      <c r="DT316" s="306"/>
      <c r="DU316" s="306"/>
    </row>
    <row r="317" spans="4:125" ht="14.25" customHeight="1">
      <c r="D317" s="775" t="s">
        <v>150</v>
      </c>
      <c r="E317" s="775"/>
      <c r="F317" s="775"/>
      <c r="G317" s="775"/>
      <c r="H317" s="775"/>
      <c r="I317" s="775"/>
      <c r="J317" s="775"/>
      <c r="K317" s="775"/>
      <c r="L317" s="775"/>
      <c r="M317" s="775"/>
      <c r="N317" s="775"/>
      <c r="O317" s="775"/>
      <c r="P317" s="775"/>
      <c r="Q317" s="782">
        <f t="shared" si="8"/>
        <v>1904</v>
      </c>
      <c r="R317" s="783"/>
      <c r="S317" s="783"/>
      <c r="T317" s="783"/>
      <c r="U317" s="783"/>
      <c r="V317" s="783"/>
      <c r="W317" s="783"/>
      <c r="X317" s="783"/>
      <c r="Y317" s="783"/>
      <c r="Z317" s="783"/>
      <c r="AA317" s="784"/>
      <c r="AB317" s="782">
        <f t="shared" si="9"/>
        <v>878</v>
      </c>
      <c r="AC317" s="783"/>
      <c r="AD317" s="783"/>
      <c r="AE317" s="783"/>
      <c r="AF317" s="783"/>
      <c r="AG317" s="783"/>
      <c r="AH317" s="783"/>
      <c r="AI317" s="783"/>
      <c r="AJ317" s="783"/>
      <c r="AK317" s="784"/>
      <c r="AL317" s="782">
        <f t="shared" si="10"/>
        <v>1026</v>
      </c>
      <c r="AM317" s="783"/>
      <c r="AN317" s="783"/>
      <c r="AO317" s="783"/>
      <c r="AP317" s="783"/>
      <c r="AQ317" s="783"/>
      <c r="AR317" s="783"/>
      <c r="AS317" s="783"/>
      <c r="AT317" s="784"/>
      <c r="CS317" s="213" t="str">
        <f t="shared" si="5"/>
        <v>65-69</v>
      </c>
      <c r="CT317" s="214">
        <f t="shared" si="6"/>
        <v>2.2645660120992527E-2</v>
      </c>
      <c r="CU317" s="214">
        <f t="shared" si="7"/>
        <v>2.3842645013102133E-2</v>
      </c>
      <c r="CV317" s="170"/>
      <c r="CW317" s="177"/>
      <c r="CX317" s="306">
        <v>842</v>
      </c>
      <c r="CY317" s="306"/>
      <c r="CZ317" s="306"/>
      <c r="DA317" s="306"/>
      <c r="DB317" s="306"/>
      <c r="DC317" s="306"/>
      <c r="DD317" s="306">
        <v>897</v>
      </c>
      <c r="DE317" s="306"/>
      <c r="DF317" s="306"/>
      <c r="DG317" s="306"/>
      <c r="DH317" s="306"/>
      <c r="DI317" s="306"/>
      <c r="DJ317" s="306">
        <v>700</v>
      </c>
      <c r="DK317" s="306"/>
      <c r="DL317" s="306"/>
      <c r="DM317" s="306"/>
      <c r="DN317" s="306"/>
      <c r="DO317" s="306"/>
      <c r="DP317" s="306">
        <v>737</v>
      </c>
      <c r="DQ317" s="306"/>
      <c r="DR317" s="306"/>
      <c r="DS317" s="306"/>
      <c r="DT317" s="306"/>
      <c r="DU317" s="306"/>
    </row>
    <row r="318" spans="4:125" ht="14.25" customHeight="1">
      <c r="D318" s="775" t="s">
        <v>151</v>
      </c>
      <c r="E318" s="775"/>
      <c r="F318" s="775"/>
      <c r="G318" s="775"/>
      <c r="H318" s="775"/>
      <c r="I318" s="775"/>
      <c r="J318" s="775"/>
      <c r="K318" s="775"/>
      <c r="L318" s="775"/>
      <c r="M318" s="775"/>
      <c r="N318" s="775"/>
      <c r="O318" s="775"/>
      <c r="P318" s="775"/>
      <c r="Q318" s="782">
        <f t="shared" si="8"/>
        <v>2055</v>
      </c>
      <c r="R318" s="783"/>
      <c r="S318" s="783"/>
      <c r="T318" s="783"/>
      <c r="U318" s="783"/>
      <c r="V318" s="783"/>
      <c r="W318" s="783"/>
      <c r="X318" s="783"/>
      <c r="Y318" s="783"/>
      <c r="Z318" s="783"/>
      <c r="AA318" s="784"/>
      <c r="AB318" s="782">
        <f t="shared" si="9"/>
        <v>952</v>
      </c>
      <c r="AC318" s="783"/>
      <c r="AD318" s="783"/>
      <c r="AE318" s="783"/>
      <c r="AF318" s="783"/>
      <c r="AG318" s="783"/>
      <c r="AH318" s="783"/>
      <c r="AI318" s="783"/>
      <c r="AJ318" s="783"/>
      <c r="AK318" s="784"/>
      <c r="AL318" s="782">
        <f t="shared" si="10"/>
        <v>1103</v>
      </c>
      <c r="AM318" s="783"/>
      <c r="AN318" s="783"/>
      <c r="AO318" s="783"/>
      <c r="AP318" s="783"/>
      <c r="AQ318" s="783"/>
      <c r="AR318" s="783"/>
      <c r="AS318" s="783"/>
      <c r="AT318" s="784"/>
      <c r="CS318" s="213" t="str">
        <f t="shared" si="5"/>
        <v>70-74</v>
      </c>
      <c r="CT318" s="214">
        <f t="shared" si="6"/>
        <v>1.7501860179224223E-2</v>
      </c>
      <c r="CU318" s="214">
        <f t="shared" si="7"/>
        <v>1.9119407330723689E-2</v>
      </c>
      <c r="CV318" s="170"/>
      <c r="CW318" s="177"/>
      <c r="CX318" s="306">
        <v>700</v>
      </c>
      <c r="CY318" s="306"/>
      <c r="CZ318" s="306"/>
      <c r="DA318" s="306"/>
      <c r="DB318" s="306"/>
      <c r="DC318" s="306"/>
      <c r="DD318" s="306">
        <v>737</v>
      </c>
      <c r="DE318" s="306"/>
      <c r="DF318" s="306"/>
      <c r="DG318" s="306"/>
      <c r="DH318" s="306"/>
      <c r="DI318" s="306"/>
      <c r="DJ318" s="306">
        <v>541</v>
      </c>
      <c r="DK318" s="306"/>
      <c r="DL318" s="306"/>
      <c r="DM318" s="306"/>
      <c r="DN318" s="306"/>
      <c r="DO318" s="306"/>
      <c r="DP318" s="306">
        <v>591</v>
      </c>
      <c r="DQ318" s="306"/>
      <c r="DR318" s="306"/>
      <c r="DS318" s="306"/>
      <c r="DT318" s="306"/>
      <c r="DU318" s="306"/>
    </row>
    <row r="319" spans="4:125" ht="14.25" customHeight="1">
      <c r="D319" s="775" t="s">
        <v>152</v>
      </c>
      <c r="E319" s="775"/>
      <c r="F319" s="775"/>
      <c r="G319" s="775"/>
      <c r="H319" s="775"/>
      <c r="I319" s="775"/>
      <c r="J319" s="775"/>
      <c r="K319" s="775"/>
      <c r="L319" s="775"/>
      <c r="M319" s="775"/>
      <c r="N319" s="775"/>
      <c r="O319" s="775"/>
      <c r="P319" s="775"/>
      <c r="Q319" s="782">
        <f t="shared" si="8"/>
        <v>1963</v>
      </c>
      <c r="R319" s="783"/>
      <c r="S319" s="783"/>
      <c r="T319" s="783"/>
      <c r="U319" s="783"/>
      <c r="V319" s="783"/>
      <c r="W319" s="783"/>
      <c r="X319" s="783"/>
      <c r="Y319" s="783"/>
      <c r="Z319" s="783"/>
      <c r="AA319" s="784"/>
      <c r="AB319" s="782">
        <f t="shared" si="9"/>
        <v>931</v>
      </c>
      <c r="AC319" s="783"/>
      <c r="AD319" s="783"/>
      <c r="AE319" s="783"/>
      <c r="AF319" s="783"/>
      <c r="AG319" s="783"/>
      <c r="AH319" s="783"/>
      <c r="AI319" s="783"/>
      <c r="AJ319" s="783"/>
      <c r="AK319" s="784"/>
      <c r="AL319" s="782">
        <f t="shared" si="10"/>
        <v>1032</v>
      </c>
      <c r="AM319" s="783"/>
      <c r="AN319" s="783"/>
      <c r="AO319" s="783"/>
      <c r="AP319" s="783"/>
      <c r="AQ319" s="783"/>
      <c r="AR319" s="783"/>
      <c r="AS319" s="783"/>
      <c r="AT319" s="784"/>
      <c r="CS319" s="213" t="str">
        <f t="shared" si="5"/>
        <v>75-79</v>
      </c>
      <c r="CT319" s="214">
        <f t="shared" si="6"/>
        <v>1.2034550807156029E-2</v>
      </c>
      <c r="CU319" s="214">
        <f t="shared" si="7"/>
        <v>1.2552165895635858E-2</v>
      </c>
      <c r="CV319" s="170"/>
      <c r="CW319" s="177"/>
      <c r="CX319" s="306">
        <v>541</v>
      </c>
      <c r="CY319" s="306"/>
      <c r="CZ319" s="306"/>
      <c r="DA319" s="306"/>
      <c r="DB319" s="306"/>
      <c r="DC319" s="306"/>
      <c r="DD319" s="306">
        <v>591</v>
      </c>
      <c r="DE319" s="306"/>
      <c r="DF319" s="306"/>
      <c r="DG319" s="306"/>
      <c r="DH319" s="306"/>
      <c r="DI319" s="306"/>
      <c r="DJ319" s="306">
        <v>372</v>
      </c>
      <c r="DK319" s="306"/>
      <c r="DL319" s="306"/>
      <c r="DM319" s="306"/>
      <c r="DN319" s="306"/>
      <c r="DO319" s="306"/>
      <c r="DP319" s="306">
        <v>388</v>
      </c>
      <c r="DQ319" s="306"/>
      <c r="DR319" s="306"/>
      <c r="DS319" s="306"/>
      <c r="DT319" s="306"/>
      <c r="DU319" s="306"/>
    </row>
    <row r="320" spans="4:125" ht="14.25" customHeight="1">
      <c r="D320" s="775" t="s">
        <v>153</v>
      </c>
      <c r="E320" s="775"/>
      <c r="F320" s="775"/>
      <c r="G320" s="775"/>
      <c r="H320" s="775"/>
      <c r="I320" s="775"/>
      <c r="J320" s="775"/>
      <c r="K320" s="775"/>
      <c r="L320" s="775"/>
      <c r="M320" s="775"/>
      <c r="N320" s="775"/>
      <c r="O320" s="775"/>
      <c r="P320" s="775"/>
      <c r="Q320" s="782">
        <f t="shared" si="8"/>
        <v>1739</v>
      </c>
      <c r="R320" s="783"/>
      <c r="S320" s="783"/>
      <c r="T320" s="783"/>
      <c r="U320" s="783"/>
      <c r="V320" s="783"/>
      <c r="W320" s="783"/>
      <c r="X320" s="783"/>
      <c r="Y320" s="783"/>
      <c r="Z320" s="783"/>
      <c r="AA320" s="784"/>
      <c r="AB320" s="782">
        <f t="shared" si="9"/>
        <v>842</v>
      </c>
      <c r="AC320" s="783"/>
      <c r="AD320" s="783"/>
      <c r="AE320" s="783"/>
      <c r="AF320" s="783"/>
      <c r="AG320" s="783"/>
      <c r="AH320" s="783"/>
      <c r="AI320" s="783"/>
      <c r="AJ320" s="783"/>
      <c r="AK320" s="784"/>
      <c r="AL320" s="782">
        <f t="shared" si="10"/>
        <v>897</v>
      </c>
      <c r="AM320" s="783"/>
      <c r="AN320" s="783"/>
      <c r="AO320" s="783"/>
      <c r="AP320" s="783"/>
      <c r="AQ320" s="783"/>
      <c r="AR320" s="783"/>
      <c r="AS320" s="783"/>
      <c r="AT320" s="784"/>
      <c r="CS320" s="213" t="str">
        <f t="shared" si="5"/>
        <v>80 Y MÁS</v>
      </c>
      <c r="CT320" s="214">
        <f t="shared" si="6"/>
        <v>1.3199184756235645E-2</v>
      </c>
      <c r="CU320" s="214">
        <f t="shared" si="7"/>
        <v>1.3102131927145676E-2</v>
      </c>
      <c r="CV320" s="170"/>
      <c r="CW320" s="177"/>
      <c r="CX320" s="306">
        <v>372</v>
      </c>
      <c r="CY320" s="306"/>
      <c r="CZ320" s="306"/>
      <c r="DA320" s="306"/>
      <c r="DB320" s="306"/>
      <c r="DC320" s="306"/>
      <c r="DD320" s="306">
        <v>388</v>
      </c>
      <c r="DE320" s="306"/>
      <c r="DF320" s="306"/>
      <c r="DG320" s="306"/>
      <c r="DH320" s="306"/>
      <c r="DI320" s="306"/>
      <c r="DJ320" s="306">
        <v>408</v>
      </c>
      <c r="DK320" s="306"/>
      <c r="DL320" s="306"/>
      <c r="DM320" s="306"/>
      <c r="DN320" s="306"/>
      <c r="DO320" s="306"/>
      <c r="DP320" s="306">
        <v>405</v>
      </c>
      <c r="DQ320" s="306"/>
      <c r="DR320" s="306"/>
      <c r="DS320" s="306"/>
      <c r="DT320" s="306"/>
      <c r="DU320" s="306"/>
    </row>
    <row r="321" spans="4:113" ht="14.25" customHeight="1">
      <c r="D321" s="775" t="s">
        <v>154</v>
      </c>
      <c r="E321" s="775"/>
      <c r="F321" s="775"/>
      <c r="G321" s="775"/>
      <c r="H321" s="775"/>
      <c r="I321" s="775"/>
      <c r="J321" s="775"/>
      <c r="K321" s="775"/>
      <c r="L321" s="775"/>
      <c r="M321" s="775"/>
      <c r="N321" s="775"/>
      <c r="O321" s="775"/>
      <c r="P321" s="775"/>
      <c r="Q321" s="782">
        <f t="shared" si="8"/>
        <v>1437</v>
      </c>
      <c r="R321" s="783"/>
      <c r="S321" s="783"/>
      <c r="T321" s="783"/>
      <c r="U321" s="783"/>
      <c r="V321" s="783"/>
      <c r="W321" s="783"/>
      <c r="X321" s="783"/>
      <c r="Y321" s="783"/>
      <c r="Z321" s="783"/>
      <c r="AA321" s="784"/>
      <c r="AB321" s="782">
        <f t="shared" si="9"/>
        <v>700</v>
      </c>
      <c r="AC321" s="783"/>
      <c r="AD321" s="783"/>
      <c r="AE321" s="783"/>
      <c r="AF321" s="783"/>
      <c r="AG321" s="783"/>
      <c r="AH321" s="783"/>
      <c r="AI321" s="783"/>
      <c r="AJ321" s="783"/>
      <c r="AK321" s="784"/>
      <c r="AL321" s="782">
        <f t="shared" si="10"/>
        <v>737</v>
      </c>
      <c r="AM321" s="783"/>
      <c r="AN321" s="783"/>
      <c r="AO321" s="783"/>
      <c r="AP321" s="783"/>
      <c r="AQ321" s="783"/>
      <c r="AR321" s="783"/>
      <c r="AS321" s="783"/>
      <c r="AT321" s="784"/>
      <c r="CS321" s="170"/>
      <c r="CT321" s="305">
        <f>SUM(CT304:CT320)</f>
        <v>0.48558765488013983</v>
      </c>
      <c r="CU321" s="305">
        <f>SUM(CU304:CU320)</f>
        <v>0.51441234511986023</v>
      </c>
      <c r="CV321" s="305">
        <f>SUM(CT321:CU321)</f>
        <v>1</v>
      </c>
      <c r="CW321" s="177"/>
      <c r="CX321" s="306">
        <v>408</v>
      </c>
      <c r="CY321" s="306"/>
      <c r="CZ321" s="306"/>
      <c r="DA321" s="306"/>
      <c r="DB321" s="306"/>
      <c r="DC321" s="306"/>
      <c r="DD321" s="306">
        <v>405</v>
      </c>
      <c r="DE321" s="306"/>
      <c r="DF321" s="306"/>
      <c r="DG321" s="306"/>
      <c r="DH321" s="306"/>
      <c r="DI321" s="306"/>
    </row>
    <row r="322" spans="4:113" ht="14.25" customHeight="1">
      <c r="D322" s="775" t="s">
        <v>155</v>
      </c>
      <c r="E322" s="775"/>
      <c r="F322" s="775"/>
      <c r="G322" s="775"/>
      <c r="H322" s="775"/>
      <c r="I322" s="775"/>
      <c r="J322" s="775"/>
      <c r="K322" s="775"/>
      <c r="L322" s="775"/>
      <c r="M322" s="775"/>
      <c r="N322" s="775"/>
      <c r="O322" s="775"/>
      <c r="P322" s="775"/>
      <c r="Q322" s="782">
        <f t="shared" si="8"/>
        <v>1132</v>
      </c>
      <c r="R322" s="783"/>
      <c r="S322" s="783"/>
      <c r="T322" s="783"/>
      <c r="U322" s="783"/>
      <c r="V322" s="783"/>
      <c r="W322" s="783"/>
      <c r="X322" s="783"/>
      <c r="Y322" s="783"/>
      <c r="Z322" s="783"/>
      <c r="AA322" s="784"/>
      <c r="AB322" s="782">
        <f t="shared" si="9"/>
        <v>541</v>
      </c>
      <c r="AC322" s="783"/>
      <c r="AD322" s="783"/>
      <c r="AE322" s="783"/>
      <c r="AF322" s="783"/>
      <c r="AG322" s="783"/>
      <c r="AH322" s="783"/>
      <c r="AI322" s="783"/>
      <c r="AJ322" s="783"/>
      <c r="AK322" s="784"/>
      <c r="AL322" s="782">
        <f t="shared" si="10"/>
        <v>591</v>
      </c>
      <c r="AM322" s="783"/>
      <c r="AN322" s="783"/>
      <c r="AO322" s="783"/>
      <c r="AP322" s="783"/>
      <c r="AQ322" s="783"/>
      <c r="AR322" s="783"/>
      <c r="AS322" s="783"/>
      <c r="AT322" s="784"/>
      <c r="AU322" s="10"/>
      <c r="AV322" s="10"/>
      <c r="AW322" s="3"/>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CS322" s="177"/>
      <c r="CT322" s="177"/>
      <c r="CU322" s="177"/>
      <c r="CV322" s="177"/>
      <c r="CW322" s="177"/>
    </row>
    <row r="323" spans="4:113" ht="14.25" customHeight="1">
      <c r="D323" s="775" t="s">
        <v>156</v>
      </c>
      <c r="E323" s="775"/>
      <c r="F323" s="775"/>
      <c r="G323" s="775"/>
      <c r="H323" s="775"/>
      <c r="I323" s="775"/>
      <c r="J323" s="775"/>
      <c r="K323" s="775"/>
      <c r="L323" s="775"/>
      <c r="M323" s="775"/>
      <c r="N323" s="775"/>
      <c r="O323" s="775"/>
      <c r="P323" s="775"/>
      <c r="Q323" s="782">
        <f t="shared" si="8"/>
        <v>760</v>
      </c>
      <c r="R323" s="783"/>
      <c r="S323" s="783"/>
      <c r="T323" s="783"/>
      <c r="U323" s="783"/>
      <c r="V323" s="783"/>
      <c r="W323" s="783"/>
      <c r="X323" s="783"/>
      <c r="Y323" s="783"/>
      <c r="Z323" s="783"/>
      <c r="AA323" s="784"/>
      <c r="AB323" s="782">
        <f t="shared" si="9"/>
        <v>372</v>
      </c>
      <c r="AC323" s="783"/>
      <c r="AD323" s="783"/>
      <c r="AE323" s="783"/>
      <c r="AF323" s="783"/>
      <c r="AG323" s="783"/>
      <c r="AH323" s="783"/>
      <c r="AI323" s="783"/>
      <c r="AJ323" s="783"/>
      <c r="AK323" s="784"/>
      <c r="AL323" s="782">
        <f t="shared" si="10"/>
        <v>388</v>
      </c>
      <c r="AM323" s="783"/>
      <c r="AN323" s="783"/>
      <c r="AO323" s="783"/>
      <c r="AP323" s="783"/>
      <c r="AQ323" s="783"/>
      <c r="AR323" s="783"/>
      <c r="AS323" s="783"/>
      <c r="AT323" s="784"/>
      <c r="CS323" s="177"/>
      <c r="CT323" s="177"/>
      <c r="CU323" s="177"/>
      <c r="CV323" s="177"/>
      <c r="CW323" s="177"/>
    </row>
    <row r="324" spans="4:113" ht="14.25" customHeight="1">
      <c r="D324" s="775" t="s">
        <v>157</v>
      </c>
      <c r="E324" s="775"/>
      <c r="F324" s="775"/>
      <c r="G324" s="775"/>
      <c r="H324" s="775"/>
      <c r="I324" s="775"/>
      <c r="J324" s="775"/>
      <c r="K324" s="775"/>
      <c r="L324" s="775"/>
      <c r="M324" s="775"/>
      <c r="N324" s="775"/>
      <c r="O324" s="775"/>
      <c r="P324" s="775"/>
      <c r="Q324" s="782">
        <f t="shared" si="8"/>
        <v>813</v>
      </c>
      <c r="R324" s="783"/>
      <c r="S324" s="783"/>
      <c r="T324" s="783"/>
      <c r="U324" s="783"/>
      <c r="V324" s="783"/>
      <c r="W324" s="783"/>
      <c r="X324" s="783"/>
      <c r="Y324" s="783"/>
      <c r="Z324" s="783"/>
      <c r="AA324" s="784"/>
      <c r="AB324" s="782">
        <f>+CX321</f>
        <v>408</v>
      </c>
      <c r="AC324" s="783"/>
      <c r="AD324" s="783"/>
      <c r="AE324" s="783"/>
      <c r="AF324" s="783"/>
      <c r="AG324" s="783"/>
      <c r="AH324" s="783"/>
      <c r="AI324" s="783"/>
      <c r="AJ324" s="783"/>
      <c r="AK324" s="784"/>
      <c r="AL324" s="782">
        <f t="shared" si="10"/>
        <v>405</v>
      </c>
      <c r="AM324" s="783"/>
      <c r="AN324" s="783"/>
      <c r="AO324" s="783"/>
      <c r="AP324" s="783"/>
      <c r="AQ324" s="783"/>
      <c r="AR324" s="783"/>
      <c r="AS324" s="783"/>
      <c r="AT324" s="784"/>
      <c r="CS324" s="177"/>
      <c r="CT324" s="177"/>
      <c r="CU324" s="177"/>
      <c r="CV324" s="177"/>
      <c r="CW324" s="177"/>
    </row>
    <row r="325" spans="4:113" ht="14.25" customHeight="1">
      <c r="D325" s="391" t="s">
        <v>356</v>
      </c>
      <c r="E325" s="391"/>
      <c r="F325" s="391"/>
      <c r="G325" s="391"/>
      <c r="H325" s="391"/>
      <c r="I325" s="391"/>
      <c r="J325" s="391"/>
      <c r="K325" s="391"/>
      <c r="L325" s="391"/>
      <c r="M325" s="391"/>
      <c r="N325" s="391"/>
      <c r="O325" s="391"/>
      <c r="P325" s="391"/>
      <c r="Q325" s="879"/>
      <c r="R325" s="879"/>
      <c r="S325" s="879"/>
      <c r="T325" s="879"/>
      <c r="U325" s="879"/>
      <c r="V325" s="879"/>
      <c r="W325" s="879"/>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V325" s="10" t="s">
        <v>139</v>
      </c>
      <c r="CS325" s="177"/>
      <c r="CT325" s="177"/>
      <c r="CU325" s="177"/>
      <c r="CV325" s="177"/>
      <c r="CW325" s="177"/>
    </row>
    <row r="326" spans="4:113" ht="14.25" customHeight="1">
      <c r="D326" s="115"/>
      <c r="E326" s="115"/>
      <c r="F326" s="115"/>
      <c r="G326" s="115"/>
      <c r="H326" s="115"/>
      <c r="I326" s="115"/>
      <c r="J326" s="115"/>
      <c r="K326" s="115"/>
      <c r="L326" s="115"/>
      <c r="M326" s="115"/>
      <c r="N326" s="115"/>
      <c r="O326" s="115"/>
      <c r="P326" s="115"/>
      <c r="Q326" s="115"/>
      <c r="R326" s="115"/>
      <c r="S326" s="115"/>
      <c r="T326" s="115"/>
      <c r="U326" s="115"/>
      <c r="V326" s="115"/>
      <c r="W326" s="115"/>
      <c r="AV326" s="10"/>
    </row>
    <row r="327" spans="4:113" ht="14.25" customHeight="1">
      <c r="D327" s="371" t="s">
        <v>170</v>
      </c>
      <c r="E327" s="371"/>
      <c r="F327" s="371"/>
      <c r="G327" s="371"/>
      <c r="H327" s="371"/>
      <c r="I327" s="371"/>
      <c r="J327" s="371"/>
      <c r="K327" s="371"/>
      <c r="L327" s="371"/>
      <c r="M327" s="371"/>
      <c r="N327" s="371"/>
      <c r="O327" s="371"/>
      <c r="P327" s="371"/>
      <c r="Q327" s="371"/>
      <c r="R327" s="371"/>
      <c r="S327" s="371"/>
      <c r="T327" s="371"/>
      <c r="U327" s="371"/>
      <c r="V327" s="371"/>
      <c r="W327" s="371"/>
      <c r="X327" s="371"/>
      <c r="Y327" s="371"/>
      <c r="Z327" s="371"/>
      <c r="AA327" s="371"/>
      <c r="AB327" s="371"/>
      <c r="AC327" s="371"/>
      <c r="AD327" s="371"/>
      <c r="AE327" s="371"/>
      <c r="AF327" s="371"/>
      <c r="AG327" s="371"/>
      <c r="AH327" s="371"/>
      <c r="AI327" s="371"/>
      <c r="AJ327" s="371"/>
      <c r="AK327" s="371"/>
      <c r="AL327" s="371"/>
      <c r="AM327" s="371"/>
      <c r="AN327" s="371"/>
      <c r="AO327" s="371"/>
      <c r="AP327" s="371"/>
      <c r="AQ327" s="371"/>
      <c r="AR327" s="371"/>
      <c r="AS327" s="371"/>
      <c r="AT327" s="371"/>
      <c r="AU327" s="9"/>
      <c r="AV327" s="371" t="s">
        <v>172</v>
      </c>
      <c r="AW327" s="371"/>
      <c r="AX327" s="371"/>
      <c r="AY327" s="371"/>
      <c r="AZ327" s="371"/>
      <c r="BA327" s="371"/>
      <c r="BB327" s="371"/>
      <c r="BC327" s="371"/>
      <c r="BD327" s="371"/>
      <c r="BE327" s="371"/>
      <c r="BF327" s="371"/>
      <c r="BG327" s="371"/>
      <c r="BH327" s="371"/>
      <c r="BI327" s="371"/>
      <c r="BJ327" s="371"/>
      <c r="BK327" s="371"/>
      <c r="BL327" s="9"/>
      <c r="BM327" s="9"/>
      <c r="BN327" s="9"/>
      <c r="BO327" s="9"/>
      <c r="BP327" s="9"/>
    </row>
    <row r="328" spans="4:113" ht="14.25" customHeight="1">
      <c r="D328" s="371"/>
      <c r="E328" s="371"/>
      <c r="F328" s="371"/>
      <c r="G328" s="371"/>
      <c r="H328" s="371"/>
      <c r="I328" s="371"/>
      <c r="J328" s="371"/>
      <c r="K328" s="371"/>
      <c r="L328" s="371"/>
      <c r="M328" s="371"/>
      <c r="N328" s="371"/>
      <c r="O328" s="371"/>
      <c r="P328" s="371"/>
      <c r="Q328" s="371"/>
      <c r="R328" s="371"/>
      <c r="S328" s="371"/>
      <c r="T328" s="371"/>
      <c r="U328" s="371"/>
      <c r="V328" s="371"/>
      <c r="W328" s="371"/>
      <c r="X328" s="371"/>
      <c r="Y328" s="371"/>
      <c r="Z328" s="371"/>
      <c r="AA328" s="371"/>
      <c r="AB328" s="371"/>
      <c r="AC328" s="371"/>
      <c r="AD328" s="371"/>
      <c r="AE328" s="371"/>
      <c r="AF328" s="371"/>
      <c r="AG328" s="371"/>
      <c r="AH328" s="371"/>
      <c r="AI328" s="371"/>
      <c r="AJ328" s="371"/>
      <c r="AK328" s="371"/>
      <c r="AL328" s="371"/>
      <c r="AM328" s="371"/>
      <c r="AN328" s="371"/>
      <c r="AO328" s="371"/>
      <c r="AP328" s="371"/>
      <c r="AQ328" s="371"/>
      <c r="AR328" s="371"/>
      <c r="AS328" s="371"/>
      <c r="AT328" s="371"/>
      <c r="AU328" s="9"/>
      <c r="AV328" s="372"/>
      <c r="AW328" s="372"/>
      <c r="AX328" s="372"/>
      <c r="AY328" s="372"/>
      <c r="AZ328" s="372"/>
      <c r="BA328" s="372"/>
      <c r="BB328" s="372"/>
      <c r="BC328" s="372"/>
      <c r="BD328" s="372"/>
      <c r="BE328" s="372"/>
      <c r="BF328" s="372"/>
      <c r="BG328" s="372"/>
      <c r="BH328" s="372"/>
      <c r="BI328" s="372"/>
      <c r="BJ328" s="372"/>
      <c r="BK328" s="372"/>
      <c r="BL328" s="9"/>
      <c r="BM328" s="9"/>
      <c r="BN328" s="9"/>
      <c r="BX328" s="13" t="s">
        <v>181</v>
      </c>
    </row>
    <row r="329" spans="4:113" ht="14.25" customHeight="1">
      <c r="D329" s="766" t="s">
        <v>164</v>
      </c>
      <c r="E329" s="766"/>
      <c r="F329" s="766"/>
      <c r="G329" s="766"/>
      <c r="H329" s="766"/>
      <c r="I329" s="766"/>
      <c r="J329" s="766"/>
      <c r="K329" s="766"/>
      <c r="L329" s="766"/>
      <c r="M329" s="766">
        <v>2010</v>
      </c>
      <c r="N329" s="766"/>
      <c r="O329" s="766"/>
      <c r="P329" s="766"/>
      <c r="Q329" s="766">
        <v>2011</v>
      </c>
      <c r="R329" s="766"/>
      <c r="S329" s="766"/>
      <c r="T329" s="766"/>
      <c r="U329" s="766">
        <v>2012</v>
      </c>
      <c r="V329" s="766"/>
      <c r="W329" s="766"/>
      <c r="X329" s="766"/>
      <c r="Y329" s="766">
        <v>2013</v>
      </c>
      <c r="Z329" s="766"/>
      <c r="AA329" s="766"/>
      <c r="AB329" s="766">
        <v>2014</v>
      </c>
      <c r="AC329" s="766"/>
      <c r="AD329" s="766"/>
      <c r="AE329" s="766">
        <v>2015</v>
      </c>
      <c r="AF329" s="766"/>
      <c r="AG329" s="766"/>
      <c r="AH329" s="766"/>
      <c r="AI329" s="766">
        <v>2016</v>
      </c>
      <c r="AJ329" s="766"/>
      <c r="AK329" s="766"/>
      <c r="AL329" s="766"/>
      <c r="AM329" s="766">
        <v>2017</v>
      </c>
      <c r="AN329" s="766"/>
      <c r="AO329" s="766"/>
      <c r="AP329" s="766"/>
      <c r="AQ329" s="329">
        <v>2018</v>
      </c>
      <c r="AR329" s="330"/>
      <c r="AS329" s="330"/>
      <c r="AT329" s="331"/>
      <c r="AU329" s="766">
        <v>2019</v>
      </c>
      <c r="AV329" s="766"/>
      <c r="AW329" s="766"/>
      <c r="AX329" s="766"/>
      <c r="AY329" s="3"/>
      <c r="AZ329" s="314" t="s">
        <v>358</v>
      </c>
      <c r="BA329" s="315"/>
      <c r="BB329" s="315"/>
      <c r="BC329" s="315"/>
      <c r="BD329" s="315"/>
      <c r="BE329" s="315"/>
      <c r="BF329" s="315"/>
      <c r="BG329" s="315"/>
      <c r="BH329" s="315"/>
      <c r="BI329" s="315"/>
      <c r="BJ329" s="315"/>
      <c r="BK329" s="315"/>
      <c r="BL329" s="315"/>
      <c r="BM329" s="315"/>
      <c r="BN329" s="315"/>
      <c r="BO329" s="316"/>
      <c r="BP329" s="314" t="s">
        <v>323</v>
      </c>
      <c r="BQ329" s="315"/>
      <c r="BR329" s="315"/>
      <c r="BS329" s="315"/>
      <c r="BT329" s="315"/>
      <c r="BU329" s="315"/>
      <c r="BV329" s="315"/>
      <c r="BW329" s="315"/>
      <c r="BX329" s="316"/>
      <c r="BZ329" s="14"/>
      <c r="CA329" s="127"/>
      <c r="CB329" s="15"/>
      <c r="CC329" s="15"/>
      <c r="CD329" s="15"/>
      <c r="CE329" s="15"/>
      <c r="CF329" s="15"/>
      <c r="CG329" s="15"/>
      <c r="CH329" s="15"/>
      <c r="CI329" s="15"/>
      <c r="CJ329" s="15"/>
      <c r="CK329" s="15"/>
      <c r="CL329" s="15"/>
      <c r="CM329" s="15"/>
      <c r="CN329" s="15"/>
      <c r="CO329" s="15"/>
      <c r="CP329" s="15"/>
      <c r="CQ329" s="15"/>
      <c r="CR329" s="16"/>
    </row>
    <row r="330" spans="4:113" ht="14.25" customHeight="1">
      <c r="D330" s="766"/>
      <c r="E330" s="766"/>
      <c r="F330" s="766"/>
      <c r="G330" s="766"/>
      <c r="H330" s="766"/>
      <c r="I330" s="766"/>
      <c r="J330" s="766"/>
      <c r="K330" s="766"/>
      <c r="L330" s="766"/>
      <c r="M330" s="766"/>
      <c r="N330" s="766"/>
      <c r="O330" s="766"/>
      <c r="P330" s="766"/>
      <c r="Q330" s="766"/>
      <c r="R330" s="766"/>
      <c r="S330" s="766"/>
      <c r="T330" s="766"/>
      <c r="U330" s="766"/>
      <c r="V330" s="766"/>
      <c r="W330" s="766"/>
      <c r="X330" s="766"/>
      <c r="Y330" s="766"/>
      <c r="Z330" s="766"/>
      <c r="AA330" s="766"/>
      <c r="AB330" s="766"/>
      <c r="AC330" s="766"/>
      <c r="AD330" s="766"/>
      <c r="AE330" s="766"/>
      <c r="AF330" s="766"/>
      <c r="AG330" s="766"/>
      <c r="AH330" s="766"/>
      <c r="AI330" s="766"/>
      <c r="AJ330" s="766"/>
      <c r="AK330" s="766"/>
      <c r="AL330" s="766"/>
      <c r="AM330" s="766"/>
      <c r="AN330" s="766"/>
      <c r="AO330" s="766"/>
      <c r="AP330" s="766"/>
      <c r="AQ330" s="332"/>
      <c r="AR330" s="333"/>
      <c r="AS330" s="333"/>
      <c r="AT330" s="334"/>
      <c r="AU330" s="766"/>
      <c r="AV330" s="766"/>
      <c r="AW330" s="766"/>
      <c r="AX330" s="766"/>
      <c r="AY330" s="3"/>
      <c r="AZ330" s="388" t="s">
        <v>173</v>
      </c>
      <c r="BA330" s="389"/>
      <c r="BB330" s="389"/>
      <c r="BC330" s="389"/>
      <c r="BD330" s="389"/>
      <c r="BE330" s="389"/>
      <c r="BF330" s="389"/>
      <c r="BG330" s="389"/>
      <c r="BH330" s="389"/>
      <c r="BI330" s="389"/>
      <c r="BJ330" s="389"/>
      <c r="BK330" s="389"/>
      <c r="BL330" s="389"/>
      <c r="BM330" s="389"/>
      <c r="BN330" s="389"/>
      <c r="BO330" s="390"/>
      <c r="BP330" s="385">
        <v>44</v>
      </c>
      <c r="BQ330" s="386"/>
      <c r="BR330" s="386"/>
      <c r="BS330" s="386"/>
      <c r="BT330" s="386"/>
      <c r="BU330" s="386"/>
      <c r="BV330" s="386"/>
      <c r="BW330" s="386"/>
      <c r="BX330" s="387"/>
      <c r="BZ330" s="15"/>
      <c r="CA330" s="810" t="s">
        <v>173</v>
      </c>
      <c r="CB330" s="810"/>
      <c r="CC330" s="810"/>
      <c r="CD330" s="810"/>
      <c r="CE330" s="810"/>
      <c r="CF330" s="810"/>
      <c r="CG330" s="810"/>
      <c r="CH330" s="65"/>
      <c r="CI330" s="65"/>
      <c r="CJ330" s="65"/>
      <c r="CK330" s="65"/>
      <c r="CL330" s="65"/>
      <c r="CM330" s="65"/>
      <c r="CN330" s="65"/>
      <c r="CO330" s="65"/>
      <c r="CP330" s="6"/>
      <c r="CQ330" s="6"/>
      <c r="CR330" s="18"/>
    </row>
    <row r="331" spans="4:113" ht="24.75" customHeight="1">
      <c r="D331" s="774" t="s">
        <v>357</v>
      </c>
      <c r="E331" s="774"/>
      <c r="F331" s="774"/>
      <c r="G331" s="774"/>
      <c r="H331" s="774"/>
      <c r="I331" s="774"/>
      <c r="J331" s="774"/>
      <c r="K331" s="774"/>
      <c r="L331" s="774"/>
      <c r="M331" s="767">
        <v>3544</v>
      </c>
      <c r="N331" s="768"/>
      <c r="O331" s="768"/>
      <c r="P331" s="769"/>
      <c r="Q331" s="767">
        <v>3538</v>
      </c>
      <c r="R331" s="768"/>
      <c r="S331" s="768"/>
      <c r="T331" s="769"/>
      <c r="U331" s="767">
        <v>3533</v>
      </c>
      <c r="V331" s="768"/>
      <c r="W331" s="768"/>
      <c r="X331" s="769"/>
      <c r="Y331" s="767">
        <v>3531</v>
      </c>
      <c r="Z331" s="768"/>
      <c r="AA331" s="769"/>
      <c r="AB331" s="767">
        <v>3522</v>
      </c>
      <c r="AC331" s="768"/>
      <c r="AD331" s="769"/>
      <c r="AE331" s="767">
        <v>3513</v>
      </c>
      <c r="AF331" s="768"/>
      <c r="AG331" s="768"/>
      <c r="AH331" s="769"/>
      <c r="AI331" s="767">
        <v>3504</v>
      </c>
      <c r="AJ331" s="768"/>
      <c r="AK331" s="768"/>
      <c r="AL331" s="769"/>
      <c r="AM331" s="767">
        <v>3493</v>
      </c>
      <c r="AN331" s="768"/>
      <c r="AO331" s="768"/>
      <c r="AP331" s="769"/>
      <c r="AQ331" s="619">
        <v>3.4750000000000001</v>
      </c>
      <c r="AR331" s="620"/>
      <c r="AS331" s="620"/>
      <c r="AT331" s="621"/>
      <c r="AU331" s="767"/>
      <c r="AV331" s="768"/>
      <c r="AW331" s="768"/>
      <c r="AX331" s="769"/>
      <c r="AY331" s="3"/>
      <c r="AZ331" s="388" t="s">
        <v>174</v>
      </c>
      <c r="BA331" s="389"/>
      <c r="BB331" s="389"/>
      <c r="BC331" s="389"/>
      <c r="BD331" s="389"/>
      <c r="BE331" s="389"/>
      <c r="BF331" s="389"/>
      <c r="BG331" s="389"/>
      <c r="BH331" s="389"/>
      <c r="BI331" s="389"/>
      <c r="BJ331" s="389"/>
      <c r="BK331" s="389"/>
      <c r="BL331" s="389"/>
      <c r="BM331" s="389"/>
      <c r="BN331" s="389"/>
      <c r="BO331" s="390"/>
      <c r="BP331" s="379">
        <v>1</v>
      </c>
      <c r="BQ331" s="380"/>
      <c r="BR331" s="380"/>
      <c r="BS331" s="380"/>
      <c r="BT331" s="380"/>
      <c r="BU331" s="380"/>
      <c r="BV331" s="380"/>
      <c r="BW331" s="380"/>
      <c r="BX331" s="381"/>
      <c r="BZ331" s="17"/>
      <c r="CA331" s="66"/>
      <c r="CB331" s="66"/>
      <c r="CC331" s="66"/>
      <c r="CD331" s="66"/>
      <c r="CE331" s="66"/>
      <c r="CF331" s="66"/>
      <c r="CG331" s="66"/>
      <c r="CH331" s="65"/>
      <c r="CI331" s="65"/>
      <c r="CJ331" s="809">
        <f>+BP330/BP336</f>
        <v>0.31428571428571428</v>
      </c>
      <c r="CK331" s="809"/>
      <c r="CL331" s="809"/>
      <c r="CM331" s="809"/>
      <c r="CN331" s="809"/>
      <c r="CO331" s="809"/>
      <c r="CP331" s="6"/>
      <c r="CQ331" s="6"/>
      <c r="CR331" s="18"/>
    </row>
    <row r="332" spans="4:113" ht="19.5" customHeight="1">
      <c r="D332" s="773" t="s">
        <v>165</v>
      </c>
      <c r="E332" s="773"/>
      <c r="F332" s="773"/>
      <c r="G332" s="773"/>
      <c r="H332" s="773"/>
      <c r="I332" s="773"/>
      <c r="J332" s="773"/>
      <c r="K332" s="773"/>
      <c r="L332" s="773"/>
      <c r="M332" s="767">
        <v>3572</v>
      </c>
      <c r="N332" s="768"/>
      <c r="O332" s="768"/>
      <c r="P332" s="769"/>
      <c r="Q332" s="767">
        <v>3510</v>
      </c>
      <c r="R332" s="768"/>
      <c r="S332" s="768"/>
      <c r="T332" s="769"/>
      <c r="U332" s="767">
        <v>3463</v>
      </c>
      <c r="V332" s="768"/>
      <c r="W332" s="768"/>
      <c r="X332" s="769"/>
      <c r="Y332" s="767">
        <v>3433</v>
      </c>
      <c r="Z332" s="768"/>
      <c r="AA332" s="769"/>
      <c r="AB332" s="767">
        <v>3413</v>
      </c>
      <c r="AC332" s="768"/>
      <c r="AD332" s="769"/>
      <c r="AE332" s="767">
        <v>3398</v>
      </c>
      <c r="AF332" s="768"/>
      <c r="AG332" s="768"/>
      <c r="AH332" s="769"/>
      <c r="AI332" s="767">
        <v>3389</v>
      </c>
      <c r="AJ332" s="768"/>
      <c r="AK332" s="768"/>
      <c r="AL332" s="769"/>
      <c r="AM332" s="767">
        <v>3384</v>
      </c>
      <c r="AN332" s="768"/>
      <c r="AO332" s="768"/>
      <c r="AP332" s="769"/>
      <c r="AQ332" s="619">
        <v>3.383</v>
      </c>
      <c r="AR332" s="620"/>
      <c r="AS332" s="620"/>
      <c r="AT332" s="621"/>
      <c r="AU332" s="767"/>
      <c r="AV332" s="768"/>
      <c r="AW332" s="768"/>
      <c r="AX332" s="769"/>
      <c r="AY332" s="3"/>
      <c r="AZ332" s="382" t="s">
        <v>175</v>
      </c>
      <c r="BA332" s="383"/>
      <c r="BB332" s="383"/>
      <c r="BC332" s="383"/>
      <c r="BD332" s="383"/>
      <c r="BE332" s="383"/>
      <c r="BF332" s="383"/>
      <c r="BG332" s="383"/>
      <c r="BH332" s="383"/>
      <c r="BI332" s="383"/>
      <c r="BJ332" s="383"/>
      <c r="BK332" s="383"/>
      <c r="BL332" s="383"/>
      <c r="BM332" s="383"/>
      <c r="BN332" s="383"/>
      <c r="BO332" s="384"/>
      <c r="BP332" s="379">
        <v>1</v>
      </c>
      <c r="BQ332" s="380"/>
      <c r="BR332" s="380"/>
      <c r="BS332" s="380"/>
      <c r="BT332" s="380"/>
      <c r="BU332" s="380"/>
      <c r="BV332" s="380"/>
      <c r="BW332" s="380"/>
      <c r="BX332" s="381"/>
      <c r="BZ332" s="17"/>
      <c r="CA332" s="796" t="s">
        <v>180</v>
      </c>
      <c r="CB332" s="796"/>
      <c r="CC332" s="796"/>
      <c r="CD332" s="796"/>
      <c r="CE332" s="796"/>
      <c r="CF332" s="796"/>
      <c r="CG332" s="796"/>
      <c r="CH332" s="65"/>
      <c r="CI332" s="65"/>
      <c r="CJ332" s="65"/>
      <c r="CK332" s="65"/>
      <c r="CL332" s="65"/>
      <c r="CM332" s="65"/>
      <c r="CN332" s="65"/>
      <c r="CO332" s="65"/>
      <c r="CP332" s="6"/>
      <c r="CQ332" s="6"/>
      <c r="CR332" s="18"/>
    </row>
    <row r="333" spans="4:113" ht="27.75" customHeight="1">
      <c r="D333" s="774" t="s">
        <v>166</v>
      </c>
      <c r="E333" s="774"/>
      <c r="F333" s="774"/>
      <c r="G333" s="774"/>
      <c r="H333" s="774"/>
      <c r="I333" s="774"/>
      <c r="J333" s="774"/>
      <c r="K333" s="774"/>
      <c r="L333" s="774"/>
      <c r="M333" s="767">
        <v>3978</v>
      </c>
      <c r="N333" s="768"/>
      <c r="O333" s="768"/>
      <c r="P333" s="769"/>
      <c r="Q333" s="767">
        <v>3873</v>
      </c>
      <c r="R333" s="768"/>
      <c r="S333" s="768"/>
      <c r="T333" s="769"/>
      <c r="U333" s="767">
        <v>3758</v>
      </c>
      <c r="V333" s="768"/>
      <c r="W333" s="768"/>
      <c r="X333" s="769"/>
      <c r="Y333" s="767">
        <v>3635</v>
      </c>
      <c r="Z333" s="768"/>
      <c r="AA333" s="769"/>
      <c r="AB333" s="767">
        <v>3527</v>
      </c>
      <c r="AC333" s="768"/>
      <c r="AD333" s="769"/>
      <c r="AE333" s="767">
        <v>3438</v>
      </c>
      <c r="AF333" s="768"/>
      <c r="AG333" s="768"/>
      <c r="AH333" s="769"/>
      <c r="AI333" s="767">
        <v>3363</v>
      </c>
      <c r="AJ333" s="768"/>
      <c r="AK333" s="768"/>
      <c r="AL333" s="769"/>
      <c r="AM333" s="767">
        <v>3312</v>
      </c>
      <c r="AN333" s="768"/>
      <c r="AO333" s="768"/>
      <c r="AP333" s="769"/>
      <c r="AQ333" s="619">
        <v>3.7229999999999999</v>
      </c>
      <c r="AR333" s="620"/>
      <c r="AS333" s="620"/>
      <c r="AT333" s="621"/>
      <c r="AU333" s="767"/>
      <c r="AV333" s="768"/>
      <c r="AW333" s="768"/>
      <c r="AX333" s="769"/>
      <c r="AY333" s="3"/>
      <c r="AZ333" s="388" t="s">
        <v>176</v>
      </c>
      <c r="BA333" s="389"/>
      <c r="BB333" s="389"/>
      <c r="BC333" s="389"/>
      <c r="BD333" s="389"/>
      <c r="BE333" s="389"/>
      <c r="BF333" s="389"/>
      <c r="BG333" s="389"/>
      <c r="BH333" s="389"/>
      <c r="BI333" s="389"/>
      <c r="BJ333" s="389"/>
      <c r="BK333" s="389"/>
      <c r="BL333" s="389"/>
      <c r="BM333" s="389"/>
      <c r="BN333" s="389"/>
      <c r="BO333" s="390"/>
      <c r="BP333" s="385">
        <v>94</v>
      </c>
      <c r="BQ333" s="386"/>
      <c r="BR333" s="386"/>
      <c r="BS333" s="386"/>
      <c r="BT333" s="386"/>
      <c r="BU333" s="386"/>
      <c r="BV333" s="386"/>
      <c r="BW333" s="386"/>
      <c r="BX333" s="387"/>
      <c r="BZ333" s="17"/>
      <c r="CA333" s="66"/>
      <c r="CB333" s="66"/>
      <c r="CC333" s="66"/>
      <c r="CD333" s="66"/>
      <c r="CE333" s="66"/>
      <c r="CF333" s="66"/>
      <c r="CG333" s="66"/>
      <c r="CH333" s="65"/>
      <c r="CI333" s="65"/>
      <c r="CJ333" s="808">
        <f>+BP333/BP336</f>
        <v>0.67142857142857137</v>
      </c>
      <c r="CK333" s="808"/>
      <c r="CL333" s="808"/>
      <c r="CM333" s="808"/>
      <c r="CN333" s="808"/>
      <c r="CO333" s="808"/>
      <c r="CP333" s="6"/>
      <c r="CQ333" s="6"/>
      <c r="CR333" s="18"/>
    </row>
    <row r="334" spans="4:113" ht="20.25" customHeight="1">
      <c r="D334" s="59" t="s">
        <v>167</v>
      </c>
      <c r="E334" s="59"/>
      <c r="F334" s="59"/>
      <c r="G334" s="59"/>
      <c r="H334" s="59"/>
      <c r="I334" s="59"/>
      <c r="J334" s="59"/>
      <c r="K334" s="59"/>
      <c r="L334" s="59"/>
      <c r="M334" s="767">
        <v>8903</v>
      </c>
      <c r="N334" s="768"/>
      <c r="O334" s="768"/>
      <c r="P334" s="769"/>
      <c r="Q334" s="767">
        <v>8968</v>
      </c>
      <c r="R334" s="768"/>
      <c r="S334" s="768"/>
      <c r="T334" s="769"/>
      <c r="U334" s="767">
        <v>9008</v>
      </c>
      <c r="V334" s="768"/>
      <c r="W334" s="768"/>
      <c r="X334" s="769"/>
      <c r="Y334" s="767">
        <v>9019</v>
      </c>
      <c r="Z334" s="768"/>
      <c r="AA334" s="769"/>
      <c r="AB334" s="767">
        <v>9002</v>
      </c>
      <c r="AC334" s="768"/>
      <c r="AD334" s="769"/>
      <c r="AE334" s="767">
        <v>8958</v>
      </c>
      <c r="AF334" s="768"/>
      <c r="AG334" s="768"/>
      <c r="AH334" s="769"/>
      <c r="AI334" s="767">
        <v>8888</v>
      </c>
      <c r="AJ334" s="768"/>
      <c r="AK334" s="768"/>
      <c r="AL334" s="769"/>
      <c r="AM334" s="767">
        <v>8799</v>
      </c>
      <c r="AN334" s="768"/>
      <c r="AO334" s="768"/>
      <c r="AP334" s="769"/>
      <c r="AQ334" s="619">
        <v>8.6929999999999996</v>
      </c>
      <c r="AR334" s="620"/>
      <c r="AS334" s="620"/>
      <c r="AT334" s="621"/>
      <c r="AU334" s="767"/>
      <c r="AV334" s="768"/>
      <c r="AW334" s="768"/>
      <c r="AX334" s="769"/>
      <c r="AY334" s="3"/>
      <c r="AZ334" s="388" t="s">
        <v>177</v>
      </c>
      <c r="BA334" s="389"/>
      <c r="BB334" s="389"/>
      <c r="BC334" s="389"/>
      <c r="BD334" s="389"/>
      <c r="BE334" s="389"/>
      <c r="BF334" s="389"/>
      <c r="BG334" s="389"/>
      <c r="BH334" s="389"/>
      <c r="BI334" s="389"/>
      <c r="BJ334" s="389"/>
      <c r="BK334" s="389"/>
      <c r="BL334" s="389"/>
      <c r="BM334" s="389"/>
      <c r="BN334" s="389"/>
      <c r="BO334" s="390"/>
      <c r="BP334" s="424">
        <v>0</v>
      </c>
      <c r="BQ334" s="425"/>
      <c r="BR334" s="425"/>
      <c r="BS334" s="425"/>
      <c r="BT334" s="425"/>
      <c r="BU334" s="425"/>
      <c r="BV334" s="425"/>
      <c r="BW334" s="425"/>
      <c r="BX334" s="426"/>
      <c r="BY334" s="43"/>
      <c r="BZ334" s="17"/>
      <c r="CA334" s="696" t="s">
        <v>174</v>
      </c>
      <c r="CB334" s="696"/>
      <c r="CC334" s="696"/>
      <c r="CD334" s="696"/>
      <c r="CE334" s="696"/>
      <c r="CF334" s="696"/>
      <c r="CG334" s="696"/>
      <c r="CH334" s="43"/>
      <c r="CI334" s="65"/>
      <c r="CJ334" s="43"/>
      <c r="CK334" s="43"/>
      <c r="CL334" s="43"/>
      <c r="CM334" s="43"/>
      <c r="CN334" s="43"/>
      <c r="CO334" s="43"/>
      <c r="CP334" s="6"/>
      <c r="CQ334" s="7"/>
      <c r="CR334" s="61"/>
    </row>
    <row r="335" spans="4:113" ht="18" customHeight="1">
      <c r="D335" s="773" t="s">
        <v>168</v>
      </c>
      <c r="E335" s="773"/>
      <c r="F335" s="773"/>
      <c r="G335" s="773"/>
      <c r="H335" s="773"/>
      <c r="I335" s="773"/>
      <c r="J335" s="773"/>
      <c r="K335" s="773"/>
      <c r="L335" s="773"/>
      <c r="M335" s="767">
        <v>13012</v>
      </c>
      <c r="N335" s="768"/>
      <c r="O335" s="768"/>
      <c r="P335" s="769"/>
      <c r="Q335" s="767">
        <v>13018</v>
      </c>
      <c r="R335" s="768"/>
      <c r="S335" s="768"/>
      <c r="T335" s="769"/>
      <c r="U335" s="767">
        <v>13017</v>
      </c>
      <c r="V335" s="768"/>
      <c r="W335" s="768"/>
      <c r="X335" s="769"/>
      <c r="Y335" s="767">
        <v>13018</v>
      </c>
      <c r="Z335" s="768"/>
      <c r="AA335" s="769"/>
      <c r="AB335" s="767">
        <v>13028</v>
      </c>
      <c r="AC335" s="768"/>
      <c r="AD335" s="769"/>
      <c r="AE335" s="767">
        <v>13053</v>
      </c>
      <c r="AF335" s="768"/>
      <c r="AG335" s="768"/>
      <c r="AH335" s="769"/>
      <c r="AI335" s="767">
        <v>13094</v>
      </c>
      <c r="AJ335" s="768"/>
      <c r="AK335" s="768"/>
      <c r="AL335" s="769"/>
      <c r="AM335" s="767">
        <v>13148</v>
      </c>
      <c r="AN335" s="768"/>
      <c r="AO335" s="768"/>
      <c r="AP335" s="769"/>
      <c r="AQ335" s="619">
        <v>13.212999999999999</v>
      </c>
      <c r="AR335" s="620"/>
      <c r="AS335" s="620"/>
      <c r="AT335" s="621"/>
      <c r="AU335" s="767"/>
      <c r="AV335" s="768"/>
      <c r="AW335" s="768"/>
      <c r="AX335" s="769"/>
      <c r="AY335" s="3"/>
      <c r="AZ335" s="382" t="s">
        <v>178</v>
      </c>
      <c r="BA335" s="383"/>
      <c r="BB335" s="383"/>
      <c r="BC335" s="383"/>
      <c r="BD335" s="383"/>
      <c r="BE335" s="383"/>
      <c r="BF335" s="383"/>
      <c r="BG335" s="383"/>
      <c r="BH335" s="383"/>
      <c r="BI335" s="383"/>
      <c r="BJ335" s="383"/>
      <c r="BK335" s="383"/>
      <c r="BL335" s="383"/>
      <c r="BM335" s="383"/>
      <c r="BN335" s="383"/>
      <c r="BO335" s="384"/>
      <c r="BP335" s="385">
        <v>0</v>
      </c>
      <c r="BQ335" s="386"/>
      <c r="BR335" s="386"/>
      <c r="BS335" s="386"/>
      <c r="BT335" s="386"/>
      <c r="BU335" s="386"/>
      <c r="BV335" s="386"/>
      <c r="BW335" s="386"/>
      <c r="BX335" s="387"/>
      <c r="BY335" s="43"/>
      <c r="BZ335" s="62"/>
      <c r="CA335" s="43"/>
      <c r="CB335" s="43"/>
      <c r="CC335" s="43"/>
      <c r="CD335" s="43"/>
      <c r="CE335" s="43"/>
      <c r="CF335" s="43"/>
      <c r="CG335" s="43"/>
      <c r="CH335" s="43"/>
      <c r="CI335" s="43"/>
      <c r="CJ335" s="423">
        <f>+BP331/BP336</f>
        <v>7.1428571428571426E-3</v>
      </c>
      <c r="CK335" s="423"/>
      <c r="CL335" s="423"/>
      <c r="CM335" s="423"/>
      <c r="CN335" s="423"/>
      <c r="CO335" s="423"/>
      <c r="CP335" s="7"/>
      <c r="CQ335" s="7"/>
      <c r="CR335" s="61"/>
    </row>
    <row r="336" spans="4:113" ht="18" customHeight="1">
      <c r="D336" s="773" t="s">
        <v>169</v>
      </c>
      <c r="E336" s="773"/>
      <c r="F336" s="773"/>
      <c r="G336" s="773"/>
      <c r="H336" s="773"/>
      <c r="I336" s="773"/>
      <c r="J336" s="773"/>
      <c r="K336" s="773"/>
      <c r="L336" s="773"/>
      <c r="M336" s="767">
        <v>4228</v>
      </c>
      <c r="N336" s="768"/>
      <c r="O336" s="768"/>
      <c r="P336" s="769"/>
      <c r="Q336" s="767">
        <v>4354</v>
      </c>
      <c r="R336" s="768"/>
      <c r="S336" s="768"/>
      <c r="T336" s="769"/>
      <c r="U336" s="767">
        <v>4484</v>
      </c>
      <c r="V336" s="768"/>
      <c r="W336" s="768"/>
      <c r="X336" s="769"/>
      <c r="Y336" s="767">
        <v>4621</v>
      </c>
      <c r="Z336" s="768"/>
      <c r="AA336" s="769"/>
      <c r="AB336" s="767">
        <v>4760</v>
      </c>
      <c r="AC336" s="768"/>
      <c r="AD336" s="769"/>
      <c r="AE336" s="767">
        <v>4900</v>
      </c>
      <c r="AF336" s="768"/>
      <c r="AG336" s="768"/>
      <c r="AH336" s="769"/>
      <c r="AI336" s="767">
        <v>5045</v>
      </c>
      <c r="AJ336" s="768"/>
      <c r="AK336" s="768"/>
      <c r="AL336" s="769"/>
      <c r="AM336" s="767">
        <v>5185</v>
      </c>
      <c r="AN336" s="768"/>
      <c r="AO336" s="768"/>
      <c r="AP336" s="769"/>
      <c r="AQ336" s="619">
        <v>5.3289999999999997</v>
      </c>
      <c r="AR336" s="620"/>
      <c r="AS336" s="620"/>
      <c r="AT336" s="621"/>
      <c r="AU336" s="767"/>
      <c r="AV336" s="768"/>
      <c r="AW336" s="768"/>
      <c r="AX336" s="769"/>
      <c r="AY336" s="3"/>
      <c r="AZ336" s="875" t="s">
        <v>121</v>
      </c>
      <c r="BA336" s="876"/>
      <c r="BB336" s="876"/>
      <c r="BC336" s="876"/>
      <c r="BD336" s="876"/>
      <c r="BE336" s="876"/>
      <c r="BF336" s="876"/>
      <c r="BG336" s="876"/>
      <c r="BH336" s="876"/>
      <c r="BI336" s="876"/>
      <c r="BJ336" s="876"/>
      <c r="BK336" s="876"/>
      <c r="BL336" s="876"/>
      <c r="BM336" s="876"/>
      <c r="BN336" s="876"/>
      <c r="BO336" s="877"/>
      <c r="BP336" s="420">
        <f>SUM(BP330:BX335)</f>
        <v>140</v>
      </c>
      <c r="BQ336" s="421"/>
      <c r="BR336" s="421"/>
      <c r="BS336" s="421"/>
      <c r="BT336" s="421"/>
      <c r="BU336" s="421"/>
      <c r="BV336" s="421"/>
      <c r="BW336" s="421"/>
      <c r="BX336" s="422"/>
      <c r="BY336" s="8"/>
      <c r="BZ336" s="19"/>
      <c r="CA336" s="63"/>
      <c r="CB336" s="63"/>
      <c r="CC336" s="63"/>
      <c r="CD336" s="63"/>
      <c r="CE336" s="63"/>
      <c r="CF336" s="63"/>
      <c r="CG336" s="63"/>
      <c r="CH336" s="63"/>
      <c r="CI336" s="20"/>
      <c r="CJ336" s="63"/>
      <c r="CK336" s="63"/>
      <c r="CL336" s="63"/>
      <c r="CM336" s="63"/>
      <c r="CN336" s="63"/>
      <c r="CO336" s="63"/>
      <c r="CP336" s="20"/>
      <c r="CQ336" s="63"/>
      <c r="CR336" s="64"/>
    </row>
    <row r="337" spans="4:105" ht="14.25" customHeight="1">
      <c r="D337" s="391" t="s">
        <v>356</v>
      </c>
      <c r="E337" s="391"/>
      <c r="F337" s="391"/>
      <c r="G337" s="391"/>
      <c r="H337" s="391"/>
      <c r="I337" s="391"/>
      <c r="J337" s="391"/>
      <c r="K337" s="391"/>
      <c r="L337" s="391"/>
      <c r="M337" s="391"/>
      <c r="N337" s="391"/>
      <c r="O337" s="391"/>
      <c r="P337" s="391"/>
      <c r="Q337" s="391"/>
      <c r="R337" s="391"/>
      <c r="S337" s="391"/>
      <c r="T337" s="391"/>
      <c r="U337" s="391"/>
      <c r="V337" s="391"/>
      <c r="W337" s="391"/>
      <c r="X337" s="391"/>
      <c r="Y337" s="391"/>
      <c r="Z337" s="391"/>
      <c r="AA337" s="391"/>
      <c r="AB337" s="391"/>
      <c r="AC337" s="391"/>
      <c r="AD337" s="391"/>
      <c r="AE337" s="391"/>
      <c r="AF337" s="391"/>
      <c r="AG337" s="391"/>
      <c r="AH337" s="391"/>
      <c r="AI337" s="391"/>
      <c r="AJ337" s="391"/>
      <c r="AK337" s="391"/>
      <c r="AL337" s="391"/>
      <c r="AM337" s="391"/>
      <c r="AN337" s="391"/>
      <c r="AO337" s="391"/>
      <c r="AP337" s="391"/>
      <c r="AQ337" s="391"/>
      <c r="AR337" s="391"/>
      <c r="AS337" s="391"/>
      <c r="AT337" s="391"/>
      <c r="AU337" s="58"/>
      <c r="AV337" s="10" t="s">
        <v>179</v>
      </c>
      <c r="BF337" s="6"/>
      <c r="BG337" s="8"/>
      <c r="BH337" s="8"/>
      <c r="BI337" s="8"/>
      <c r="BJ337" s="8"/>
      <c r="BK337" s="8"/>
      <c r="BL337" s="8"/>
      <c r="BM337" s="8"/>
      <c r="BN337" s="8"/>
      <c r="BO337" s="8"/>
      <c r="BP337" s="8"/>
      <c r="BQ337" s="8"/>
      <c r="BR337" s="8"/>
      <c r="BS337" s="8"/>
      <c r="BT337" s="8"/>
      <c r="BU337" s="8"/>
      <c r="BV337" s="419" t="s">
        <v>182</v>
      </c>
      <c r="BW337" s="419"/>
      <c r="BX337" s="419"/>
      <c r="BY337" s="419"/>
      <c r="BZ337" s="419"/>
      <c r="CA337" s="419"/>
      <c r="CB337" s="419"/>
      <c r="CC337" s="419"/>
      <c r="CD337" s="419"/>
      <c r="CE337" s="419"/>
      <c r="CF337" s="419"/>
      <c r="CG337" s="419"/>
      <c r="CH337" s="419"/>
      <c r="CI337" s="419"/>
      <c r="CJ337" s="419"/>
      <c r="CK337" s="419"/>
      <c r="CL337" s="419"/>
      <c r="CM337" s="419"/>
      <c r="CN337" s="419"/>
      <c r="CO337" s="8"/>
      <c r="CP337" s="130"/>
      <c r="CQ337" s="130"/>
      <c r="CR337" s="130"/>
    </row>
    <row r="338" spans="4:105" ht="14.25" customHeight="1">
      <c r="AK338" s="3"/>
      <c r="AL338" s="60"/>
      <c r="AM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row>
    <row r="339" spans="4:105" ht="14.25" customHeight="1">
      <c r="D339" s="371" t="s">
        <v>186</v>
      </c>
      <c r="E339" s="371"/>
      <c r="F339" s="371"/>
      <c r="G339" s="371"/>
      <c r="H339" s="371"/>
      <c r="I339" s="371"/>
      <c r="J339" s="371"/>
      <c r="K339" s="371"/>
      <c r="L339" s="371"/>
      <c r="M339" s="371"/>
      <c r="N339" s="371"/>
      <c r="O339" s="371"/>
      <c r="P339" s="371"/>
      <c r="Q339" s="371"/>
      <c r="R339" s="371"/>
      <c r="S339" s="371"/>
      <c r="T339" s="371"/>
      <c r="U339" s="371"/>
      <c r="V339" s="371"/>
      <c r="W339" s="371"/>
      <c r="X339" s="371"/>
      <c r="Y339" s="371"/>
      <c r="Z339" s="371"/>
      <c r="AA339" s="371"/>
      <c r="AB339" s="371"/>
      <c r="AC339" s="371"/>
      <c r="AD339" s="371"/>
      <c r="AE339" s="371"/>
      <c r="AF339" s="371"/>
      <c r="AG339" s="371"/>
      <c r="AH339" s="371"/>
      <c r="AI339" s="371"/>
      <c r="AJ339" s="371"/>
      <c r="AK339" s="371"/>
      <c r="AL339" s="371"/>
      <c r="AM339" s="371"/>
      <c r="AN339" s="371"/>
      <c r="AO339" s="371"/>
      <c r="AP339" s="371"/>
      <c r="AQ339" s="371"/>
      <c r="AR339" s="371"/>
      <c r="AS339" s="371"/>
      <c r="AT339" s="371"/>
    </row>
    <row r="340" spans="4:105" ht="14.25" customHeight="1">
      <c r="D340" s="372"/>
      <c r="E340" s="372"/>
      <c r="F340" s="372"/>
      <c r="G340" s="372"/>
      <c r="H340" s="372"/>
      <c r="I340" s="372"/>
      <c r="J340" s="372"/>
      <c r="K340" s="372"/>
      <c r="L340" s="372"/>
      <c r="M340" s="372"/>
      <c r="N340" s="372"/>
      <c r="O340" s="372"/>
      <c r="P340" s="372"/>
      <c r="Q340" s="372"/>
      <c r="R340" s="372"/>
      <c r="S340" s="372"/>
      <c r="T340" s="372"/>
      <c r="U340" s="372"/>
      <c r="V340" s="372"/>
      <c r="W340" s="372"/>
      <c r="X340" s="372"/>
      <c r="Y340" s="372"/>
      <c r="Z340" s="372"/>
      <c r="AA340" s="372"/>
      <c r="AB340" s="372"/>
      <c r="AC340" s="372"/>
      <c r="AD340" s="372"/>
      <c r="AE340" s="372"/>
      <c r="AF340" s="372"/>
      <c r="AG340" s="372"/>
      <c r="AH340" s="372"/>
      <c r="AI340" s="372"/>
      <c r="AJ340" s="372"/>
      <c r="AK340" s="372"/>
      <c r="AL340" s="372"/>
      <c r="AM340" s="372"/>
      <c r="AN340" s="372"/>
      <c r="AO340" s="372"/>
      <c r="AP340" s="372"/>
      <c r="AQ340" s="372"/>
      <c r="AR340" s="372"/>
      <c r="AS340" s="372"/>
      <c r="AT340" s="372"/>
      <c r="CS340" s="779" t="s">
        <v>197</v>
      </c>
      <c r="CT340" s="779"/>
      <c r="CU340" s="779"/>
      <c r="CV340" s="779"/>
      <c r="CW340" s="177"/>
      <c r="CX340" s="779"/>
      <c r="CY340" s="779"/>
      <c r="CZ340" s="779"/>
      <c r="DA340" s="779"/>
    </row>
    <row r="341" spans="4:105" ht="14.25" customHeight="1">
      <c r="D341" s="766" t="s">
        <v>209</v>
      </c>
      <c r="E341" s="766"/>
      <c r="F341" s="766"/>
      <c r="G341" s="766"/>
      <c r="H341" s="766"/>
      <c r="I341" s="766"/>
      <c r="J341" s="766"/>
      <c r="K341" s="766"/>
      <c r="L341" s="766"/>
      <c r="M341" s="766"/>
      <c r="N341" s="766"/>
      <c r="O341" s="766"/>
      <c r="P341" s="766"/>
      <c r="Q341" s="766"/>
      <c r="R341" s="766"/>
      <c r="S341" s="766"/>
      <c r="T341" s="766"/>
      <c r="U341" s="766"/>
      <c r="V341" s="766"/>
      <c r="W341" s="766">
        <v>2005</v>
      </c>
      <c r="X341" s="766"/>
      <c r="Y341" s="766"/>
      <c r="Z341" s="766"/>
      <c r="AA341" s="766"/>
      <c r="AB341" s="766"/>
      <c r="AC341" s="766"/>
      <c r="AD341" s="766"/>
      <c r="AE341" s="766">
        <v>2018</v>
      </c>
      <c r="AF341" s="766"/>
      <c r="AG341" s="766"/>
      <c r="AH341" s="766"/>
      <c r="AI341" s="766"/>
      <c r="AJ341" s="766"/>
      <c r="AK341" s="766"/>
      <c r="AL341" s="766"/>
      <c r="AM341" s="766">
        <v>2020</v>
      </c>
      <c r="AN341" s="766"/>
      <c r="AO341" s="766"/>
      <c r="AP341" s="766"/>
      <c r="AQ341" s="766"/>
      <c r="AR341" s="766"/>
      <c r="AS341" s="766"/>
      <c r="AT341" s="766"/>
      <c r="CS341" s="178" t="s">
        <v>187</v>
      </c>
      <c r="CT341" s="178">
        <v>2005</v>
      </c>
      <c r="CU341" s="178">
        <v>2018</v>
      </c>
      <c r="CV341" s="178">
        <v>2020</v>
      </c>
      <c r="CW341" s="177"/>
      <c r="CX341" s="179" t="s">
        <v>199</v>
      </c>
      <c r="CY341" s="178">
        <v>2005</v>
      </c>
      <c r="CZ341" s="178">
        <v>2018</v>
      </c>
      <c r="DA341" s="178">
        <v>2020</v>
      </c>
    </row>
    <row r="342" spans="4:105" ht="14.25" customHeight="1">
      <c r="D342" s="766"/>
      <c r="E342" s="766"/>
      <c r="F342" s="766"/>
      <c r="G342" s="766"/>
      <c r="H342" s="766"/>
      <c r="I342" s="766"/>
      <c r="J342" s="766"/>
      <c r="K342" s="766"/>
      <c r="L342" s="766"/>
      <c r="M342" s="766"/>
      <c r="N342" s="766"/>
      <c r="O342" s="766"/>
      <c r="P342" s="766"/>
      <c r="Q342" s="766"/>
      <c r="R342" s="766"/>
      <c r="S342" s="766"/>
      <c r="T342" s="766"/>
      <c r="U342" s="766"/>
      <c r="V342" s="766"/>
      <c r="W342" s="766"/>
      <c r="X342" s="766"/>
      <c r="Y342" s="766"/>
      <c r="Z342" s="766"/>
      <c r="AA342" s="766"/>
      <c r="AB342" s="766"/>
      <c r="AC342" s="766"/>
      <c r="AD342" s="766"/>
      <c r="AE342" s="766"/>
      <c r="AF342" s="766"/>
      <c r="AG342" s="766"/>
      <c r="AH342" s="766"/>
      <c r="AI342" s="766"/>
      <c r="AJ342" s="766"/>
      <c r="AK342" s="766"/>
      <c r="AL342" s="766"/>
      <c r="AM342" s="766"/>
      <c r="AN342" s="766"/>
      <c r="AO342" s="766"/>
      <c r="AP342" s="766"/>
      <c r="AQ342" s="766"/>
      <c r="AR342" s="766"/>
      <c r="AS342" s="766"/>
      <c r="AT342" s="766"/>
      <c r="CS342" s="180" t="s">
        <v>188</v>
      </c>
      <c r="CT342" s="181">
        <v>3055</v>
      </c>
      <c r="CU342" s="181">
        <v>2900</v>
      </c>
      <c r="CV342" s="181">
        <v>2845</v>
      </c>
      <c r="CW342" s="177"/>
      <c r="CX342" s="182" t="s">
        <v>200</v>
      </c>
      <c r="CY342" s="183">
        <f t="shared" ref="CY342:CY350" si="11">+W343</f>
        <v>57.400988955127318</v>
      </c>
      <c r="CZ342" s="183">
        <f t="shared" ref="CZ342:CZ350" si="12">+AE343</f>
        <v>52.782601146032292</v>
      </c>
      <c r="DA342" s="183">
        <f t="shared" ref="DA342:DA350" si="13">+AM343</f>
        <v>53.324370039467404</v>
      </c>
    </row>
    <row r="343" spans="4:105" ht="14.25" customHeight="1">
      <c r="D343" s="878" t="s">
        <v>200</v>
      </c>
      <c r="E343" s="878"/>
      <c r="F343" s="878"/>
      <c r="G343" s="878"/>
      <c r="H343" s="878"/>
      <c r="I343" s="878"/>
      <c r="J343" s="878"/>
      <c r="K343" s="878"/>
      <c r="L343" s="878"/>
      <c r="M343" s="878"/>
      <c r="N343" s="878"/>
      <c r="O343" s="878"/>
      <c r="P343" s="878"/>
      <c r="Q343" s="878"/>
      <c r="R343" s="878"/>
      <c r="S343" s="878"/>
      <c r="T343" s="878"/>
      <c r="U343" s="878"/>
      <c r="V343" s="878"/>
      <c r="W343" s="770">
        <f>+((CT343+CT349)/CT346)*100</f>
        <v>57.400988955127318</v>
      </c>
      <c r="X343" s="771"/>
      <c r="Y343" s="771"/>
      <c r="Z343" s="771"/>
      <c r="AA343" s="771"/>
      <c r="AB343" s="771"/>
      <c r="AC343" s="771"/>
      <c r="AD343" s="772"/>
      <c r="AE343" s="770">
        <f>+((CU343+CU349)/CU346)*100</f>
        <v>52.782601146032292</v>
      </c>
      <c r="AF343" s="771"/>
      <c r="AG343" s="771"/>
      <c r="AH343" s="771"/>
      <c r="AI343" s="771"/>
      <c r="AJ343" s="771"/>
      <c r="AK343" s="771"/>
      <c r="AL343" s="772"/>
      <c r="AM343" s="770">
        <f>+((CV343+CV349)/CV346)*100</f>
        <v>53.324370039467404</v>
      </c>
      <c r="AN343" s="771"/>
      <c r="AO343" s="771"/>
      <c r="AP343" s="771"/>
      <c r="AQ343" s="771"/>
      <c r="AR343" s="771"/>
      <c r="AS343" s="771"/>
      <c r="AT343" s="772"/>
      <c r="CS343" s="184" t="s">
        <v>189</v>
      </c>
      <c r="CT343" s="181">
        <v>9930</v>
      </c>
      <c r="CU343" s="181">
        <v>8506</v>
      </c>
      <c r="CV343" s="181">
        <v>8421</v>
      </c>
      <c r="CW343" s="177"/>
      <c r="CX343" s="185" t="s">
        <v>201</v>
      </c>
      <c r="CY343" s="183">
        <f t="shared" si="11"/>
        <v>45.889366421738522</v>
      </c>
      <c r="CZ343" s="183">
        <f t="shared" si="12"/>
        <v>36.924813335648551</v>
      </c>
      <c r="DA343" s="183">
        <f t="shared" si="13"/>
        <v>36.522531118532328</v>
      </c>
    </row>
    <row r="344" spans="4:105" ht="14.25" customHeight="1">
      <c r="D344" s="878" t="s">
        <v>201</v>
      </c>
      <c r="E344" s="878"/>
      <c r="F344" s="878"/>
      <c r="G344" s="878"/>
      <c r="H344" s="878"/>
      <c r="I344" s="878"/>
      <c r="J344" s="878"/>
      <c r="K344" s="878"/>
      <c r="L344" s="878"/>
      <c r="M344" s="878"/>
      <c r="N344" s="878"/>
      <c r="O344" s="878"/>
      <c r="P344" s="878"/>
      <c r="Q344" s="878"/>
      <c r="R344" s="878"/>
      <c r="S344" s="878"/>
      <c r="T344" s="878"/>
      <c r="U344" s="878"/>
      <c r="V344" s="878"/>
      <c r="W344" s="770">
        <f>+CT343/CT346*100</f>
        <v>45.889366421738522</v>
      </c>
      <c r="X344" s="771"/>
      <c r="Y344" s="771"/>
      <c r="Z344" s="771"/>
      <c r="AA344" s="771"/>
      <c r="AB344" s="771"/>
      <c r="AC344" s="771"/>
      <c r="AD344" s="772"/>
      <c r="AE344" s="770">
        <f>+CU343/CU346*100</f>
        <v>36.924813335648551</v>
      </c>
      <c r="AF344" s="771"/>
      <c r="AG344" s="771"/>
      <c r="AH344" s="771"/>
      <c r="AI344" s="771"/>
      <c r="AJ344" s="771"/>
      <c r="AK344" s="771"/>
      <c r="AL344" s="772"/>
      <c r="AM344" s="770">
        <f>+CV343/CV346*100</f>
        <v>36.522531118532328</v>
      </c>
      <c r="AN344" s="771"/>
      <c r="AO344" s="771"/>
      <c r="AP344" s="771"/>
      <c r="AQ344" s="771"/>
      <c r="AR344" s="771"/>
      <c r="AS344" s="771"/>
      <c r="AT344" s="772"/>
      <c r="CS344" s="184" t="s">
        <v>190</v>
      </c>
      <c r="CT344" s="181">
        <v>3269</v>
      </c>
      <c r="CU344" s="181">
        <v>2843</v>
      </c>
      <c r="CV344" s="181">
        <v>2832</v>
      </c>
      <c r="CW344" s="177"/>
      <c r="CX344" s="185" t="s">
        <v>202</v>
      </c>
      <c r="CY344" s="183">
        <f t="shared" si="11"/>
        <v>11.51162253338879</v>
      </c>
      <c r="CZ344" s="183">
        <f t="shared" si="12"/>
        <v>15.857787810383748</v>
      </c>
      <c r="DA344" s="183">
        <f t="shared" si="13"/>
        <v>16.801838920935076</v>
      </c>
    </row>
    <row r="345" spans="4:105" ht="14.25" customHeight="1">
      <c r="D345" s="878" t="s">
        <v>202</v>
      </c>
      <c r="E345" s="878"/>
      <c r="F345" s="878"/>
      <c r="G345" s="878"/>
      <c r="H345" s="878"/>
      <c r="I345" s="878"/>
      <c r="J345" s="878"/>
      <c r="K345" s="878"/>
      <c r="L345" s="878"/>
      <c r="M345" s="878"/>
      <c r="N345" s="878"/>
      <c r="O345" s="878"/>
      <c r="P345" s="878"/>
      <c r="Q345" s="878"/>
      <c r="R345" s="878"/>
      <c r="S345" s="878"/>
      <c r="T345" s="878"/>
      <c r="U345" s="878"/>
      <c r="V345" s="878"/>
      <c r="W345" s="770">
        <f>+(CT349/CT346)*100</f>
        <v>11.51162253338879</v>
      </c>
      <c r="X345" s="771"/>
      <c r="Y345" s="771"/>
      <c r="Z345" s="771"/>
      <c r="AA345" s="771"/>
      <c r="AB345" s="771"/>
      <c r="AC345" s="771"/>
      <c r="AD345" s="772"/>
      <c r="AE345" s="770">
        <f>+(CU349/CU346)*100</f>
        <v>15.857787810383748</v>
      </c>
      <c r="AF345" s="771"/>
      <c r="AG345" s="771"/>
      <c r="AH345" s="771"/>
      <c r="AI345" s="771"/>
      <c r="AJ345" s="771"/>
      <c r="AK345" s="771"/>
      <c r="AL345" s="772"/>
      <c r="AM345" s="770">
        <f>+(CV349/CV346)*100</f>
        <v>16.801838920935076</v>
      </c>
      <c r="AN345" s="771"/>
      <c r="AO345" s="771"/>
      <c r="AP345" s="771"/>
      <c r="AQ345" s="771"/>
      <c r="AR345" s="771"/>
      <c r="AS345" s="771"/>
      <c r="AT345" s="772"/>
      <c r="CS345" s="184" t="s">
        <v>191</v>
      </c>
      <c r="CT345" s="181">
        <v>4972</v>
      </c>
      <c r="CU345" s="181">
        <v>5961</v>
      </c>
      <c r="CV345" s="181">
        <v>5825</v>
      </c>
      <c r="CW345" s="177"/>
      <c r="CX345" s="185" t="s">
        <v>203</v>
      </c>
      <c r="CY345" s="183">
        <f t="shared" si="11"/>
        <v>25.085599194360526</v>
      </c>
      <c r="CZ345" s="183">
        <f t="shared" si="12"/>
        <v>42.946155654831884</v>
      </c>
      <c r="DA345" s="183">
        <f t="shared" si="13"/>
        <v>46.00403752523453</v>
      </c>
    </row>
    <row r="346" spans="4:105" ht="14.25" customHeight="1">
      <c r="D346" s="878" t="s">
        <v>203</v>
      </c>
      <c r="E346" s="878"/>
      <c r="F346" s="878"/>
      <c r="G346" s="878"/>
      <c r="H346" s="878"/>
      <c r="I346" s="878"/>
      <c r="J346" s="878"/>
      <c r="K346" s="878"/>
      <c r="L346" s="878"/>
      <c r="M346" s="878"/>
      <c r="N346" s="878"/>
      <c r="O346" s="878"/>
      <c r="P346" s="878"/>
      <c r="Q346" s="878"/>
      <c r="R346" s="878"/>
      <c r="S346" s="878"/>
      <c r="T346" s="878"/>
      <c r="U346" s="878"/>
      <c r="V346" s="878"/>
      <c r="W346" s="770">
        <f>+CT349/CT343*100</f>
        <v>25.085599194360526</v>
      </c>
      <c r="X346" s="771"/>
      <c r="Y346" s="771"/>
      <c r="Z346" s="771"/>
      <c r="AA346" s="771"/>
      <c r="AB346" s="771"/>
      <c r="AC346" s="771"/>
      <c r="AD346" s="772"/>
      <c r="AE346" s="770">
        <f>+CU349/CU343*100</f>
        <v>42.946155654831884</v>
      </c>
      <c r="AF346" s="771"/>
      <c r="AG346" s="771"/>
      <c r="AH346" s="771"/>
      <c r="AI346" s="771"/>
      <c r="AJ346" s="771"/>
      <c r="AK346" s="771"/>
      <c r="AL346" s="772"/>
      <c r="AM346" s="770">
        <f>+CV349/CV343*100</f>
        <v>46.00403752523453</v>
      </c>
      <c r="AN346" s="771"/>
      <c r="AO346" s="771"/>
      <c r="AP346" s="771"/>
      <c r="AQ346" s="771"/>
      <c r="AR346" s="771"/>
      <c r="AS346" s="771"/>
      <c r="AT346" s="772"/>
      <c r="CS346" s="184" t="s">
        <v>192</v>
      </c>
      <c r="CT346" s="181">
        <v>21639</v>
      </c>
      <c r="CU346" s="181">
        <v>23036</v>
      </c>
      <c r="CV346" s="181">
        <v>23057</v>
      </c>
      <c r="CW346" s="177"/>
      <c r="CX346" s="185" t="s">
        <v>204</v>
      </c>
      <c r="CY346" s="183">
        <f t="shared" si="11"/>
        <v>37.093536732236046</v>
      </c>
      <c r="CZ346" s="183">
        <f t="shared" si="12"/>
        <v>36.408431426225022</v>
      </c>
      <c r="DA346" s="183">
        <f t="shared" si="13"/>
        <v>36.396489416623645</v>
      </c>
    </row>
    <row r="347" spans="4:105" ht="14.25" customHeight="1">
      <c r="D347" s="878" t="s">
        <v>204</v>
      </c>
      <c r="E347" s="878"/>
      <c r="F347" s="878"/>
      <c r="G347" s="878"/>
      <c r="H347" s="878"/>
      <c r="I347" s="878"/>
      <c r="J347" s="878"/>
      <c r="K347" s="878"/>
      <c r="L347" s="878"/>
      <c r="M347" s="878"/>
      <c r="N347" s="878"/>
      <c r="O347" s="878"/>
      <c r="P347" s="878"/>
      <c r="Q347" s="878"/>
      <c r="R347" s="878"/>
      <c r="S347" s="878"/>
      <c r="T347" s="878"/>
      <c r="U347" s="878"/>
      <c r="V347" s="878"/>
      <c r="W347" s="770">
        <f>+CT348/CT349*100</f>
        <v>37.093536732236046</v>
      </c>
      <c r="X347" s="771"/>
      <c r="Y347" s="771"/>
      <c r="Z347" s="771"/>
      <c r="AA347" s="771"/>
      <c r="AB347" s="771"/>
      <c r="AC347" s="771"/>
      <c r="AD347" s="772"/>
      <c r="AE347" s="770">
        <f>+CU348/CU349*100</f>
        <v>36.408431426225022</v>
      </c>
      <c r="AF347" s="771"/>
      <c r="AG347" s="771"/>
      <c r="AH347" s="771"/>
      <c r="AI347" s="771"/>
      <c r="AJ347" s="771"/>
      <c r="AK347" s="771"/>
      <c r="AL347" s="772"/>
      <c r="AM347" s="770">
        <f>+CV348/CV349*100</f>
        <v>36.396489416623645</v>
      </c>
      <c r="AN347" s="771"/>
      <c r="AO347" s="771"/>
      <c r="AP347" s="771"/>
      <c r="AQ347" s="771"/>
      <c r="AR347" s="771"/>
      <c r="AS347" s="771"/>
      <c r="AT347" s="772"/>
      <c r="CS347" s="184" t="s">
        <v>193</v>
      </c>
      <c r="CT347" s="181">
        <v>4396</v>
      </c>
      <c r="CU347" s="181">
        <v>3666</v>
      </c>
      <c r="CV347" s="181">
        <v>5877</v>
      </c>
      <c r="CW347" s="177"/>
      <c r="CX347" s="185" t="s">
        <v>205</v>
      </c>
      <c r="CY347" s="183">
        <f t="shared" si="11"/>
        <v>17.717334570550371</v>
      </c>
      <c r="CZ347" s="183">
        <f t="shared" si="12"/>
        <v>33.541522091140415</v>
      </c>
      <c r="DA347" s="183">
        <f t="shared" si="13"/>
        <v>16.559953434225843</v>
      </c>
    </row>
    <row r="348" spans="4:105" ht="14.25" customHeight="1">
      <c r="D348" s="878" t="s">
        <v>205</v>
      </c>
      <c r="E348" s="878"/>
      <c r="F348" s="878"/>
      <c r="G348" s="878"/>
      <c r="H348" s="878"/>
      <c r="I348" s="878"/>
      <c r="J348" s="878"/>
      <c r="K348" s="878"/>
      <c r="L348" s="878"/>
      <c r="M348" s="878"/>
      <c r="N348" s="878"/>
      <c r="O348" s="878"/>
      <c r="P348" s="878"/>
      <c r="Q348" s="878"/>
      <c r="R348" s="878"/>
      <c r="S348" s="878"/>
      <c r="T348" s="878"/>
      <c r="U348" s="878"/>
      <c r="V348" s="878"/>
      <c r="W348" s="770">
        <f>+CT342/CT350*100</f>
        <v>17.717334570550371</v>
      </c>
      <c r="X348" s="771"/>
      <c r="Y348" s="771"/>
      <c r="Z348" s="771"/>
      <c r="AA348" s="771"/>
      <c r="AB348" s="771"/>
      <c r="AC348" s="771"/>
      <c r="AD348" s="772"/>
      <c r="AE348" s="770">
        <f>+CU342/CU350*100</f>
        <v>33.541522091140415</v>
      </c>
      <c r="AF348" s="771"/>
      <c r="AG348" s="771"/>
      <c r="AH348" s="771"/>
      <c r="AI348" s="771"/>
      <c r="AJ348" s="771"/>
      <c r="AK348" s="771"/>
      <c r="AL348" s="772"/>
      <c r="AM348" s="770">
        <f>+CV342/CV350*100</f>
        <v>16.559953434225843</v>
      </c>
      <c r="AN348" s="771"/>
      <c r="AO348" s="771"/>
      <c r="AP348" s="771"/>
      <c r="AQ348" s="771"/>
      <c r="AR348" s="771"/>
      <c r="AS348" s="771"/>
      <c r="AT348" s="772"/>
      <c r="CS348" s="184" t="s">
        <v>194</v>
      </c>
      <c r="CT348" s="181">
        <v>924</v>
      </c>
      <c r="CU348" s="181">
        <v>1330</v>
      </c>
      <c r="CV348" s="181">
        <v>1410</v>
      </c>
      <c r="CW348" s="177"/>
      <c r="CX348" s="186" t="s">
        <v>206</v>
      </c>
      <c r="CY348" s="183">
        <f t="shared" si="11"/>
        <v>113.10282074613285</v>
      </c>
      <c r="CZ348" s="183">
        <f t="shared" si="12"/>
        <v>162.6022913256956</v>
      </c>
      <c r="DA348" s="183">
        <f t="shared" si="13"/>
        <v>99.115194827292839</v>
      </c>
    </row>
    <row r="349" spans="4:105" ht="14.25" customHeight="1">
      <c r="D349" s="880" t="s">
        <v>206</v>
      </c>
      <c r="E349" s="880"/>
      <c r="F349" s="880"/>
      <c r="G349" s="880"/>
      <c r="H349" s="880"/>
      <c r="I349" s="880"/>
      <c r="J349" s="880"/>
      <c r="K349" s="880"/>
      <c r="L349" s="880"/>
      <c r="M349" s="880"/>
      <c r="N349" s="880"/>
      <c r="O349" s="880"/>
      <c r="P349" s="880"/>
      <c r="Q349" s="880"/>
      <c r="R349" s="880"/>
      <c r="S349" s="880"/>
      <c r="T349" s="880"/>
      <c r="U349" s="880"/>
      <c r="V349" s="880"/>
      <c r="W349" s="770">
        <f>+CT345/CT347*100</f>
        <v>113.10282074613285</v>
      </c>
      <c r="X349" s="771"/>
      <c r="Y349" s="771"/>
      <c r="Z349" s="771"/>
      <c r="AA349" s="771"/>
      <c r="AB349" s="771"/>
      <c r="AC349" s="771"/>
      <c r="AD349" s="772"/>
      <c r="AE349" s="770">
        <f>+CU345/CU347*100</f>
        <v>162.6022913256956</v>
      </c>
      <c r="AF349" s="771"/>
      <c r="AG349" s="771"/>
      <c r="AH349" s="771"/>
      <c r="AI349" s="771"/>
      <c r="AJ349" s="771"/>
      <c r="AK349" s="771"/>
      <c r="AL349" s="772"/>
      <c r="AM349" s="770">
        <f>+CV345/CV347*100</f>
        <v>99.115194827292839</v>
      </c>
      <c r="AN349" s="771"/>
      <c r="AO349" s="771"/>
      <c r="AP349" s="771"/>
      <c r="AQ349" s="771"/>
      <c r="AR349" s="771"/>
      <c r="AS349" s="771"/>
      <c r="AT349" s="772"/>
      <c r="CS349" s="184" t="s">
        <v>195</v>
      </c>
      <c r="CT349" s="181">
        <v>2491</v>
      </c>
      <c r="CU349" s="181">
        <v>3653</v>
      </c>
      <c r="CV349" s="181">
        <v>3874</v>
      </c>
      <c r="CW349" s="177"/>
      <c r="CX349" s="185" t="s">
        <v>207</v>
      </c>
      <c r="CY349" s="183">
        <f t="shared" si="11"/>
        <v>93.453655552156619</v>
      </c>
      <c r="CZ349" s="183">
        <f t="shared" si="12"/>
        <v>102.00492437565951</v>
      </c>
      <c r="DA349" s="183">
        <f t="shared" si="13"/>
        <v>100.4590395480226</v>
      </c>
    </row>
    <row r="350" spans="4:105" ht="14.25" customHeight="1">
      <c r="D350" s="878" t="s">
        <v>207</v>
      </c>
      <c r="E350" s="878"/>
      <c r="F350" s="878"/>
      <c r="G350" s="878"/>
      <c r="H350" s="878"/>
      <c r="I350" s="878"/>
      <c r="J350" s="878"/>
      <c r="K350" s="878"/>
      <c r="L350" s="878"/>
      <c r="M350" s="878"/>
      <c r="N350" s="878"/>
      <c r="O350" s="878"/>
      <c r="P350" s="878"/>
      <c r="Q350" s="878"/>
      <c r="R350" s="878"/>
      <c r="S350" s="878"/>
      <c r="T350" s="878"/>
      <c r="U350" s="878"/>
      <c r="V350" s="878"/>
      <c r="W350" s="770">
        <f>+CT342/CT344*100</f>
        <v>93.453655552156619</v>
      </c>
      <c r="X350" s="771"/>
      <c r="Y350" s="771"/>
      <c r="Z350" s="771"/>
      <c r="AA350" s="771"/>
      <c r="AB350" s="771"/>
      <c r="AC350" s="771"/>
      <c r="AD350" s="772"/>
      <c r="AE350" s="770">
        <f>+CU342/CU344*100</f>
        <v>102.00492437565951</v>
      </c>
      <c r="AF350" s="771"/>
      <c r="AG350" s="771"/>
      <c r="AH350" s="771"/>
      <c r="AI350" s="771"/>
      <c r="AJ350" s="771"/>
      <c r="AK350" s="771"/>
      <c r="AL350" s="772"/>
      <c r="AM350" s="770">
        <f>+CV342/CV344*100</f>
        <v>100.4590395480226</v>
      </c>
      <c r="AN350" s="771"/>
      <c r="AO350" s="771"/>
      <c r="AP350" s="771"/>
      <c r="AQ350" s="771"/>
      <c r="AR350" s="771"/>
      <c r="AS350" s="771"/>
      <c r="AT350" s="772"/>
      <c r="CS350" s="184" t="s">
        <v>196</v>
      </c>
      <c r="CT350" s="181">
        <v>17243</v>
      </c>
      <c r="CU350" s="181">
        <v>8646</v>
      </c>
      <c r="CV350" s="181">
        <v>17180</v>
      </c>
      <c r="CW350" s="177"/>
      <c r="CX350" s="185" t="s">
        <v>208</v>
      </c>
      <c r="CY350" s="183">
        <f t="shared" si="11"/>
        <v>102.13649851632047</v>
      </c>
      <c r="CZ350" s="183">
        <f t="shared" si="12"/>
        <v>99.687943262411352</v>
      </c>
      <c r="DA350" s="183">
        <f t="shared" si="13"/>
        <v>99.278466741826378</v>
      </c>
    </row>
    <row r="351" spans="4:105" ht="14.25" customHeight="1">
      <c r="D351" s="878" t="s">
        <v>208</v>
      </c>
      <c r="E351" s="878"/>
      <c r="F351" s="878"/>
      <c r="G351" s="878"/>
      <c r="H351" s="878"/>
      <c r="I351" s="878"/>
      <c r="J351" s="878"/>
      <c r="K351" s="878"/>
      <c r="L351" s="878"/>
      <c r="M351" s="878"/>
      <c r="N351" s="878"/>
      <c r="O351" s="878"/>
      <c r="P351" s="878"/>
      <c r="Q351" s="878"/>
      <c r="R351" s="878"/>
      <c r="S351" s="878"/>
      <c r="T351" s="878"/>
      <c r="U351" s="878"/>
      <c r="V351" s="878"/>
      <c r="W351" s="770">
        <f>+CT351/CT352*100</f>
        <v>102.13649851632047</v>
      </c>
      <c r="X351" s="771"/>
      <c r="Y351" s="771"/>
      <c r="Z351" s="771"/>
      <c r="AA351" s="771"/>
      <c r="AB351" s="771"/>
      <c r="AC351" s="771"/>
      <c r="AD351" s="772"/>
      <c r="AE351" s="770">
        <f>+CU351/CU352*100</f>
        <v>99.687943262411352</v>
      </c>
      <c r="AF351" s="771"/>
      <c r="AG351" s="771"/>
      <c r="AH351" s="771"/>
      <c r="AI351" s="771"/>
      <c r="AJ351" s="771"/>
      <c r="AK351" s="771"/>
      <c r="AL351" s="772"/>
      <c r="AM351" s="770">
        <f>+CV351/CV352*100</f>
        <v>99.278466741826378</v>
      </c>
      <c r="AN351" s="771"/>
      <c r="AO351" s="771"/>
      <c r="AP351" s="771"/>
      <c r="AQ351" s="771"/>
      <c r="AR351" s="771"/>
      <c r="AS351" s="771"/>
      <c r="AT351" s="772"/>
      <c r="CS351" s="184" t="s">
        <v>159</v>
      </c>
      <c r="CT351" s="181">
        <v>17210</v>
      </c>
      <c r="CU351" s="181">
        <v>17570</v>
      </c>
      <c r="CV351" s="181">
        <v>17612</v>
      </c>
      <c r="CW351" s="177"/>
      <c r="CX351" s="177"/>
      <c r="CY351" s="177"/>
      <c r="CZ351" s="177"/>
      <c r="DA351" s="177"/>
    </row>
    <row r="352" spans="4:105" ht="14.25" customHeight="1">
      <c r="D352" s="11" t="s">
        <v>210</v>
      </c>
      <c r="E352" s="3"/>
      <c r="F352" s="3"/>
      <c r="G352" s="3"/>
      <c r="H352" s="3"/>
      <c r="I352" s="3"/>
      <c r="J352" s="3"/>
      <c r="K352" s="3"/>
      <c r="L352" s="3"/>
      <c r="M352" s="3"/>
      <c r="N352" s="3"/>
      <c r="O352" s="3"/>
      <c r="P352" s="3"/>
      <c r="Q352" s="3"/>
      <c r="R352" s="3"/>
      <c r="S352" s="3"/>
      <c r="T352" s="3"/>
      <c r="U352" s="3"/>
      <c r="AV352" s="11" t="s">
        <v>210</v>
      </c>
      <c r="BD352" s="3"/>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S352" s="184" t="s">
        <v>211</v>
      </c>
      <c r="CT352" s="181">
        <v>16850</v>
      </c>
      <c r="CU352" s="181">
        <v>17625</v>
      </c>
      <c r="CV352" s="181">
        <v>17740</v>
      </c>
      <c r="CW352" s="177"/>
      <c r="CX352" s="177"/>
      <c r="CY352" s="177"/>
      <c r="CZ352" s="177"/>
      <c r="DA352" s="177"/>
    </row>
    <row r="353" spans="4:105" ht="14.25" customHeight="1">
      <c r="D353" s="67"/>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3"/>
      <c r="CI353" s="11"/>
      <c r="CJ353" s="11"/>
      <c r="CS353" s="184"/>
      <c r="CT353" s="181"/>
      <c r="CU353" s="181"/>
      <c r="CV353" s="181"/>
      <c r="CW353" s="177"/>
      <c r="CX353" s="177"/>
      <c r="CY353" s="177"/>
      <c r="CZ353" s="177"/>
      <c r="DA353" s="177"/>
    </row>
    <row r="354" spans="4:105" ht="14.25" customHeight="1">
      <c r="D354" s="446" t="s">
        <v>898</v>
      </c>
      <c r="E354" s="446"/>
      <c r="F354" s="446"/>
      <c r="G354" s="446"/>
      <c r="H354" s="446"/>
      <c r="I354" s="446"/>
      <c r="J354" s="446"/>
      <c r="K354" s="446"/>
      <c r="L354" s="446"/>
      <c r="M354" s="446"/>
      <c r="N354" s="446"/>
      <c r="O354" s="446"/>
      <c r="P354" s="446"/>
      <c r="Q354" s="446"/>
      <c r="R354" s="446"/>
      <c r="S354" s="446"/>
      <c r="T354" s="446"/>
      <c r="U354" s="446"/>
      <c r="V354" s="446"/>
      <c r="W354" s="446"/>
      <c r="X354" s="446"/>
      <c r="Y354" s="446"/>
      <c r="Z354" s="446"/>
      <c r="AA354" s="446"/>
      <c r="AB354" s="446"/>
      <c r="AC354" s="446"/>
      <c r="AD354" s="446"/>
      <c r="AE354" s="446"/>
      <c r="AF354" s="446"/>
      <c r="AG354" s="446"/>
      <c r="AH354" s="446"/>
      <c r="AI354" s="115"/>
      <c r="AJ354" s="115"/>
      <c r="AK354" s="115"/>
      <c r="AL354" s="115"/>
      <c r="AM354" s="115"/>
      <c r="AN354" s="115"/>
      <c r="AO354" s="115"/>
      <c r="AP354" s="115"/>
      <c r="AV354" s="446" t="s">
        <v>212</v>
      </c>
      <c r="AW354" s="446"/>
      <c r="AX354" s="446"/>
      <c r="AY354" s="446"/>
      <c r="AZ354" s="446"/>
      <c r="BA354" s="446"/>
      <c r="BB354" s="446"/>
      <c r="BC354" s="446"/>
      <c r="BD354" s="446"/>
      <c r="BE354" s="446"/>
      <c r="BF354" s="446"/>
      <c r="BG354" s="446"/>
      <c r="BH354" s="446"/>
      <c r="BI354" s="446"/>
      <c r="BJ354" s="446"/>
      <c r="BK354" s="446"/>
      <c r="BL354" s="446"/>
      <c r="BM354" s="446"/>
      <c r="BN354" s="446"/>
      <c r="BO354" s="446"/>
      <c r="BP354" s="446"/>
      <c r="BQ354" s="446"/>
      <c r="BR354" s="446"/>
      <c r="BS354" s="446"/>
      <c r="BT354" s="446"/>
      <c r="BU354" s="446"/>
      <c r="BV354" s="446"/>
      <c r="BW354" s="446"/>
      <c r="BX354" s="446"/>
      <c r="BY354" s="446"/>
      <c r="BZ354" s="446"/>
      <c r="CI354" s="11"/>
      <c r="CJ354" s="11"/>
      <c r="CS354" s="184"/>
      <c r="CT354" s="181"/>
      <c r="CU354" s="181"/>
      <c r="CV354" s="181"/>
      <c r="CW354" s="177"/>
      <c r="CX354" s="177"/>
      <c r="CY354" s="177"/>
      <c r="CZ354" s="177"/>
      <c r="DA354" s="177"/>
    </row>
    <row r="355" spans="4:105" ht="14.25" customHeight="1">
      <c r="D355" s="446"/>
      <c r="E355" s="446"/>
      <c r="F355" s="446"/>
      <c r="G355" s="446"/>
      <c r="H355" s="446"/>
      <c r="I355" s="446"/>
      <c r="J355" s="446"/>
      <c r="K355" s="446"/>
      <c r="L355" s="446"/>
      <c r="M355" s="446"/>
      <c r="N355" s="446"/>
      <c r="O355" s="446"/>
      <c r="P355" s="446"/>
      <c r="Q355" s="446"/>
      <c r="R355" s="446"/>
      <c r="S355" s="446"/>
      <c r="T355" s="446"/>
      <c r="U355" s="446"/>
      <c r="V355" s="446"/>
      <c r="W355" s="446"/>
      <c r="X355" s="446"/>
      <c r="Y355" s="446"/>
      <c r="Z355" s="446"/>
      <c r="AA355" s="446"/>
      <c r="AB355" s="446"/>
      <c r="AC355" s="446"/>
      <c r="AD355" s="446"/>
      <c r="AE355" s="446"/>
      <c r="AF355" s="446"/>
      <c r="AG355" s="446"/>
      <c r="AH355" s="446"/>
      <c r="AV355" s="447"/>
      <c r="AW355" s="447"/>
      <c r="AX355" s="447"/>
      <c r="AY355" s="447"/>
      <c r="AZ355" s="447"/>
      <c r="BA355" s="447"/>
      <c r="BB355" s="447"/>
      <c r="BC355" s="447"/>
      <c r="BD355" s="447"/>
      <c r="BE355" s="447"/>
      <c r="BF355" s="447"/>
      <c r="BG355" s="447"/>
      <c r="BH355" s="447"/>
      <c r="BI355" s="447"/>
      <c r="BJ355" s="447"/>
      <c r="BK355" s="447"/>
      <c r="BL355" s="447"/>
      <c r="BM355" s="447"/>
      <c r="BN355" s="447"/>
      <c r="BO355" s="447"/>
      <c r="BP355" s="447"/>
      <c r="BQ355" s="447"/>
      <c r="BR355" s="447"/>
      <c r="BS355" s="447"/>
      <c r="BT355" s="447"/>
      <c r="BU355" s="447"/>
      <c r="BV355" s="447"/>
      <c r="BW355" s="447"/>
      <c r="BX355" s="447"/>
      <c r="BY355" s="447"/>
      <c r="BZ355" s="447"/>
      <c r="CS355" s="177"/>
      <c r="CT355" s="177"/>
      <c r="CU355" s="177"/>
      <c r="CV355" s="177"/>
      <c r="CW355" s="177"/>
      <c r="CX355" s="177"/>
      <c r="CY355" s="177"/>
      <c r="CZ355" s="177"/>
      <c r="DA355" s="177"/>
    </row>
    <row r="356" spans="4:105" ht="14.25" customHeight="1">
      <c r="D356" s="572" t="s">
        <v>213</v>
      </c>
      <c r="E356" s="572"/>
      <c r="F356" s="572"/>
      <c r="G356" s="572"/>
      <c r="H356" s="572"/>
      <c r="I356" s="572"/>
      <c r="J356" s="572"/>
      <c r="K356" s="572"/>
      <c r="L356" s="572"/>
      <c r="M356" s="572"/>
      <c r="N356" s="572"/>
      <c r="O356" s="572"/>
      <c r="P356" s="572"/>
      <c r="Q356" s="572"/>
      <c r="R356" s="572" t="s">
        <v>214</v>
      </c>
      <c r="S356" s="572"/>
      <c r="T356" s="572"/>
      <c r="U356" s="572"/>
      <c r="V356" s="572"/>
      <c r="W356" s="572"/>
      <c r="X356" s="572"/>
      <c r="Y356" s="572"/>
      <c r="Z356" s="572"/>
      <c r="AA356" s="572"/>
      <c r="AB356" s="572"/>
      <c r="AC356" s="572"/>
      <c r="AD356" s="572"/>
      <c r="AE356" s="572"/>
      <c r="AF356" s="572" t="s">
        <v>215</v>
      </c>
      <c r="AG356" s="572"/>
      <c r="AH356" s="572"/>
      <c r="AI356" s="572"/>
      <c r="AJ356" s="572"/>
      <c r="AK356" s="572"/>
      <c r="AL356" s="572"/>
      <c r="AM356" s="572"/>
      <c r="AN356" s="572"/>
      <c r="AO356" s="572"/>
      <c r="AP356" s="572"/>
      <c r="AQ356" s="572"/>
      <c r="AR356" s="572"/>
      <c r="AS356" s="572"/>
      <c r="AT356" s="572"/>
      <c r="AV356" s="437" t="s">
        <v>183</v>
      </c>
      <c r="AW356" s="438"/>
      <c r="AX356" s="438"/>
      <c r="AY356" s="438"/>
      <c r="AZ356" s="438"/>
      <c r="BA356" s="438"/>
      <c r="BB356" s="438"/>
      <c r="BC356" s="438"/>
      <c r="BD356" s="438"/>
      <c r="BE356" s="438"/>
      <c r="BF356" s="438"/>
      <c r="BG356" s="438"/>
      <c r="BH356" s="438"/>
      <c r="BI356" s="438"/>
      <c r="BJ356" s="438"/>
      <c r="BK356" s="439"/>
      <c r="BL356" s="317" t="s">
        <v>184</v>
      </c>
      <c r="BM356" s="318"/>
      <c r="BN356" s="318"/>
      <c r="BO356" s="319"/>
      <c r="BP356" s="317" t="s">
        <v>124</v>
      </c>
      <c r="BQ356" s="318"/>
      <c r="BR356" s="318"/>
      <c r="BS356" s="318"/>
      <c r="BT356" s="318"/>
      <c r="BU356" s="318"/>
      <c r="BV356" s="318"/>
      <c r="BW356" s="318"/>
      <c r="BX356" s="318"/>
      <c r="BY356" s="319"/>
      <c r="BZ356" s="317" t="s">
        <v>184</v>
      </c>
      <c r="CA356" s="318"/>
      <c r="CB356" s="318"/>
      <c r="CC356" s="319"/>
      <c r="CD356" s="317" t="s">
        <v>185</v>
      </c>
      <c r="CE356" s="318"/>
      <c r="CF356" s="318"/>
      <c r="CG356" s="318"/>
      <c r="CH356" s="318"/>
      <c r="CI356" s="318"/>
      <c r="CJ356" s="318"/>
      <c r="CK356" s="318"/>
      <c r="CL356" s="318"/>
      <c r="CM356" s="318"/>
      <c r="CN356" s="319"/>
      <c r="CS356" s="177"/>
      <c r="CT356" s="177"/>
      <c r="CU356" s="177"/>
      <c r="CV356" s="177"/>
      <c r="CW356" s="177"/>
      <c r="CX356" s="177"/>
      <c r="CY356" s="177"/>
      <c r="CZ356" s="177"/>
      <c r="DA356" s="177"/>
    </row>
    <row r="357" spans="4:105" ht="14.25" customHeight="1">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2"/>
      <c r="AL357" s="572"/>
      <c r="AM357" s="572"/>
      <c r="AN357" s="572"/>
      <c r="AO357" s="572"/>
      <c r="AP357" s="572"/>
      <c r="AQ357" s="572"/>
      <c r="AR357" s="572"/>
      <c r="AS357" s="572"/>
      <c r="AT357" s="572"/>
      <c r="AV357" s="443"/>
      <c r="AW357" s="444"/>
      <c r="AX357" s="444"/>
      <c r="AY357" s="444"/>
      <c r="AZ357" s="444"/>
      <c r="BA357" s="444"/>
      <c r="BB357" s="444"/>
      <c r="BC357" s="444"/>
      <c r="BD357" s="444"/>
      <c r="BE357" s="444"/>
      <c r="BF357" s="444"/>
      <c r="BG357" s="444"/>
      <c r="BH357" s="444"/>
      <c r="BI357" s="444"/>
      <c r="BJ357" s="444"/>
      <c r="BK357" s="445"/>
      <c r="BL357" s="323"/>
      <c r="BM357" s="324"/>
      <c r="BN357" s="324"/>
      <c r="BO357" s="325"/>
      <c r="BP357" s="323"/>
      <c r="BQ357" s="324"/>
      <c r="BR357" s="324"/>
      <c r="BS357" s="324"/>
      <c r="BT357" s="324"/>
      <c r="BU357" s="324"/>
      <c r="BV357" s="324"/>
      <c r="BW357" s="324"/>
      <c r="BX357" s="324"/>
      <c r="BY357" s="325"/>
      <c r="BZ357" s="323"/>
      <c r="CA357" s="324"/>
      <c r="CB357" s="324"/>
      <c r="CC357" s="325"/>
      <c r="CD357" s="323"/>
      <c r="CE357" s="324"/>
      <c r="CF357" s="324"/>
      <c r="CG357" s="324"/>
      <c r="CH357" s="324"/>
      <c r="CI357" s="324"/>
      <c r="CJ357" s="324"/>
      <c r="CK357" s="324"/>
      <c r="CL357" s="324"/>
      <c r="CM357" s="324"/>
      <c r="CN357" s="325"/>
      <c r="CS357" s="177"/>
      <c r="CT357" s="177"/>
      <c r="CU357" s="177"/>
      <c r="CV357" s="177"/>
      <c r="CW357" s="177"/>
      <c r="CX357" s="177"/>
      <c r="CY357" s="177"/>
      <c r="CZ357" s="177"/>
      <c r="DA357" s="177"/>
    </row>
    <row r="358" spans="4:105" ht="14.25" customHeight="1">
      <c r="D358" s="640">
        <v>30911</v>
      </c>
      <c r="E358" s="640"/>
      <c r="F358" s="640"/>
      <c r="G358" s="640"/>
      <c r="H358" s="640"/>
      <c r="I358" s="640"/>
      <c r="J358" s="640"/>
      <c r="K358" s="640"/>
      <c r="L358" s="640"/>
      <c r="M358" s="640"/>
      <c r="N358" s="640"/>
      <c r="O358" s="640"/>
      <c r="P358" s="640"/>
      <c r="Q358" s="640"/>
      <c r="R358" s="882"/>
      <c r="S358" s="882"/>
      <c r="T358" s="882"/>
      <c r="U358" s="882"/>
      <c r="V358" s="882"/>
      <c r="W358" s="882"/>
      <c r="X358" s="882"/>
      <c r="Y358" s="882"/>
      <c r="Z358" s="882"/>
      <c r="AA358" s="882"/>
      <c r="AB358" s="882"/>
      <c r="AC358" s="882"/>
      <c r="AD358" s="882"/>
      <c r="AE358" s="882"/>
      <c r="AF358" s="882"/>
      <c r="AG358" s="882"/>
      <c r="AH358" s="882"/>
      <c r="AI358" s="882"/>
      <c r="AJ358" s="882"/>
      <c r="AK358" s="882"/>
      <c r="AL358" s="882"/>
      <c r="AM358" s="882"/>
      <c r="AN358" s="882"/>
      <c r="AO358" s="882"/>
      <c r="AP358" s="882"/>
      <c r="AQ358" s="882"/>
      <c r="AR358" s="882"/>
      <c r="AS358" s="882"/>
      <c r="AT358" s="882"/>
      <c r="AV358" s="413">
        <v>25189</v>
      </c>
      <c r="AW358" s="414"/>
      <c r="AX358" s="414"/>
      <c r="AY358" s="414"/>
      <c r="AZ358" s="414"/>
      <c r="BA358" s="414"/>
      <c r="BB358" s="414"/>
      <c r="BC358" s="414"/>
      <c r="BD358" s="414"/>
      <c r="BE358" s="414"/>
      <c r="BF358" s="414"/>
      <c r="BG358" s="414"/>
      <c r="BH358" s="414"/>
      <c r="BI358" s="414"/>
      <c r="BJ358" s="414"/>
      <c r="BK358" s="415"/>
      <c r="BL358" s="786"/>
      <c r="BM358" s="787"/>
      <c r="BN358" s="787"/>
      <c r="BO358" s="788"/>
      <c r="BP358" s="413">
        <v>5722</v>
      </c>
      <c r="BQ358" s="414"/>
      <c r="BR358" s="414"/>
      <c r="BS358" s="414"/>
      <c r="BT358" s="414"/>
      <c r="BU358" s="414"/>
      <c r="BV358" s="414"/>
      <c r="BW358" s="414"/>
      <c r="BX358" s="414"/>
      <c r="BY358" s="415"/>
      <c r="BZ358" s="786"/>
      <c r="CA358" s="787"/>
      <c r="CB358" s="787"/>
      <c r="CC358" s="788"/>
      <c r="CD358" s="413"/>
      <c r="CE358" s="414"/>
      <c r="CF358" s="414"/>
      <c r="CG358" s="414"/>
      <c r="CH358" s="414"/>
      <c r="CI358" s="414"/>
      <c r="CJ358" s="414"/>
      <c r="CK358" s="414"/>
      <c r="CL358" s="414"/>
      <c r="CM358" s="414"/>
      <c r="CN358" s="415"/>
    </row>
    <row r="359" spans="4:105" ht="14.25" customHeight="1">
      <c r="D359" s="640"/>
      <c r="E359" s="640"/>
      <c r="F359" s="640"/>
      <c r="G359" s="640"/>
      <c r="H359" s="640"/>
      <c r="I359" s="640"/>
      <c r="J359" s="640"/>
      <c r="K359" s="640"/>
      <c r="L359" s="640"/>
      <c r="M359" s="640"/>
      <c r="N359" s="640"/>
      <c r="O359" s="640"/>
      <c r="P359" s="640"/>
      <c r="Q359" s="640"/>
      <c r="R359" s="882"/>
      <c r="S359" s="882"/>
      <c r="T359" s="882"/>
      <c r="U359" s="882"/>
      <c r="V359" s="882"/>
      <c r="W359" s="882"/>
      <c r="X359" s="882"/>
      <c r="Y359" s="882"/>
      <c r="Z359" s="882"/>
      <c r="AA359" s="882"/>
      <c r="AB359" s="882"/>
      <c r="AC359" s="882"/>
      <c r="AD359" s="882"/>
      <c r="AE359" s="882"/>
      <c r="AF359" s="882"/>
      <c r="AG359" s="882"/>
      <c r="AH359" s="882"/>
      <c r="AI359" s="882"/>
      <c r="AJ359" s="882"/>
      <c r="AK359" s="882"/>
      <c r="AL359" s="882"/>
      <c r="AM359" s="882"/>
      <c r="AN359" s="882"/>
      <c r="AO359" s="882"/>
      <c r="AP359" s="882"/>
      <c r="AQ359" s="882"/>
      <c r="AR359" s="882"/>
      <c r="AS359" s="882"/>
      <c r="AT359" s="882"/>
      <c r="AV359" s="416"/>
      <c r="AW359" s="417"/>
      <c r="AX359" s="417"/>
      <c r="AY359" s="417"/>
      <c r="AZ359" s="417"/>
      <c r="BA359" s="417"/>
      <c r="BB359" s="417"/>
      <c r="BC359" s="417"/>
      <c r="BD359" s="417"/>
      <c r="BE359" s="417"/>
      <c r="BF359" s="417"/>
      <c r="BG359" s="417"/>
      <c r="BH359" s="417"/>
      <c r="BI359" s="417"/>
      <c r="BJ359" s="417"/>
      <c r="BK359" s="418"/>
      <c r="BL359" s="789"/>
      <c r="BM359" s="790"/>
      <c r="BN359" s="790"/>
      <c r="BO359" s="791"/>
      <c r="BP359" s="416"/>
      <c r="BQ359" s="417"/>
      <c r="BR359" s="417"/>
      <c r="BS359" s="417"/>
      <c r="BT359" s="417"/>
      <c r="BU359" s="417"/>
      <c r="BV359" s="417"/>
      <c r="BW359" s="417"/>
      <c r="BX359" s="417"/>
      <c r="BY359" s="418"/>
      <c r="BZ359" s="789"/>
      <c r="CA359" s="790"/>
      <c r="CB359" s="790"/>
      <c r="CC359" s="791"/>
      <c r="CD359" s="416"/>
      <c r="CE359" s="417"/>
      <c r="CF359" s="417"/>
      <c r="CG359" s="417"/>
      <c r="CH359" s="417"/>
      <c r="CI359" s="417"/>
      <c r="CJ359" s="417"/>
      <c r="CK359" s="417"/>
      <c r="CL359" s="417"/>
      <c r="CM359" s="417"/>
      <c r="CN359" s="418"/>
    </row>
    <row r="360" spans="4:105" ht="14.25" customHeight="1">
      <c r="D360" s="763" t="s">
        <v>625</v>
      </c>
      <c r="E360" s="763"/>
      <c r="F360" s="763"/>
      <c r="G360" s="763"/>
      <c r="H360" s="763"/>
      <c r="I360" s="763"/>
      <c r="J360" s="763"/>
      <c r="K360" s="763"/>
      <c r="L360" s="763"/>
      <c r="M360" s="763"/>
      <c r="N360" s="763"/>
      <c r="O360" s="763"/>
      <c r="P360" s="763"/>
      <c r="Q360" s="763"/>
      <c r="R360" s="763"/>
      <c r="S360" s="763"/>
      <c r="T360" s="763"/>
      <c r="U360" s="763"/>
      <c r="V360" s="763"/>
      <c r="W360" s="763"/>
      <c r="X360" s="763"/>
      <c r="Y360" s="763"/>
      <c r="Z360" s="763"/>
      <c r="AA360" s="763"/>
      <c r="AB360" s="763"/>
      <c r="AC360" s="763"/>
      <c r="AD360" s="763"/>
      <c r="AE360" s="763"/>
      <c r="AF360" s="763"/>
      <c r="AG360" s="763"/>
      <c r="AH360" s="763"/>
      <c r="AI360" s="763"/>
      <c r="AJ360" s="763"/>
      <c r="AK360" s="763"/>
      <c r="AL360" s="763"/>
      <c r="AM360" s="763"/>
      <c r="AN360" s="763"/>
      <c r="AO360" s="763"/>
      <c r="AP360" s="763"/>
      <c r="AQ360" s="763"/>
      <c r="AR360" s="763"/>
      <c r="AS360" s="763"/>
      <c r="AT360" s="763"/>
      <c r="AV360" s="419" t="s">
        <v>668</v>
      </c>
      <c r="AW360" s="419"/>
      <c r="AX360" s="419"/>
      <c r="AY360" s="419"/>
      <c r="AZ360" s="419"/>
      <c r="BA360" s="419"/>
      <c r="BB360" s="419"/>
      <c r="BC360" s="419"/>
      <c r="BD360" s="419"/>
      <c r="BE360" s="419"/>
      <c r="BF360" s="419"/>
      <c r="BG360" s="419"/>
      <c r="BH360" s="419"/>
      <c r="BI360" s="419"/>
      <c r="BJ360" s="419"/>
      <c r="BK360" s="419"/>
      <c r="BL360" s="419"/>
      <c r="BM360" s="419"/>
      <c r="BN360" s="419"/>
      <c r="BO360" s="419"/>
      <c r="BP360" s="419"/>
      <c r="BQ360" s="419"/>
      <c r="BR360" s="419"/>
      <c r="BS360" s="419"/>
      <c r="BT360" s="419"/>
      <c r="BU360" s="419"/>
      <c r="BV360" s="419"/>
      <c r="BW360" s="419"/>
      <c r="BX360" s="419"/>
      <c r="BY360" s="419"/>
      <c r="BZ360" s="419"/>
    </row>
    <row r="361" spans="4:105" ht="14.25" customHeight="1"/>
    <row r="362" spans="4:105" ht="14.25" customHeight="1">
      <c r="D362" s="371" t="s">
        <v>237</v>
      </c>
      <c r="E362" s="371"/>
      <c r="F362" s="371"/>
      <c r="G362" s="371"/>
      <c r="H362" s="371"/>
      <c r="I362" s="371"/>
      <c r="J362" s="371"/>
      <c r="K362" s="371"/>
      <c r="L362" s="371"/>
      <c r="M362" s="371"/>
      <c r="N362" s="371"/>
      <c r="O362" s="371"/>
      <c r="P362" s="371"/>
      <c r="Q362" s="371"/>
      <c r="R362" s="371"/>
      <c r="S362" s="371"/>
      <c r="T362" s="371"/>
      <c r="U362" s="371"/>
      <c r="V362" s="371"/>
      <c r="W362" s="371"/>
      <c r="X362" s="371"/>
      <c r="Y362" s="371"/>
      <c r="Z362" s="371"/>
      <c r="AA362" s="371"/>
      <c r="AB362" s="371"/>
      <c r="AC362" s="371"/>
      <c r="AD362" s="371"/>
      <c r="AE362" s="371"/>
      <c r="AF362" s="371"/>
      <c r="AG362" s="371"/>
      <c r="AH362" s="371"/>
      <c r="AI362" s="371"/>
      <c r="AJ362" s="371"/>
      <c r="AK362" s="371"/>
      <c r="AL362" s="371"/>
      <c r="AM362" s="371"/>
      <c r="AN362" s="371"/>
      <c r="AO362" s="371"/>
      <c r="AP362" s="371"/>
      <c r="AQ362" s="371"/>
      <c r="AR362" s="371"/>
      <c r="AS362" s="371"/>
      <c r="AT362" s="371"/>
    </row>
    <row r="363" spans="4:105" ht="14.25" customHeight="1">
      <c r="D363" s="371"/>
      <c r="E363" s="371"/>
      <c r="F363" s="371"/>
      <c r="G363" s="371"/>
      <c r="H363" s="371"/>
      <c r="I363" s="371"/>
      <c r="J363" s="371"/>
      <c r="K363" s="371"/>
      <c r="L363" s="371"/>
      <c r="M363" s="371"/>
      <c r="N363" s="371"/>
      <c r="O363" s="371"/>
      <c r="P363" s="371"/>
      <c r="Q363" s="371"/>
      <c r="R363" s="371"/>
      <c r="S363" s="371"/>
      <c r="T363" s="371"/>
      <c r="U363" s="371"/>
      <c r="V363" s="371"/>
      <c r="W363" s="371"/>
      <c r="X363" s="371"/>
      <c r="Y363" s="371"/>
      <c r="Z363" s="371"/>
      <c r="AA363" s="371"/>
      <c r="AB363" s="371"/>
      <c r="AC363" s="371"/>
      <c r="AD363" s="371"/>
      <c r="AE363" s="371"/>
      <c r="AF363" s="371"/>
      <c r="AG363" s="371"/>
      <c r="AH363" s="371"/>
      <c r="AI363" s="371"/>
      <c r="AJ363" s="371"/>
      <c r="AK363" s="371"/>
      <c r="AL363" s="371"/>
      <c r="AM363" s="371"/>
      <c r="AN363" s="371"/>
      <c r="AO363" s="371"/>
      <c r="AP363" s="371"/>
      <c r="AQ363" s="371"/>
      <c r="AR363" s="371"/>
      <c r="AS363" s="371"/>
      <c r="AT363" s="371"/>
    </row>
    <row r="364" spans="4:105" ht="14.25" customHeight="1">
      <c r="D364" s="572" t="s">
        <v>119</v>
      </c>
      <c r="E364" s="572"/>
      <c r="F364" s="572"/>
      <c r="G364" s="572"/>
      <c r="H364" s="572"/>
      <c r="I364" s="572"/>
      <c r="J364" s="572"/>
      <c r="K364" s="572"/>
      <c r="L364" s="572"/>
      <c r="M364" s="572"/>
      <c r="N364" s="572"/>
      <c r="O364" s="572"/>
      <c r="P364" s="572"/>
      <c r="Q364" s="572"/>
      <c r="R364" s="572" t="s">
        <v>120</v>
      </c>
      <c r="S364" s="572"/>
      <c r="T364" s="572"/>
      <c r="U364" s="572"/>
      <c r="V364" s="572"/>
      <c r="W364" s="572"/>
      <c r="X364" s="572"/>
      <c r="Y364" s="572"/>
      <c r="Z364" s="572"/>
      <c r="AA364" s="572"/>
      <c r="AB364" s="572"/>
      <c r="AC364" s="572"/>
      <c r="AD364" s="572"/>
      <c r="AE364" s="572"/>
      <c r="AF364" s="572" t="s">
        <v>121</v>
      </c>
      <c r="AG364" s="572"/>
      <c r="AH364" s="572"/>
      <c r="AI364" s="572"/>
      <c r="AJ364" s="572"/>
      <c r="AK364" s="572"/>
      <c r="AL364" s="572"/>
      <c r="AM364" s="572"/>
      <c r="AN364" s="572"/>
      <c r="AO364" s="572"/>
      <c r="AP364" s="572"/>
      <c r="AQ364" s="572"/>
      <c r="AR364" s="572"/>
      <c r="AS364" s="572"/>
      <c r="AT364" s="572"/>
    </row>
    <row r="365" spans="4:105" ht="14.25" customHeight="1">
      <c r="D365" s="762" t="s">
        <v>235</v>
      </c>
      <c r="E365" s="762"/>
      <c r="F365" s="762"/>
      <c r="G365" s="762"/>
      <c r="H365" s="762"/>
      <c r="I365" s="762"/>
      <c r="J365" s="762"/>
      <c r="K365" s="762" t="s">
        <v>236</v>
      </c>
      <c r="L365" s="762"/>
      <c r="M365" s="762"/>
      <c r="N365" s="762"/>
      <c r="O365" s="762"/>
      <c r="P365" s="762"/>
      <c r="Q365" s="762"/>
      <c r="R365" s="762" t="s">
        <v>235</v>
      </c>
      <c r="S365" s="762"/>
      <c r="T365" s="762"/>
      <c r="U365" s="762"/>
      <c r="V365" s="762"/>
      <c r="W365" s="762"/>
      <c r="X365" s="762"/>
      <c r="Y365" s="762" t="s">
        <v>236</v>
      </c>
      <c r="Z365" s="762"/>
      <c r="AA365" s="762"/>
      <c r="AB365" s="762"/>
      <c r="AC365" s="762"/>
      <c r="AD365" s="762"/>
      <c r="AE365" s="762"/>
      <c r="AF365" s="762" t="s">
        <v>235</v>
      </c>
      <c r="AG365" s="762"/>
      <c r="AH365" s="762"/>
      <c r="AI365" s="762"/>
      <c r="AJ365" s="762"/>
      <c r="AK365" s="762"/>
      <c r="AL365" s="762"/>
      <c r="AM365" s="762" t="s">
        <v>236</v>
      </c>
      <c r="AN365" s="762"/>
      <c r="AO365" s="762"/>
      <c r="AP365" s="762"/>
      <c r="AQ365" s="762"/>
      <c r="AR365" s="762"/>
      <c r="AS365" s="762"/>
      <c r="AT365" s="762"/>
    </row>
    <row r="366" spans="4:105" ht="14.25" customHeight="1">
      <c r="D366" s="762"/>
      <c r="E366" s="762"/>
      <c r="F366" s="762"/>
      <c r="G366" s="762"/>
      <c r="H366" s="762"/>
      <c r="I366" s="762"/>
      <c r="J366" s="762"/>
      <c r="K366" s="762"/>
      <c r="L366" s="762"/>
      <c r="M366" s="762"/>
      <c r="N366" s="762"/>
      <c r="O366" s="762"/>
      <c r="P366" s="762"/>
      <c r="Q366" s="762"/>
      <c r="R366" s="762"/>
      <c r="S366" s="762"/>
      <c r="T366" s="762"/>
      <c r="U366" s="762"/>
      <c r="V366" s="762"/>
      <c r="W366" s="762"/>
      <c r="X366" s="762"/>
      <c r="Y366" s="762"/>
      <c r="Z366" s="762"/>
      <c r="AA366" s="762"/>
      <c r="AB366" s="762"/>
      <c r="AC366" s="762"/>
      <c r="AD366" s="762"/>
      <c r="AE366" s="762"/>
      <c r="AF366" s="762"/>
      <c r="AG366" s="762"/>
      <c r="AH366" s="762"/>
      <c r="AI366" s="762"/>
      <c r="AJ366" s="762"/>
      <c r="AK366" s="762"/>
      <c r="AL366" s="762"/>
      <c r="AM366" s="762"/>
      <c r="AN366" s="762"/>
      <c r="AO366" s="762"/>
      <c r="AP366" s="762"/>
      <c r="AQ366" s="762"/>
      <c r="AR366" s="762"/>
      <c r="AS366" s="762"/>
      <c r="AT366" s="762"/>
      <c r="CS366" s="591" t="s">
        <v>247</v>
      </c>
      <c r="CT366" s="591"/>
    </row>
    <row r="367" spans="4:105" ht="14.25" customHeight="1">
      <c r="D367" s="761">
        <v>20.11</v>
      </c>
      <c r="E367" s="761"/>
      <c r="F367" s="761"/>
      <c r="G367" s="761"/>
      <c r="H367" s="761"/>
      <c r="I367" s="761"/>
      <c r="J367" s="761"/>
      <c r="K367" s="761">
        <v>7.01</v>
      </c>
      <c r="L367" s="761"/>
      <c r="M367" s="761"/>
      <c r="N367" s="761"/>
      <c r="O367" s="761"/>
      <c r="P367" s="761"/>
      <c r="Q367" s="761"/>
      <c r="R367" s="761">
        <v>30.43</v>
      </c>
      <c r="S367" s="761"/>
      <c r="T367" s="761"/>
      <c r="U367" s="761"/>
      <c r="V367" s="761"/>
      <c r="W367" s="761"/>
      <c r="X367" s="761"/>
      <c r="Y367" s="761">
        <v>8.01</v>
      </c>
      <c r="Z367" s="761"/>
      <c r="AA367" s="761"/>
      <c r="AB367" s="761"/>
      <c r="AC367" s="761"/>
      <c r="AD367" s="761"/>
      <c r="AE367" s="761"/>
      <c r="AF367" s="761">
        <v>22.1</v>
      </c>
      <c r="AG367" s="761"/>
      <c r="AH367" s="761"/>
      <c r="AI367" s="761"/>
      <c r="AJ367" s="761"/>
      <c r="AK367" s="761"/>
      <c r="AL367" s="761"/>
      <c r="AM367" s="761">
        <v>5.57</v>
      </c>
      <c r="AN367" s="761"/>
      <c r="AO367" s="761"/>
      <c r="AP367" s="761"/>
      <c r="AQ367" s="761"/>
      <c r="AR367" s="761"/>
      <c r="AS367" s="761"/>
      <c r="AT367" s="761"/>
      <c r="CS367" s="127" t="s">
        <v>119</v>
      </c>
      <c r="CT367" s="127">
        <f>+D367</f>
        <v>20.11</v>
      </c>
    </row>
    <row r="368" spans="4:105" ht="14.25" customHeight="1">
      <c r="D368" s="761"/>
      <c r="E368" s="761"/>
      <c r="F368" s="761"/>
      <c r="G368" s="761"/>
      <c r="H368" s="761"/>
      <c r="I368" s="761"/>
      <c r="J368" s="761"/>
      <c r="K368" s="761"/>
      <c r="L368" s="761"/>
      <c r="M368" s="761"/>
      <c r="N368" s="761"/>
      <c r="O368" s="761"/>
      <c r="P368" s="761"/>
      <c r="Q368" s="761"/>
      <c r="R368" s="761"/>
      <c r="S368" s="761"/>
      <c r="T368" s="761"/>
      <c r="U368" s="761"/>
      <c r="V368" s="761"/>
      <c r="W368" s="761"/>
      <c r="X368" s="761"/>
      <c r="Y368" s="761"/>
      <c r="Z368" s="761"/>
      <c r="AA368" s="761"/>
      <c r="AB368" s="761"/>
      <c r="AC368" s="761"/>
      <c r="AD368" s="761"/>
      <c r="AE368" s="761"/>
      <c r="AF368" s="761"/>
      <c r="AG368" s="761"/>
      <c r="AH368" s="761"/>
      <c r="AI368" s="761"/>
      <c r="AJ368" s="761"/>
      <c r="AK368" s="761"/>
      <c r="AL368" s="761"/>
      <c r="AM368" s="761"/>
      <c r="AN368" s="761"/>
      <c r="AO368" s="761"/>
      <c r="AP368" s="761"/>
      <c r="AQ368" s="761"/>
      <c r="AR368" s="761"/>
      <c r="AS368" s="761"/>
      <c r="AT368" s="761"/>
      <c r="CS368" s="127" t="s">
        <v>120</v>
      </c>
      <c r="CT368" s="127">
        <f>+R367</f>
        <v>30.43</v>
      </c>
    </row>
    <row r="369" spans="4:98" ht="14.25" customHeight="1">
      <c r="D369" s="763" t="s">
        <v>238</v>
      </c>
      <c r="E369" s="763"/>
      <c r="F369" s="763"/>
      <c r="G369" s="763"/>
      <c r="H369" s="763"/>
      <c r="I369" s="763"/>
      <c r="J369" s="763"/>
      <c r="K369" s="763"/>
      <c r="L369" s="763"/>
      <c r="M369" s="763"/>
      <c r="N369" s="763"/>
      <c r="O369" s="763"/>
      <c r="P369" s="763"/>
      <c r="Q369" s="763"/>
      <c r="R369" s="763"/>
      <c r="S369" s="763"/>
      <c r="T369" s="763"/>
      <c r="U369" s="763"/>
      <c r="V369" s="763"/>
      <c r="W369" s="763"/>
      <c r="X369" s="763"/>
      <c r="Y369" s="763"/>
      <c r="Z369" s="763"/>
      <c r="AA369" s="763"/>
      <c r="AB369" s="763"/>
      <c r="AC369" s="763"/>
      <c r="AD369" s="763"/>
      <c r="AE369" s="763"/>
      <c r="AF369" s="763"/>
      <c r="AG369" s="763"/>
      <c r="AH369" s="763"/>
      <c r="AI369" s="763"/>
      <c r="AJ369" s="763"/>
      <c r="AK369" s="763"/>
      <c r="AL369" s="763"/>
      <c r="AM369" s="763"/>
      <c r="AN369" s="763"/>
      <c r="AO369" s="763"/>
      <c r="AP369" s="763"/>
      <c r="AQ369" s="763"/>
      <c r="AR369" s="763"/>
      <c r="AS369" s="763"/>
      <c r="AT369" s="763"/>
      <c r="CS369" s="127" t="s">
        <v>121</v>
      </c>
      <c r="CT369" s="127">
        <f>+AF367</f>
        <v>22.1</v>
      </c>
    </row>
    <row r="370" spans="4:98" ht="14.25" customHeight="1"/>
    <row r="371" spans="4:98" ht="14.25" customHeight="1">
      <c r="D371" s="371" t="s">
        <v>239</v>
      </c>
      <c r="E371" s="371"/>
      <c r="F371" s="371"/>
      <c r="G371" s="371"/>
      <c r="H371" s="371"/>
      <c r="I371" s="371"/>
      <c r="J371" s="371"/>
      <c r="K371" s="371"/>
      <c r="L371" s="371"/>
      <c r="M371" s="371"/>
      <c r="N371" s="371"/>
      <c r="O371" s="371"/>
      <c r="P371" s="371"/>
      <c r="Q371" s="371"/>
      <c r="R371" s="371"/>
      <c r="S371" s="371"/>
      <c r="T371" s="371"/>
      <c r="U371" s="371"/>
      <c r="V371" s="371"/>
      <c r="W371" s="371"/>
      <c r="X371" s="371"/>
      <c r="Y371" s="371"/>
      <c r="Z371" s="371"/>
      <c r="AA371" s="371"/>
      <c r="AB371" s="371"/>
      <c r="AC371" s="371"/>
      <c r="AD371" s="371"/>
      <c r="AE371" s="371"/>
      <c r="AF371" s="371"/>
      <c r="AG371" s="371"/>
      <c r="AH371" s="371"/>
      <c r="AI371" s="371"/>
      <c r="AJ371" s="371"/>
      <c r="AK371" s="371"/>
      <c r="AL371" s="371"/>
      <c r="AM371" s="371"/>
      <c r="AN371" s="371"/>
      <c r="AO371" s="371"/>
      <c r="AP371" s="371"/>
      <c r="AQ371" s="371"/>
      <c r="AR371" s="371"/>
      <c r="AS371" s="371"/>
      <c r="AT371" s="371"/>
    </row>
    <row r="372" spans="4:98" ht="14.25" customHeight="1">
      <c r="D372" s="371"/>
      <c r="E372" s="371"/>
      <c r="F372" s="371"/>
      <c r="G372" s="371"/>
      <c r="H372" s="371"/>
      <c r="I372" s="371"/>
      <c r="J372" s="371"/>
      <c r="K372" s="371"/>
      <c r="L372" s="371"/>
      <c r="M372" s="371"/>
      <c r="N372" s="371"/>
      <c r="O372" s="371"/>
      <c r="P372" s="371"/>
      <c r="Q372" s="371"/>
      <c r="R372" s="371"/>
      <c r="S372" s="371"/>
      <c r="T372" s="371"/>
      <c r="U372" s="371"/>
      <c r="V372" s="371"/>
      <c r="W372" s="371"/>
      <c r="X372" s="371"/>
      <c r="Y372" s="371"/>
      <c r="Z372" s="371"/>
      <c r="AA372" s="371"/>
      <c r="AB372" s="371"/>
      <c r="AC372" s="371"/>
      <c r="AD372" s="371"/>
      <c r="AE372" s="371"/>
      <c r="AF372" s="371"/>
      <c r="AG372" s="371"/>
      <c r="AH372" s="371"/>
      <c r="AI372" s="371"/>
      <c r="AJ372" s="371"/>
      <c r="AK372" s="371"/>
      <c r="AL372" s="371"/>
      <c r="AM372" s="371"/>
      <c r="AN372" s="371"/>
      <c r="AO372" s="371"/>
      <c r="AP372" s="371"/>
      <c r="AQ372" s="371"/>
      <c r="AR372" s="371"/>
      <c r="AS372" s="371"/>
      <c r="AT372" s="371"/>
    </row>
    <row r="373" spans="4:98" ht="14.25" customHeight="1">
      <c r="D373" s="764" t="s">
        <v>240</v>
      </c>
      <c r="E373" s="764"/>
      <c r="F373" s="764"/>
      <c r="G373" s="764"/>
      <c r="H373" s="764"/>
      <c r="I373" s="764"/>
      <c r="J373" s="764"/>
      <c r="K373" s="764"/>
      <c r="L373" s="764"/>
      <c r="M373" s="764"/>
      <c r="N373" s="764"/>
      <c r="O373" s="764"/>
      <c r="P373" s="764"/>
      <c r="Q373" s="764"/>
      <c r="R373" s="764"/>
      <c r="S373" s="764"/>
      <c r="T373" s="764"/>
      <c r="U373" s="764"/>
      <c r="V373" s="764"/>
      <c r="W373" s="764" t="s">
        <v>119</v>
      </c>
      <c r="X373" s="764"/>
      <c r="Y373" s="764"/>
      <c r="Z373" s="764"/>
      <c r="AA373" s="764"/>
      <c r="AB373" s="764"/>
      <c r="AC373" s="764"/>
      <c r="AD373" s="764"/>
      <c r="AE373" s="764" t="s">
        <v>120</v>
      </c>
      <c r="AF373" s="764"/>
      <c r="AG373" s="764"/>
      <c r="AH373" s="764"/>
      <c r="AI373" s="764"/>
      <c r="AJ373" s="764"/>
      <c r="AK373" s="764"/>
      <c r="AL373" s="764"/>
      <c r="AM373" s="764" t="s">
        <v>121</v>
      </c>
      <c r="AN373" s="764"/>
      <c r="AO373" s="764"/>
      <c r="AP373" s="764"/>
      <c r="AQ373" s="764"/>
      <c r="AR373" s="764"/>
      <c r="AS373" s="764"/>
      <c r="AT373" s="764"/>
    </row>
    <row r="374" spans="4:98" ht="14.25" customHeight="1">
      <c r="D374" s="764"/>
      <c r="E374" s="764"/>
      <c r="F374" s="764"/>
      <c r="G374" s="764"/>
      <c r="H374" s="764"/>
      <c r="I374" s="764"/>
      <c r="J374" s="764"/>
      <c r="K374" s="764"/>
      <c r="L374" s="764"/>
      <c r="M374" s="764"/>
      <c r="N374" s="764"/>
      <c r="O374" s="764"/>
      <c r="P374" s="764"/>
      <c r="Q374" s="764"/>
      <c r="R374" s="764"/>
      <c r="S374" s="764"/>
      <c r="T374" s="764"/>
      <c r="U374" s="764"/>
      <c r="V374" s="764"/>
      <c r="W374" s="764"/>
      <c r="X374" s="764"/>
      <c r="Y374" s="764"/>
      <c r="Z374" s="764"/>
      <c r="AA374" s="764"/>
      <c r="AB374" s="764"/>
      <c r="AC374" s="764"/>
      <c r="AD374" s="764"/>
      <c r="AE374" s="764"/>
      <c r="AF374" s="764"/>
      <c r="AG374" s="764"/>
      <c r="AH374" s="764"/>
      <c r="AI374" s="764"/>
      <c r="AJ374" s="764"/>
      <c r="AK374" s="764"/>
      <c r="AL374" s="764"/>
      <c r="AM374" s="764"/>
      <c r="AN374" s="764"/>
      <c r="AO374" s="764"/>
      <c r="AP374" s="764"/>
      <c r="AQ374" s="764"/>
      <c r="AR374" s="764"/>
      <c r="AS374" s="764"/>
      <c r="AT374" s="764"/>
    </row>
    <row r="375" spans="4:98" ht="14.25" customHeight="1">
      <c r="D375" s="765" t="s">
        <v>241</v>
      </c>
      <c r="E375" s="765"/>
      <c r="F375" s="765"/>
      <c r="G375" s="765"/>
      <c r="H375" s="765"/>
      <c r="I375" s="765"/>
      <c r="J375" s="765"/>
      <c r="K375" s="765"/>
      <c r="L375" s="765"/>
      <c r="M375" s="765"/>
      <c r="N375" s="765"/>
      <c r="O375" s="765"/>
      <c r="P375" s="765"/>
      <c r="Q375" s="765"/>
      <c r="R375" s="765"/>
      <c r="S375" s="765"/>
      <c r="T375" s="765"/>
      <c r="U375" s="765"/>
      <c r="V375" s="765"/>
      <c r="W375" s="854">
        <v>4.0199999999999996</v>
      </c>
      <c r="X375" s="854"/>
      <c r="Y375" s="854"/>
      <c r="Z375" s="854"/>
      <c r="AA375" s="854"/>
      <c r="AB375" s="854"/>
      <c r="AC375" s="854"/>
      <c r="AD375" s="854"/>
      <c r="AE375" s="854">
        <v>6.4130000000000003</v>
      </c>
      <c r="AF375" s="854"/>
      <c r="AG375" s="854"/>
      <c r="AH375" s="854"/>
      <c r="AI375" s="854"/>
      <c r="AJ375" s="854"/>
      <c r="AK375" s="854"/>
      <c r="AL375" s="854"/>
      <c r="AM375" s="854">
        <v>4.4800000000000004</v>
      </c>
      <c r="AN375" s="854"/>
      <c r="AO375" s="854"/>
      <c r="AP375" s="854"/>
      <c r="AQ375" s="854"/>
      <c r="AR375" s="854"/>
      <c r="AS375" s="854"/>
      <c r="AT375" s="854"/>
    </row>
    <row r="376" spans="4:98" ht="14.25" customHeight="1">
      <c r="D376" s="765" t="s">
        <v>242</v>
      </c>
      <c r="E376" s="765"/>
      <c r="F376" s="765"/>
      <c r="G376" s="765"/>
      <c r="H376" s="765"/>
      <c r="I376" s="765"/>
      <c r="J376" s="765"/>
      <c r="K376" s="765"/>
      <c r="L376" s="765"/>
      <c r="M376" s="765"/>
      <c r="N376" s="765"/>
      <c r="O376" s="765"/>
      <c r="P376" s="765"/>
      <c r="Q376" s="765"/>
      <c r="R376" s="765"/>
      <c r="S376" s="765"/>
      <c r="T376" s="765"/>
      <c r="U376" s="765"/>
      <c r="V376" s="765"/>
      <c r="W376" s="854">
        <v>1.18</v>
      </c>
      <c r="X376" s="854"/>
      <c r="Y376" s="854"/>
      <c r="Z376" s="854"/>
      <c r="AA376" s="854"/>
      <c r="AB376" s="854"/>
      <c r="AC376" s="854"/>
      <c r="AD376" s="854"/>
      <c r="AE376" s="854">
        <v>3.04</v>
      </c>
      <c r="AF376" s="854"/>
      <c r="AG376" s="854"/>
      <c r="AH376" s="854"/>
      <c r="AI376" s="854"/>
      <c r="AJ376" s="854"/>
      <c r="AK376" s="854"/>
      <c r="AL376" s="854"/>
      <c r="AM376" s="854">
        <v>1.54</v>
      </c>
      <c r="AN376" s="854"/>
      <c r="AO376" s="854"/>
      <c r="AP376" s="854"/>
      <c r="AQ376" s="854"/>
      <c r="AR376" s="854"/>
      <c r="AS376" s="854"/>
      <c r="AT376" s="854"/>
    </row>
    <row r="377" spans="4:98" ht="14.25" customHeight="1">
      <c r="D377" s="765" t="s">
        <v>243</v>
      </c>
      <c r="E377" s="765"/>
      <c r="F377" s="765"/>
      <c r="G377" s="765"/>
      <c r="H377" s="765"/>
      <c r="I377" s="765"/>
      <c r="J377" s="765"/>
      <c r="K377" s="765"/>
      <c r="L377" s="765"/>
      <c r="M377" s="765"/>
      <c r="N377" s="765"/>
      <c r="O377" s="765"/>
      <c r="P377" s="765"/>
      <c r="Q377" s="765"/>
      <c r="R377" s="765"/>
      <c r="S377" s="765"/>
      <c r="T377" s="765"/>
      <c r="U377" s="765"/>
      <c r="V377" s="765"/>
      <c r="W377" s="854">
        <v>1.78</v>
      </c>
      <c r="X377" s="854"/>
      <c r="Y377" s="854"/>
      <c r="Z377" s="854"/>
      <c r="AA377" s="854"/>
      <c r="AB377" s="854"/>
      <c r="AC377" s="854"/>
      <c r="AD377" s="854"/>
      <c r="AE377" s="854">
        <v>0.63100000000000001</v>
      </c>
      <c r="AF377" s="854"/>
      <c r="AG377" s="854"/>
      <c r="AH377" s="854"/>
      <c r="AI377" s="854"/>
      <c r="AJ377" s="854"/>
      <c r="AK377" s="854"/>
      <c r="AL377" s="854"/>
      <c r="AM377" s="854">
        <v>1.51</v>
      </c>
      <c r="AN377" s="854"/>
      <c r="AO377" s="854"/>
      <c r="AP377" s="854"/>
      <c r="AQ377" s="854"/>
      <c r="AR377" s="854"/>
      <c r="AS377" s="854"/>
      <c r="AT377" s="854"/>
    </row>
    <row r="378" spans="4:98" ht="14.25" customHeight="1">
      <c r="D378" s="765" t="s">
        <v>244</v>
      </c>
      <c r="E378" s="765"/>
      <c r="F378" s="765"/>
      <c r="G378" s="765"/>
      <c r="H378" s="765"/>
      <c r="I378" s="765"/>
      <c r="J378" s="765"/>
      <c r="K378" s="765"/>
      <c r="L378" s="765"/>
      <c r="M378" s="765"/>
      <c r="N378" s="765"/>
      <c r="O378" s="765"/>
      <c r="P378" s="765"/>
      <c r="Q378" s="765"/>
      <c r="R378" s="765"/>
      <c r="S378" s="765"/>
      <c r="T378" s="765"/>
      <c r="U378" s="765"/>
      <c r="V378" s="765"/>
      <c r="W378" s="854">
        <v>6.11</v>
      </c>
      <c r="X378" s="854"/>
      <c r="Y378" s="854"/>
      <c r="Z378" s="854"/>
      <c r="AA378" s="854"/>
      <c r="AB378" s="854"/>
      <c r="AC378" s="854"/>
      <c r="AD378" s="854"/>
      <c r="AE378" s="854">
        <v>10.66</v>
      </c>
      <c r="AF378" s="854"/>
      <c r="AG378" s="854"/>
      <c r="AH378" s="854"/>
      <c r="AI378" s="854"/>
      <c r="AJ378" s="854"/>
      <c r="AK378" s="854"/>
      <c r="AL378" s="854"/>
      <c r="AM378" s="854">
        <v>6.99</v>
      </c>
      <c r="AN378" s="854"/>
      <c r="AO378" s="854"/>
      <c r="AP378" s="854"/>
      <c r="AQ378" s="854"/>
      <c r="AR378" s="854"/>
      <c r="AS378" s="854"/>
      <c r="AT378" s="854"/>
      <c r="AV378" s="3"/>
    </row>
    <row r="379" spans="4:98" ht="14.25" customHeight="1">
      <c r="D379" s="765" t="s">
        <v>245</v>
      </c>
      <c r="E379" s="765"/>
      <c r="F379" s="765"/>
      <c r="G379" s="765"/>
      <c r="H379" s="765"/>
      <c r="I379" s="765"/>
      <c r="J379" s="765"/>
      <c r="K379" s="765"/>
      <c r="L379" s="765"/>
      <c r="M379" s="765"/>
      <c r="N379" s="765"/>
      <c r="O379" s="765"/>
      <c r="P379" s="765"/>
      <c r="Q379" s="765"/>
      <c r="R379" s="765"/>
      <c r="S379" s="765"/>
      <c r="T379" s="765"/>
      <c r="U379" s="765"/>
      <c r="V379" s="765"/>
      <c r="W379" s="854">
        <v>3.85</v>
      </c>
      <c r="X379" s="854"/>
      <c r="Y379" s="854"/>
      <c r="Z379" s="854"/>
      <c r="AA379" s="854"/>
      <c r="AB379" s="854"/>
      <c r="AC379" s="854"/>
      <c r="AD379" s="854"/>
      <c r="AE379" s="854">
        <v>8.4700000000000006</v>
      </c>
      <c r="AF379" s="854"/>
      <c r="AG379" s="854"/>
      <c r="AH379" s="854"/>
      <c r="AI379" s="854"/>
      <c r="AJ379" s="854"/>
      <c r="AK379" s="854"/>
      <c r="AL379" s="854"/>
      <c r="AM379" s="854">
        <v>4.74</v>
      </c>
      <c r="AN379" s="854"/>
      <c r="AO379" s="854"/>
      <c r="AP379" s="854"/>
      <c r="AQ379" s="854"/>
      <c r="AR379" s="854"/>
      <c r="AS379" s="854"/>
      <c r="AT379" s="854"/>
    </row>
    <row r="380" spans="4:98" ht="14.25" customHeight="1">
      <c r="D380" s="765" t="s">
        <v>246</v>
      </c>
      <c r="E380" s="765"/>
      <c r="F380" s="765"/>
      <c r="G380" s="765"/>
      <c r="H380" s="765"/>
      <c r="I380" s="765"/>
      <c r="J380" s="765"/>
      <c r="K380" s="765"/>
      <c r="L380" s="765"/>
      <c r="M380" s="765"/>
      <c r="N380" s="765"/>
      <c r="O380" s="765"/>
      <c r="P380" s="765"/>
      <c r="Q380" s="765"/>
      <c r="R380" s="765"/>
      <c r="S380" s="765"/>
      <c r="T380" s="765"/>
      <c r="U380" s="765"/>
      <c r="V380" s="765"/>
      <c r="W380" s="854">
        <v>12.61</v>
      </c>
      <c r="X380" s="854"/>
      <c r="Y380" s="854"/>
      <c r="Z380" s="854"/>
      <c r="AA380" s="854"/>
      <c r="AB380" s="854"/>
      <c r="AC380" s="854"/>
      <c r="AD380" s="854"/>
      <c r="AE380" s="883">
        <v>16.829999999999998</v>
      </c>
      <c r="AF380" s="883"/>
      <c r="AG380" s="883"/>
      <c r="AH380" s="883"/>
      <c r="AI380" s="883"/>
      <c r="AJ380" s="883"/>
      <c r="AK380" s="883"/>
      <c r="AL380" s="883"/>
      <c r="AM380" s="854">
        <v>13.42</v>
      </c>
      <c r="AN380" s="854"/>
      <c r="AO380" s="854"/>
      <c r="AP380" s="854"/>
      <c r="AQ380" s="854"/>
      <c r="AR380" s="854"/>
      <c r="AS380" s="854"/>
      <c r="AT380" s="854"/>
    </row>
    <row r="381" spans="4:98" ht="14.25" customHeight="1">
      <c r="D381" s="763" t="s">
        <v>238</v>
      </c>
      <c r="E381" s="763"/>
      <c r="F381" s="763"/>
      <c r="G381" s="763"/>
      <c r="H381" s="763"/>
      <c r="I381" s="763"/>
      <c r="J381" s="763"/>
      <c r="K381" s="763"/>
      <c r="L381" s="763"/>
      <c r="M381" s="763"/>
      <c r="N381" s="763"/>
      <c r="O381" s="763"/>
      <c r="P381" s="763"/>
      <c r="Q381" s="763"/>
      <c r="R381" s="763"/>
      <c r="S381" s="763"/>
      <c r="T381" s="763"/>
      <c r="U381" s="763"/>
      <c r="V381" s="763"/>
      <c r="W381" s="763"/>
      <c r="X381" s="763"/>
      <c r="Y381" s="763"/>
      <c r="Z381" s="763"/>
      <c r="AA381" s="763"/>
      <c r="AB381" s="763"/>
      <c r="AC381" s="763"/>
      <c r="AD381" s="763"/>
      <c r="AE381" s="763"/>
      <c r="AF381" s="763"/>
      <c r="AG381" s="763"/>
      <c r="AH381" s="763"/>
      <c r="AI381" s="763"/>
      <c r="AJ381" s="763"/>
      <c r="AK381" s="763"/>
      <c r="AL381" s="763"/>
      <c r="AM381" s="763"/>
      <c r="AN381" s="763"/>
      <c r="AO381" s="763"/>
      <c r="AP381" s="763"/>
      <c r="AQ381" s="763"/>
      <c r="AR381" s="763"/>
      <c r="AS381" s="763"/>
      <c r="AT381" s="763"/>
      <c r="AV381" s="864" t="s">
        <v>238</v>
      </c>
      <c r="AW381" s="864"/>
      <c r="AX381" s="864"/>
      <c r="AY381" s="864"/>
      <c r="AZ381" s="864"/>
      <c r="BA381" s="864"/>
      <c r="BB381" s="864"/>
      <c r="BC381" s="864"/>
      <c r="BD381" s="864"/>
      <c r="BE381" s="864"/>
      <c r="BF381" s="864"/>
      <c r="BG381" s="864"/>
      <c r="BH381" s="864"/>
      <c r="BI381" s="864"/>
      <c r="BJ381" s="864"/>
      <c r="BK381" s="864"/>
      <c r="BL381" s="864"/>
      <c r="BM381" s="864"/>
      <c r="BN381" s="864"/>
      <c r="BO381" s="864"/>
      <c r="BP381" s="864"/>
      <c r="BQ381" s="864"/>
      <c r="BR381" s="864"/>
      <c r="BS381" s="864"/>
    </row>
    <row r="382" spans="4:98" ht="14.25" customHeight="1"/>
    <row r="383" spans="4:98" ht="14.25" customHeight="1">
      <c r="D383" s="454" t="s">
        <v>899</v>
      </c>
      <c r="E383" s="454"/>
      <c r="F383" s="454"/>
      <c r="G383" s="454"/>
      <c r="H383" s="454"/>
      <c r="I383" s="454"/>
      <c r="J383" s="454"/>
      <c r="K383" s="454"/>
      <c r="L383" s="454"/>
      <c r="M383" s="454"/>
      <c r="N383" s="454"/>
      <c r="O383" s="454"/>
      <c r="P383" s="454"/>
      <c r="Q383" s="454"/>
      <c r="R383" s="454"/>
      <c r="S383" s="454"/>
      <c r="T383" s="454"/>
      <c r="U383" s="454"/>
      <c r="V383" s="454"/>
      <c r="W383" s="454"/>
      <c r="X383" s="454"/>
      <c r="Y383" s="454"/>
      <c r="Z383" s="454"/>
      <c r="AA383" s="454"/>
      <c r="AB383" s="454"/>
      <c r="AC383" s="454"/>
      <c r="AD383" s="454"/>
      <c r="AE383" s="454"/>
      <c r="AF383" s="454"/>
      <c r="AG383" s="454"/>
      <c r="AH383" s="454"/>
      <c r="AI383" s="454"/>
      <c r="AJ383" s="454"/>
      <c r="AK383" s="454"/>
      <c r="AL383" s="454"/>
      <c r="AM383" s="454"/>
      <c r="AN383" s="454"/>
      <c r="AO383" s="454"/>
      <c r="AP383" s="454"/>
      <c r="AQ383" s="454"/>
      <c r="AR383" s="454"/>
      <c r="AS383" s="454"/>
      <c r="AT383" s="454"/>
      <c r="AU383" s="454"/>
      <c r="AV383" s="454"/>
      <c r="AW383" s="454"/>
      <c r="AX383" s="454"/>
      <c r="AY383" s="454"/>
      <c r="AZ383" s="454"/>
      <c r="BA383" s="454"/>
      <c r="BB383" s="454"/>
      <c r="BC383" s="454"/>
      <c r="BD383" s="454"/>
      <c r="BE383" s="454"/>
      <c r="BF383" s="454"/>
      <c r="BG383" s="454"/>
      <c r="BH383" s="454"/>
      <c r="BI383" s="454"/>
      <c r="BJ383" s="454"/>
      <c r="BK383" s="454"/>
      <c r="BL383" s="454"/>
      <c r="BM383" s="454"/>
      <c r="BN383" s="454"/>
      <c r="BO383" s="454"/>
      <c r="BP383" s="454"/>
      <c r="BQ383" s="454"/>
      <c r="BR383" s="454"/>
      <c r="BS383" s="454"/>
      <c r="BT383" s="454"/>
      <c r="BU383" s="454"/>
      <c r="BV383" s="454"/>
      <c r="BW383" s="454"/>
      <c r="BX383" s="454"/>
      <c r="BY383" s="454"/>
      <c r="BZ383" s="454"/>
      <c r="CA383" s="454"/>
      <c r="CB383" s="454"/>
      <c r="CC383" s="454"/>
      <c r="CD383" s="454"/>
      <c r="CE383" s="454"/>
      <c r="CF383" s="454"/>
      <c r="CG383" s="454"/>
      <c r="CH383" s="454"/>
      <c r="CI383" s="454"/>
      <c r="CJ383" s="454"/>
      <c r="CK383" s="454"/>
      <c r="CL383" s="454"/>
      <c r="CM383" s="454"/>
      <c r="CN383" s="454"/>
    </row>
    <row r="384" spans="4:98" ht="14.25" customHeight="1">
      <c r="D384" s="454"/>
      <c r="E384" s="454"/>
      <c r="F384" s="454"/>
      <c r="G384" s="454"/>
      <c r="H384" s="454"/>
      <c r="I384" s="454"/>
      <c r="J384" s="454"/>
      <c r="K384" s="454"/>
      <c r="L384" s="454"/>
      <c r="M384" s="454"/>
      <c r="N384" s="454"/>
      <c r="O384" s="454"/>
      <c r="P384" s="454"/>
      <c r="Q384" s="454"/>
      <c r="R384" s="454"/>
      <c r="S384" s="454"/>
      <c r="T384" s="454"/>
      <c r="U384" s="454"/>
      <c r="V384" s="454"/>
      <c r="W384" s="454"/>
      <c r="X384" s="454"/>
      <c r="Y384" s="454"/>
      <c r="Z384" s="454"/>
      <c r="AA384" s="454"/>
      <c r="AB384" s="454"/>
      <c r="AC384" s="454"/>
      <c r="AD384" s="454"/>
      <c r="AE384" s="454"/>
      <c r="AF384" s="454"/>
      <c r="AG384" s="454"/>
      <c r="AH384" s="454"/>
      <c r="AI384" s="454"/>
      <c r="AJ384" s="454"/>
      <c r="AK384" s="454"/>
      <c r="AL384" s="454"/>
      <c r="AM384" s="454"/>
      <c r="AN384" s="454"/>
      <c r="AO384" s="454"/>
      <c r="AP384" s="454"/>
      <c r="AQ384" s="454"/>
      <c r="AR384" s="454"/>
      <c r="AS384" s="454"/>
      <c r="AT384" s="454"/>
      <c r="AU384" s="454"/>
      <c r="AV384" s="454"/>
      <c r="AW384" s="454"/>
      <c r="AX384" s="454"/>
      <c r="AY384" s="454"/>
      <c r="AZ384" s="454"/>
      <c r="BA384" s="454"/>
      <c r="BB384" s="454"/>
      <c r="BC384" s="454"/>
      <c r="BD384" s="454"/>
      <c r="BE384" s="454"/>
      <c r="BF384" s="454"/>
      <c r="BG384" s="454"/>
      <c r="BH384" s="454"/>
      <c r="BI384" s="454"/>
      <c r="BJ384" s="454"/>
      <c r="BK384" s="454"/>
      <c r="BL384" s="454"/>
      <c r="BM384" s="454"/>
      <c r="BN384" s="454"/>
      <c r="BO384" s="454"/>
      <c r="BP384" s="454"/>
      <c r="BQ384" s="454"/>
      <c r="BR384" s="454"/>
      <c r="BS384" s="454"/>
      <c r="BT384" s="454"/>
      <c r="BU384" s="454"/>
      <c r="BV384" s="454"/>
      <c r="BW384" s="454"/>
      <c r="BX384" s="454"/>
      <c r="BY384" s="454"/>
      <c r="BZ384" s="454"/>
      <c r="CA384" s="454"/>
      <c r="CB384" s="454"/>
      <c r="CC384" s="454"/>
      <c r="CD384" s="454"/>
      <c r="CE384" s="454"/>
      <c r="CF384" s="454"/>
      <c r="CG384" s="454"/>
      <c r="CH384" s="454"/>
      <c r="CI384" s="454"/>
      <c r="CJ384" s="454"/>
      <c r="CK384" s="454"/>
      <c r="CL384" s="454"/>
      <c r="CM384" s="454"/>
      <c r="CN384" s="454"/>
    </row>
    <row r="385" spans="4:94" ht="14.25" customHeight="1">
      <c r="CD385" s="2"/>
      <c r="CE385" s="2"/>
      <c r="CF385" s="2"/>
      <c r="CG385" s="2"/>
      <c r="CH385" s="2"/>
      <c r="CI385" s="2"/>
      <c r="CJ385" s="2"/>
      <c r="CK385" s="2"/>
      <c r="CL385" s="2"/>
      <c r="CM385" s="2"/>
      <c r="CN385" s="2"/>
      <c r="CO385" s="2"/>
      <c r="CP385" s="134"/>
    </row>
    <row r="386" spans="4:94" ht="14.25" customHeight="1">
      <c r="D386" s="881" t="s">
        <v>216</v>
      </c>
      <c r="E386" s="881"/>
      <c r="F386" s="881"/>
      <c r="G386" s="881"/>
      <c r="H386" s="881"/>
      <c r="I386" s="881"/>
      <c r="J386" s="881"/>
      <c r="K386" s="881"/>
      <c r="L386" s="881"/>
      <c r="M386" s="881"/>
      <c r="N386" s="881"/>
      <c r="O386" s="881"/>
      <c r="P386" s="881"/>
      <c r="Q386" s="881"/>
      <c r="R386" s="881"/>
      <c r="S386" s="881"/>
      <c r="T386" s="881"/>
      <c r="U386" s="572" t="s">
        <v>121</v>
      </c>
      <c r="V386" s="572"/>
      <c r="W386" s="572"/>
      <c r="X386" s="572"/>
      <c r="Y386" s="572"/>
      <c r="Z386" s="572"/>
      <c r="AA386" s="572"/>
      <c r="AB386" s="572"/>
      <c r="AC386" s="572"/>
      <c r="AD386" s="572"/>
      <c r="AE386" s="572"/>
      <c r="AF386" s="572"/>
      <c r="AG386" s="572"/>
      <c r="AH386" s="572"/>
      <c r="AI386" s="572"/>
      <c r="AJ386" s="572"/>
      <c r="AK386" s="572"/>
      <c r="AL386" s="572"/>
      <c r="AM386" s="572" t="s">
        <v>234</v>
      </c>
      <c r="AN386" s="572"/>
      <c r="AO386" s="572"/>
      <c r="AP386" s="572"/>
      <c r="AQ386" s="572"/>
      <c r="AR386" s="572"/>
      <c r="AS386" s="572"/>
      <c r="AT386" s="572"/>
      <c r="AU386" s="572"/>
      <c r="AV386" s="572"/>
      <c r="AW386" s="572"/>
      <c r="AX386" s="572"/>
      <c r="AY386" s="572"/>
      <c r="AZ386" s="572"/>
      <c r="BA386" s="572"/>
      <c r="BB386" s="572"/>
      <c r="BC386" s="572"/>
      <c r="BD386" s="572"/>
      <c r="BE386" s="410" t="s">
        <v>108</v>
      </c>
      <c r="BF386" s="411"/>
      <c r="BG386" s="411"/>
      <c r="BH386" s="411"/>
      <c r="BI386" s="411"/>
      <c r="BJ386" s="411"/>
      <c r="BK386" s="411"/>
      <c r="BL386" s="411"/>
      <c r="BM386" s="411"/>
      <c r="BN386" s="411"/>
      <c r="BO386" s="411"/>
      <c r="BP386" s="411"/>
      <c r="BQ386" s="411"/>
      <c r="BR386" s="411"/>
      <c r="BS386" s="411"/>
      <c r="BT386" s="411"/>
      <c r="BU386" s="411"/>
      <c r="BV386" s="412"/>
      <c r="BW386" s="410" t="s">
        <v>233</v>
      </c>
      <c r="BX386" s="411"/>
      <c r="BY386" s="411"/>
      <c r="BZ386" s="411"/>
      <c r="CA386" s="411"/>
      <c r="CB386" s="411"/>
      <c r="CC386" s="411"/>
      <c r="CD386" s="411"/>
      <c r="CE386" s="411"/>
      <c r="CF386" s="411"/>
      <c r="CG386" s="411"/>
      <c r="CH386" s="411"/>
      <c r="CI386" s="411"/>
      <c r="CJ386" s="411"/>
      <c r="CK386" s="411"/>
      <c r="CL386" s="411"/>
      <c r="CM386" s="411"/>
      <c r="CN386" s="412"/>
    </row>
    <row r="387" spans="4:94" ht="14.25" customHeight="1">
      <c r="D387" s="881"/>
      <c r="E387" s="881"/>
      <c r="F387" s="881"/>
      <c r="G387" s="881"/>
      <c r="H387" s="881"/>
      <c r="I387" s="881"/>
      <c r="J387" s="881"/>
      <c r="K387" s="881"/>
      <c r="L387" s="881"/>
      <c r="M387" s="881"/>
      <c r="N387" s="881"/>
      <c r="O387" s="881"/>
      <c r="P387" s="881"/>
      <c r="Q387" s="881"/>
      <c r="R387" s="881"/>
      <c r="S387" s="881"/>
      <c r="T387" s="881"/>
      <c r="U387" s="317" t="s">
        <v>121</v>
      </c>
      <c r="V387" s="318"/>
      <c r="W387" s="318"/>
      <c r="X387" s="318"/>
      <c r="Y387" s="318"/>
      <c r="Z387" s="319"/>
      <c r="AA387" s="320" t="s">
        <v>159</v>
      </c>
      <c r="AB387" s="321"/>
      <c r="AC387" s="321"/>
      <c r="AD387" s="321"/>
      <c r="AE387" s="321"/>
      <c r="AF387" s="322"/>
      <c r="AG387" s="320" t="s">
        <v>160</v>
      </c>
      <c r="AH387" s="321"/>
      <c r="AI387" s="321"/>
      <c r="AJ387" s="321"/>
      <c r="AK387" s="321"/>
      <c r="AL387" s="322"/>
      <c r="AM387" s="317" t="s">
        <v>121</v>
      </c>
      <c r="AN387" s="318"/>
      <c r="AO387" s="318"/>
      <c r="AP387" s="318"/>
      <c r="AQ387" s="318"/>
      <c r="AR387" s="319"/>
      <c r="AS387" s="572" t="s">
        <v>159</v>
      </c>
      <c r="AT387" s="572"/>
      <c r="AU387" s="572"/>
      <c r="AV387" s="572"/>
      <c r="AW387" s="572"/>
      <c r="AX387" s="572"/>
      <c r="AY387" s="410" t="s">
        <v>160</v>
      </c>
      <c r="AZ387" s="411"/>
      <c r="BA387" s="411"/>
      <c r="BB387" s="411"/>
      <c r="BC387" s="411"/>
      <c r="BD387" s="412"/>
      <c r="BE387" s="410" t="s">
        <v>121</v>
      </c>
      <c r="BF387" s="411"/>
      <c r="BG387" s="411"/>
      <c r="BH387" s="411"/>
      <c r="BI387" s="411"/>
      <c r="BJ387" s="412"/>
      <c r="BK387" s="410" t="s">
        <v>159</v>
      </c>
      <c r="BL387" s="411"/>
      <c r="BM387" s="411"/>
      <c r="BN387" s="411"/>
      <c r="BO387" s="411"/>
      <c r="BP387" s="412"/>
      <c r="BQ387" s="410" t="s">
        <v>160</v>
      </c>
      <c r="BR387" s="411"/>
      <c r="BS387" s="411"/>
      <c r="BT387" s="411"/>
      <c r="BU387" s="411"/>
      <c r="BV387" s="412"/>
      <c r="BW387" s="410" t="s">
        <v>121</v>
      </c>
      <c r="BX387" s="411"/>
      <c r="BY387" s="411"/>
      <c r="BZ387" s="411"/>
      <c r="CA387" s="411"/>
      <c r="CB387" s="412"/>
      <c r="CC387" s="410" t="s">
        <v>159</v>
      </c>
      <c r="CD387" s="411"/>
      <c r="CE387" s="411"/>
      <c r="CF387" s="411"/>
      <c r="CG387" s="411"/>
      <c r="CH387" s="412"/>
      <c r="CI387" s="410" t="s">
        <v>160</v>
      </c>
      <c r="CJ387" s="411"/>
      <c r="CK387" s="411"/>
      <c r="CL387" s="411"/>
      <c r="CM387" s="411"/>
      <c r="CN387" s="412"/>
    </row>
    <row r="388" spans="4:94" ht="14.25" customHeight="1">
      <c r="D388" s="306" t="s">
        <v>669</v>
      </c>
      <c r="E388" s="306"/>
      <c r="F388" s="306"/>
      <c r="G388" s="306"/>
      <c r="H388" s="306"/>
      <c r="I388" s="306"/>
      <c r="J388" s="306"/>
      <c r="K388" s="306"/>
      <c r="L388" s="306"/>
      <c r="M388" s="306"/>
      <c r="N388" s="306"/>
      <c r="O388" s="306"/>
      <c r="P388" s="306"/>
      <c r="Q388" s="306"/>
      <c r="R388" s="306"/>
      <c r="S388" s="306"/>
      <c r="T388" s="306"/>
      <c r="U388" s="306">
        <f>+AA388+AG388</f>
        <v>1958</v>
      </c>
      <c r="V388" s="306"/>
      <c r="W388" s="306"/>
      <c r="X388" s="306"/>
      <c r="Y388" s="306"/>
      <c r="Z388" s="306"/>
      <c r="AA388" s="306">
        <v>1006</v>
      </c>
      <c r="AB388" s="306"/>
      <c r="AC388" s="306"/>
      <c r="AD388" s="306"/>
      <c r="AE388" s="306"/>
      <c r="AF388" s="306"/>
      <c r="AG388" s="306">
        <v>952</v>
      </c>
      <c r="AH388" s="306"/>
      <c r="AI388" s="306"/>
      <c r="AJ388" s="306"/>
      <c r="AK388" s="306"/>
      <c r="AL388" s="306"/>
      <c r="AM388" s="306">
        <f t="shared" ref="AM388:AM404" si="14">+AS388+AY388</f>
        <v>1569</v>
      </c>
      <c r="AN388" s="306"/>
      <c r="AO388" s="306"/>
      <c r="AP388" s="306"/>
      <c r="AQ388" s="306"/>
      <c r="AR388" s="306"/>
      <c r="AS388" s="306">
        <v>796</v>
      </c>
      <c r="AT388" s="306"/>
      <c r="AU388" s="306"/>
      <c r="AV388" s="306"/>
      <c r="AW388" s="306"/>
      <c r="AX388" s="306"/>
      <c r="AY388" s="379">
        <v>773</v>
      </c>
      <c r="AZ388" s="380"/>
      <c r="BA388" s="380"/>
      <c r="BB388" s="380"/>
      <c r="BC388" s="380"/>
      <c r="BD388" s="381"/>
      <c r="BE388" s="385">
        <f>+BK388+BQ388</f>
        <v>421</v>
      </c>
      <c r="BF388" s="386"/>
      <c r="BG388" s="386"/>
      <c r="BH388" s="386"/>
      <c r="BI388" s="386"/>
      <c r="BJ388" s="387"/>
      <c r="BK388" s="385">
        <v>225</v>
      </c>
      <c r="BL388" s="386"/>
      <c r="BM388" s="386"/>
      <c r="BN388" s="386"/>
      <c r="BO388" s="386"/>
      <c r="BP388" s="387"/>
      <c r="BQ388" s="407">
        <v>196</v>
      </c>
      <c r="BR388" s="408"/>
      <c r="BS388" s="408"/>
      <c r="BT388" s="408"/>
      <c r="BU388" s="408"/>
      <c r="BV388" s="409"/>
      <c r="BW388" s="385"/>
      <c r="BX388" s="386"/>
      <c r="BY388" s="386"/>
      <c r="BZ388" s="386"/>
      <c r="CA388" s="386"/>
      <c r="CB388" s="387"/>
      <c r="CC388" s="385"/>
      <c r="CD388" s="386"/>
      <c r="CE388" s="386"/>
      <c r="CF388" s="386"/>
      <c r="CG388" s="386"/>
      <c r="CH388" s="387"/>
      <c r="CI388" s="407"/>
      <c r="CJ388" s="408"/>
      <c r="CK388" s="408"/>
      <c r="CL388" s="408"/>
      <c r="CM388" s="408"/>
      <c r="CN388" s="409"/>
    </row>
    <row r="389" spans="4:94" ht="14.25" customHeight="1">
      <c r="D389" s="306" t="s">
        <v>217</v>
      </c>
      <c r="E389" s="306"/>
      <c r="F389" s="306"/>
      <c r="G389" s="306"/>
      <c r="H389" s="306"/>
      <c r="I389" s="306"/>
      <c r="J389" s="306"/>
      <c r="K389" s="306"/>
      <c r="L389" s="306"/>
      <c r="M389" s="306"/>
      <c r="N389" s="306"/>
      <c r="O389" s="306"/>
      <c r="P389" s="306"/>
      <c r="Q389" s="306"/>
      <c r="R389" s="306"/>
      <c r="S389" s="306"/>
      <c r="T389" s="306"/>
      <c r="U389" s="306">
        <f t="shared" ref="U389:U404" si="15">+AA389+AG389</f>
        <v>1911</v>
      </c>
      <c r="V389" s="306"/>
      <c r="W389" s="306"/>
      <c r="X389" s="306"/>
      <c r="Y389" s="306"/>
      <c r="Z389" s="306"/>
      <c r="AA389" s="306">
        <v>990</v>
      </c>
      <c r="AB389" s="306"/>
      <c r="AC389" s="306"/>
      <c r="AD389" s="306"/>
      <c r="AE389" s="306"/>
      <c r="AF389" s="306"/>
      <c r="AG389" s="306">
        <v>921</v>
      </c>
      <c r="AH389" s="306"/>
      <c r="AI389" s="306"/>
      <c r="AJ389" s="306"/>
      <c r="AK389" s="306"/>
      <c r="AL389" s="306"/>
      <c r="AM389" s="306">
        <f t="shared" si="14"/>
        <v>1537</v>
      </c>
      <c r="AN389" s="306"/>
      <c r="AO389" s="306"/>
      <c r="AP389" s="306"/>
      <c r="AQ389" s="306"/>
      <c r="AR389" s="306"/>
      <c r="AS389" s="306">
        <v>783</v>
      </c>
      <c r="AT389" s="306"/>
      <c r="AU389" s="306"/>
      <c r="AV389" s="306"/>
      <c r="AW389" s="306"/>
      <c r="AX389" s="306"/>
      <c r="AY389" s="379">
        <v>754</v>
      </c>
      <c r="AZ389" s="380"/>
      <c r="BA389" s="380"/>
      <c r="BB389" s="380"/>
      <c r="BC389" s="380"/>
      <c r="BD389" s="381"/>
      <c r="BE389" s="385">
        <f t="shared" ref="BE389:BE404" si="16">+BK389+BQ389</f>
        <v>401</v>
      </c>
      <c r="BF389" s="386"/>
      <c r="BG389" s="386"/>
      <c r="BH389" s="386"/>
      <c r="BI389" s="386"/>
      <c r="BJ389" s="387"/>
      <c r="BK389" s="385">
        <v>219</v>
      </c>
      <c r="BL389" s="386"/>
      <c r="BM389" s="386"/>
      <c r="BN389" s="386"/>
      <c r="BO389" s="386"/>
      <c r="BP389" s="387"/>
      <c r="BQ389" s="407">
        <v>182</v>
      </c>
      <c r="BR389" s="408"/>
      <c r="BS389" s="408"/>
      <c r="BT389" s="408"/>
      <c r="BU389" s="408"/>
      <c r="BV389" s="409"/>
      <c r="BW389" s="385"/>
      <c r="BX389" s="386"/>
      <c r="BY389" s="386"/>
      <c r="BZ389" s="386"/>
      <c r="CA389" s="386"/>
      <c r="CB389" s="387"/>
      <c r="CC389" s="385"/>
      <c r="CD389" s="386"/>
      <c r="CE389" s="386"/>
      <c r="CF389" s="386"/>
      <c r="CG389" s="386"/>
      <c r="CH389" s="387"/>
      <c r="CI389" s="407"/>
      <c r="CJ389" s="408"/>
      <c r="CK389" s="408"/>
      <c r="CL389" s="408"/>
      <c r="CM389" s="408"/>
      <c r="CN389" s="409"/>
    </row>
    <row r="390" spans="4:94" ht="14.25" customHeight="1">
      <c r="D390" s="306" t="s">
        <v>218</v>
      </c>
      <c r="E390" s="306"/>
      <c r="F390" s="306"/>
      <c r="G390" s="306"/>
      <c r="H390" s="306"/>
      <c r="I390" s="306"/>
      <c r="J390" s="306"/>
      <c r="K390" s="306"/>
      <c r="L390" s="306"/>
      <c r="M390" s="306"/>
      <c r="N390" s="306"/>
      <c r="O390" s="306"/>
      <c r="P390" s="306"/>
      <c r="Q390" s="306"/>
      <c r="R390" s="306"/>
      <c r="S390" s="306"/>
      <c r="T390" s="306"/>
      <c r="U390" s="306">
        <f t="shared" si="15"/>
        <v>2012</v>
      </c>
      <c r="V390" s="306"/>
      <c r="W390" s="306"/>
      <c r="X390" s="306"/>
      <c r="Y390" s="306"/>
      <c r="Z390" s="306"/>
      <c r="AA390" s="306">
        <v>1041</v>
      </c>
      <c r="AB390" s="306"/>
      <c r="AC390" s="306"/>
      <c r="AD390" s="306"/>
      <c r="AE390" s="306"/>
      <c r="AF390" s="306"/>
      <c r="AG390" s="306">
        <v>971</v>
      </c>
      <c r="AH390" s="306"/>
      <c r="AI390" s="306"/>
      <c r="AJ390" s="306"/>
      <c r="AK390" s="306"/>
      <c r="AL390" s="306"/>
      <c r="AM390" s="306">
        <f t="shared" si="14"/>
        <v>1587</v>
      </c>
      <c r="AN390" s="306"/>
      <c r="AO390" s="306"/>
      <c r="AP390" s="306"/>
      <c r="AQ390" s="306"/>
      <c r="AR390" s="306"/>
      <c r="AS390" s="306">
        <v>809</v>
      </c>
      <c r="AT390" s="306"/>
      <c r="AU390" s="306"/>
      <c r="AV390" s="306"/>
      <c r="AW390" s="306"/>
      <c r="AX390" s="306"/>
      <c r="AY390" s="379">
        <v>778</v>
      </c>
      <c r="AZ390" s="380"/>
      <c r="BA390" s="380"/>
      <c r="BB390" s="380"/>
      <c r="BC390" s="380"/>
      <c r="BD390" s="381"/>
      <c r="BE390" s="385">
        <f t="shared" si="16"/>
        <v>402</v>
      </c>
      <c r="BF390" s="386"/>
      <c r="BG390" s="386"/>
      <c r="BH390" s="386"/>
      <c r="BI390" s="386"/>
      <c r="BJ390" s="387"/>
      <c r="BK390" s="385">
        <v>222</v>
      </c>
      <c r="BL390" s="386"/>
      <c r="BM390" s="386"/>
      <c r="BN390" s="386"/>
      <c r="BO390" s="386"/>
      <c r="BP390" s="387"/>
      <c r="BQ390" s="407">
        <v>180</v>
      </c>
      <c r="BR390" s="408"/>
      <c r="BS390" s="408"/>
      <c r="BT390" s="408"/>
      <c r="BU390" s="408"/>
      <c r="BV390" s="409"/>
      <c r="BW390" s="385"/>
      <c r="BX390" s="386"/>
      <c r="BY390" s="386"/>
      <c r="BZ390" s="386"/>
      <c r="CA390" s="386"/>
      <c r="CB390" s="387"/>
      <c r="CC390" s="385"/>
      <c r="CD390" s="386"/>
      <c r="CE390" s="386"/>
      <c r="CF390" s="386"/>
      <c r="CG390" s="386"/>
      <c r="CH390" s="387"/>
      <c r="CI390" s="407"/>
      <c r="CJ390" s="408"/>
      <c r="CK390" s="408"/>
      <c r="CL390" s="408"/>
      <c r="CM390" s="408"/>
      <c r="CN390" s="409"/>
    </row>
    <row r="391" spans="4:94" ht="14.25" customHeight="1">
      <c r="D391" s="306" t="s">
        <v>219</v>
      </c>
      <c r="E391" s="306"/>
      <c r="F391" s="306"/>
      <c r="G391" s="306"/>
      <c r="H391" s="306"/>
      <c r="I391" s="306"/>
      <c r="J391" s="306"/>
      <c r="K391" s="306"/>
      <c r="L391" s="306"/>
      <c r="M391" s="306"/>
      <c r="N391" s="306"/>
      <c r="O391" s="306"/>
      <c r="P391" s="306"/>
      <c r="Q391" s="306"/>
      <c r="R391" s="306"/>
      <c r="S391" s="306"/>
      <c r="T391" s="306"/>
      <c r="U391" s="306">
        <f t="shared" si="15"/>
        <v>2290</v>
      </c>
      <c r="V391" s="306"/>
      <c r="W391" s="306"/>
      <c r="X391" s="306"/>
      <c r="Y391" s="306"/>
      <c r="Z391" s="306"/>
      <c r="AA391" s="306">
        <v>1157</v>
      </c>
      <c r="AB391" s="306"/>
      <c r="AC391" s="306"/>
      <c r="AD391" s="306"/>
      <c r="AE391" s="306"/>
      <c r="AF391" s="306"/>
      <c r="AG391" s="306">
        <v>1133</v>
      </c>
      <c r="AH391" s="306"/>
      <c r="AI391" s="306"/>
      <c r="AJ391" s="306"/>
      <c r="AK391" s="306"/>
      <c r="AL391" s="306"/>
      <c r="AM391" s="306">
        <f t="shared" si="14"/>
        <v>1830</v>
      </c>
      <c r="AN391" s="306"/>
      <c r="AO391" s="306"/>
      <c r="AP391" s="306"/>
      <c r="AQ391" s="306"/>
      <c r="AR391" s="306"/>
      <c r="AS391" s="306">
        <v>912</v>
      </c>
      <c r="AT391" s="306"/>
      <c r="AU391" s="306"/>
      <c r="AV391" s="306"/>
      <c r="AW391" s="306"/>
      <c r="AX391" s="306"/>
      <c r="AY391" s="379">
        <v>918</v>
      </c>
      <c r="AZ391" s="380"/>
      <c r="BA391" s="380"/>
      <c r="BB391" s="380"/>
      <c r="BC391" s="380"/>
      <c r="BD391" s="381"/>
      <c r="BE391" s="385">
        <f t="shared" si="16"/>
        <v>406</v>
      </c>
      <c r="BF391" s="386"/>
      <c r="BG391" s="386"/>
      <c r="BH391" s="386"/>
      <c r="BI391" s="386"/>
      <c r="BJ391" s="387"/>
      <c r="BK391" s="385">
        <v>220</v>
      </c>
      <c r="BL391" s="386"/>
      <c r="BM391" s="386"/>
      <c r="BN391" s="386"/>
      <c r="BO391" s="386"/>
      <c r="BP391" s="387"/>
      <c r="BQ391" s="407">
        <v>186</v>
      </c>
      <c r="BR391" s="408"/>
      <c r="BS391" s="408"/>
      <c r="BT391" s="408"/>
      <c r="BU391" s="408"/>
      <c r="BV391" s="409"/>
      <c r="BW391" s="385"/>
      <c r="BX391" s="386"/>
      <c r="BY391" s="386"/>
      <c r="BZ391" s="386"/>
      <c r="CA391" s="386"/>
      <c r="CB391" s="387"/>
      <c r="CC391" s="385"/>
      <c r="CD391" s="386"/>
      <c r="CE391" s="386"/>
      <c r="CF391" s="386"/>
      <c r="CG391" s="386"/>
      <c r="CH391" s="387"/>
      <c r="CI391" s="407"/>
      <c r="CJ391" s="408"/>
      <c r="CK391" s="408"/>
      <c r="CL391" s="408"/>
      <c r="CM391" s="408"/>
      <c r="CN391" s="409"/>
    </row>
    <row r="392" spans="4:94" ht="14.25" customHeight="1">
      <c r="D392" s="306" t="s">
        <v>220</v>
      </c>
      <c r="E392" s="306"/>
      <c r="F392" s="306"/>
      <c r="G392" s="306"/>
      <c r="H392" s="306"/>
      <c r="I392" s="306"/>
      <c r="J392" s="306"/>
      <c r="K392" s="306"/>
      <c r="L392" s="306"/>
      <c r="M392" s="306"/>
      <c r="N392" s="306"/>
      <c r="O392" s="306"/>
      <c r="P392" s="306"/>
      <c r="Q392" s="306"/>
      <c r="R392" s="306"/>
      <c r="S392" s="306"/>
      <c r="T392" s="306"/>
      <c r="U392" s="306">
        <f t="shared" si="15"/>
        <v>2441</v>
      </c>
      <c r="V392" s="306"/>
      <c r="W392" s="306"/>
      <c r="X392" s="306"/>
      <c r="Y392" s="306"/>
      <c r="Z392" s="306"/>
      <c r="AA392" s="306">
        <v>1188</v>
      </c>
      <c r="AB392" s="306"/>
      <c r="AC392" s="306"/>
      <c r="AD392" s="306"/>
      <c r="AE392" s="306"/>
      <c r="AF392" s="306"/>
      <c r="AG392" s="306">
        <v>1253</v>
      </c>
      <c r="AH392" s="306"/>
      <c r="AI392" s="306"/>
      <c r="AJ392" s="306"/>
      <c r="AK392" s="306"/>
      <c r="AL392" s="306"/>
      <c r="AM392" s="306">
        <f t="shared" si="14"/>
        <v>2039</v>
      </c>
      <c r="AN392" s="306"/>
      <c r="AO392" s="306"/>
      <c r="AP392" s="306"/>
      <c r="AQ392" s="306"/>
      <c r="AR392" s="306"/>
      <c r="AS392" s="306">
        <v>979</v>
      </c>
      <c r="AT392" s="306"/>
      <c r="AU392" s="306"/>
      <c r="AV392" s="306"/>
      <c r="AW392" s="306"/>
      <c r="AX392" s="306"/>
      <c r="AY392" s="379">
        <v>1060</v>
      </c>
      <c r="AZ392" s="380"/>
      <c r="BA392" s="380"/>
      <c r="BB392" s="380"/>
      <c r="BC392" s="380"/>
      <c r="BD392" s="381"/>
      <c r="BE392" s="385">
        <f t="shared" si="16"/>
        <v>369</v>
      </c>
      <c r="BF392" s="386"/>
      <c r="BG392" s="386"/>
      <c r="BH392" s="386"/>
      <c r="BI392" s="386"/>
      <c r="BJ392" s="387"/>
      <c r="BK392" s="385">
        <v>193</v>
      </c>
      <c r="BL392" s="386"/>
      <c r="BM392" s="386"/>
      <c r="BN392" s="386"/>
      <c r="BO392" s="386"/>
      <c r="BP392" s="387"/>
      <c r="BQ392" s="407">
        <v>176</v>
      </c>
      <c r="BR392" s="408"/>
      <c r="BS392" s="408"/>
      <c r="BT392" s="408"/>
      <c r="BU392" s="408"/>
      <c r="BV392" s="409"/>
      <c r="BW392" s="385"/>
      <c r="BX392" s="386"/>
      <c r="BY392" s="386"/>
      <c r="BZ392" s="386"/>
      <c r="CA392" s="386"/>
      <c r="CB392" s="387"/>
      <c r="CC392" s="385"/>
      <c r="CD392" s="386"/>
      <c r="CE392" s="386"/>
      <c r="CF392" s="386"/>
      <c r="CG392" s="386"/>
      <c r="CH392" s="387"/>
      <c r="CI392" s="407"/>
      <c r="CJ392" s="408"/>
      <c r="CK392" s="408"/>
      <c r="CL392" s="408"/>
      <c r="CM392" s="408"/>
      <c r="CN392" s="409"/>
    </row>
    <row r="393" spans="4:94" ht="14.25" customHeight="1">
      <c r="D393" s="306" t="s">
        <v>221</v>
      </c>
      <c r="E393" s="306"/>
      <c r="F393" s="306"/>
      <c r="G393" s="306"/>
      <c r="H393" s="306"/>
      <c r="I393" s="306"/>
      <c r="J393" s="306"/>
      <c r="K393" s="306"/>
      <c r="L393" s="306"/>
      <c r="M393" s="306"/>
      <c r="N393" s="306"/>
      <c r="O393" s="306"/>
      <c r="P393" s="306"/>
      <c r="Q393" s="306"/>
      <c r="R393" s="306"/>
      <c r="S393" s="306"/>
      <c r="T393" s="306"/>
      <c r="U393" s="306">
        <f t="shared" si="15"/>
        <v>2332</v>
      </c>
      <c r="V393" s="306"/>
      <c r="W393" s="306"/>
      <c r="X393" s="306"/>
      <c r="Y393" s="306"/>
      <c r="Z393" s="306"/>
      <c r="AA393" s="306">
        <v>1101</v>
      </c>
      <c r="AB393" s="306"/>
      <c r="AC393" s="306"/>
      <c r="AD393" s="306"/>
      <c r="AE393" s="306"/>
      <c r="AF393" s="306"/>
      <c r="AG393" s="306">
        <v>1231</v>
      </c>
      <c r="AH393" s="306"/>
      <c r="AI393" s="306"/>
      <c r="AJ393" s="306"/>
      <c r="AK393" s="306"/>
      <c r="AL393" s="306"/>
      <c r="AM393" s="306">
        <f t="shared" si="14"/>
        <v>2019</v>
      </c>
      <c r="AN393" s="306"/>
      <c r="AO393" s="306"/>
      <c r="AP393" s="306"/>
      <c r="AQ393" s="306"/>
      <c r="AR393" s="306"/>
      <c r="AS393" s="306">
        <v>937</v>
      </c>
      <c r="AT393" s="306"/>
      <c r="AU393" s="306"/>
      <c r="AV393" s="306"/>
      <c r="AW393" s="306"/>
      <c r="AX393" s="306"/>
      <c r="AY393" s="379">
        <v>1082</v>
      </c>
      <c r="AZ393" s="380"/>
      <c r="BA393" s="380"/>
      <c r="BB393" s="380"/>
      <c r="BC393" s="380"/>
      <c r="BD393" s="381"/>
      <c r="BE393" s="385">
        <f t="shared" si="16"/>
        <v>344</v>
      </c>
      <c r="BF393" s="386"/>
      <c r="BG393" s="386"/>
      <c r="BH393" s="386"/>
      <c r="BI393" s="386"/>
      <c r="BJ393" s="387"/>
      <c r="BK393" s="385">
        <v>179</v>
      </c>
      <c r="BL393" s="386"/>
      <c r="BM393" s="386"/>
      <c r="BN393" s="386"/>
      <c r="BO393" s="386"/>
      <c r="BP393" s="387"/>
      <c r="BQ393" s="407">
        <v>165</v>
      </c>
      <c r="BR393" s="408"/>
      <c r="BS393" s="408"/>
      <c r="BT393" s="408"/>
      <c r="BU393" s="408"/>
      <c r="BV393" s="409"/>
      <c r="BW393" s="385"/>
      <c r="BX393" s="386"/>
      <c r="BY393" s="386"/>
      <c r="BZ393" s="386"/>
      <c r="CA393" s="386"/>
      <c r="CB393" s="387"/>
      <c r="CC393" s="385"/>
      <c r="CD393" s="386"/>
      <c r="CE393" s="386"/>
      <c r="CF393" s="386"/>
      <c r="CG393" s="386"/>
      <c r="CH393" s="387"/>
      <c r="CI393" s="407"/>
      <c r="CJ393" s="408"/>
      <c r="CK393" s="408"/>
      <c r="CL393" s="408"/>
      <c r="CM393" s="408"/>
      <c r="CN393" s="409"/>
    </row>
    <row r="394" spans="4:94" ht="14.25" customHeight="1">
      <c r="D394" s="306" t="s">
        <v>222</v>
      </c>
      <c r="E394" s="306"/>
      <c r="F394" s="306"/>
      <c r="G394" s="306"/>
      <c r="H394" s="306"/>
      <c r="I394" s="306"/>
      <c r="J394" s="306"/>
      <c r="K394" s="306"/>
      <c r="L394" s="306"/>
      <c r="M394" s="306"/>
      <c r="N394" s="306"/>
      <c r="O394" s="306"/>
      <c r="P394" s="306"/>
      <c r="Q394" s="306"/>
      <c r="R394" s="306"/>
      <c r="S394" s="306"/>
      <c r="T394" s="306"/>
      <c r="U394" s="306">
        <f t="shared" si="15"/>
        <v>2111</v>
      </c>
      <c r="V394" s="306"/>
      <c r="W394" s="306"/>
      <c r="X394" s="306"/>
      <c r="Y394" s="306"/>
      <c r="Z394" s="306"/>
      <c r="AA394" s="306">
        <v>985</v>
      </c>
      <c r="AB394" s="306"/>
      <c r="AC394" s="306"/>
      <c r="AD394" s="306"/>
      <c r="AE394" s="306"/>
      <c r="AF394" s="306"/>
      <c r="AG394" s="306">
        <v>1126</v>
      </c>
      <c r="AH394" s="306"/>
      <c r="AI394" s="306"/>
      <c r="AJ394" s="306"/>
      <c r="AK394" s="306"/>
      <c r="AL394" s="306"/>
      <c r="AM394" s="306">
        <f t="shared" si="14"/>
        <v>1828</v>
      </c>
      <c r="AN394" s="306"/>
      <c r="AO394" s="306"/>
      <c r="AP394" s="306"/>
      <c r="AQ394" s="306"/>
      <c r="AR394" s="306"/>
      <c r="AS394" s="306">
        <v>835</v>
      </c>
      <c r="AT394" s="306"/>
      <c r="AU394" s="306"/>
      <c r="AV394" s="306"/>
      <c r="AW394" s="306"/>
      <c r="AX394" s="306"/>
      <c r="AY394" s="379">
        <v>993</v>
      </c>
      <c r="AZ394" s="380"/>
      <c r="BA394" s="380"/>
      <c r="BB394" s="380"/>
      <c r="BC394" s="380"/>
      <c r="BD394" s="381"/>
      <c r="BE394" s="385">
        <f t="shared" si="16"/>
        <v>322</v>
      </c>
      <c r="BF394" s="386"/>
      <c r="BG394" s="386"/>
      <c r="BH394" s="386"/>
      <c r="BI394" s="386"/>
      <c r="BJ394" s="387"/>
      <c r="BK394" s="385">
        <v>167</v>
      </c>
      <c r="BL394" s="386"/>
      <c r="BM394" s="386"/>
      <c r="BN394" s="386"/>
      <c r="BO394" s="386"/>
      <c r="BP394" s="387"/>
      <c r="BQ394" s="407">
        <v>155</v>
      </c>
      <c r="BR394" s="408"/>
      <c r="BS394" s="408"/>
      <c r="BT394" s="408"/>
      <c r="BU394" s="408"/>
      <c r="BV394" s="409"/>
      <c r="BW394" s="385"/>
      <c r="BX394" s="386"/>
      <c r="BY394" s="386"/>
      <c r="BZ394" s="386"/>
      <c r="CA394" s="386"/>
      <c r="CB394" s="387"/>
      <c r="CC394" s="385"/>
      <c r="CD394" s="386"/>
      <c r="CE394" s="386"/>
      <c r="CF394" s="386"/>
      <c r="CG394" s="386"/>
      <c r="CH394" s="387"/>
      <c r="CI394" s="407"/>
      <c r="CJ394" s="408"/>
      <c r="CK394" s="408"/>
      <c r="CL394" s="408"/>
      <c r="CM394" s="408"/>
      <c r="CN394" s="409"/>
    </row>
    <row r="395" spans="4:94" ht="14.25" customHeight="1">
      <c r="D395" s="306" t="s">
        <v>223</v>
      </c>
      <c r="E395" s="306"/>
      <c r="F395" s="306"/>
      <c r="G395" s="306"/>
      <c r="H395" s="306"/>
      <c r="I395" s="306"/>
      <c r="J395" s="306"/>
      <c r="K395" s="306"/>
      <c r="L395" s="306"/>
      <c r="M395" s="306"/>
      <c r="N395" s="306"/>
      <c r="O395" s="306"/>
      <c r="P395" s="306"/>
      <c r="Q395" s="306"/>
      <c r="R395" s="306"/>
      <c r="S395" s="306"/>
      <c r="T395" s="306"/>
      <c r="U395" s="306">
        <f t="shared" si="15"/>
        <v>2122</v>
      </c>
      <c r="V395" s="306"/>
      <c r="W395" s="306"/>
      <c r="X395" s="306"/>
      <c r="Y395" s="306"/>
      <c r="Z395" s="306"/>
      <c r="AA395" s="306">
        <v>1002</v>
      </c>
      <c r="AB395" s="306"/>
      <c r="AC395" s="306"/>
      <c r="AD395" s="306"/>
      <c r="AE395" s="306"/>
      <c r="AF395" s="306"/>
      <c r="AG395" s="306">
        <v>1120</v>
      </c>
      <c r="AH395" s="306"/>
      <c r="AI395" s="306"/>
      <c r="AJ395" s="306"/>
      <c r="AK395" s="306"/>
      <c r="AL395" s="306"/>
      <c r="AM395" s="306">
        <f t="shared" si="14"/>
        <v>1783</v>
      </c>
      <c r="AN395" s="306"/>
      <c r="AO395" s="306"/>
      <c r="AP395" s="306"/>
      <c r="AQ395" s="306"/>
      <c r="AR395" s="306"/>
      <c r="AS395" s="306">
        <v>820</v>
      </c>
      <c r="AT395" s="306"/>
      <c r="AU395" s="306"/>
      <c r="AV395" s="306"/>
      <c r="AW395" s="306"/>
      <c r="AX395" s="306"/>
      <c r="AY395" s="379">
        <v>963</v>
      </c>
      <c r="AZ395" s="380"/>
      <c r="BA395" s="380"/>
      <c r="BB395" s="380"/>
      <c r="BC395" s="380"/>
      <c r="BD395" s="381"/>
      <c r="BE395" s="385">
        <f t="shared" si="16"/>
        <v>345</v>
      </c>
      <c r="BF395" s="386"/>
      <c r="BG395" s="386"/>
      <c r="BH395" s="386"/>
      <c r="BI395" s="386"/>
      <c r="BJ395" s="387"/>
      <c r="BK395" s="385">
        <v>184</v>
      </c>
      <c r="BL395" s="386"/>
      <c r="BM395" s="386"/>
      <c r="BN395" s="386"/>
      <c r="BO395" s="386"/>
      <c r="BP395" s="387"/>
      <c r="BQ395" s="407">
        <v>161</v>
      </c>
      <c r="BR395" s="408"/>
      <c r="BS395" s="408"/>
      <c r="BT395" s="408"/>
      <c r="BU395" s="408"/>
      <c r="BV395" s="409"/>
      <c r="BW395" s="385"/>
      <c r="BX395" s="386"/>
      <c r="BY395" s="386"/>
      <c r="BZ395" s="386"/>
      <c r="CA395" s="386"/>
      <c r="CB395" s="387"/>
      <c r="CC395" s="385"/>
      <c r="CD395" s="386"/>
      <c r="CE395" s="386"/>
      <c r="CF395" s="386"/>
      <c r="CG395" s="386"/>
      <c r="CH395" s="387"/>
      <c r="CI395" s="407"/>
      <c r="CJ395" s="408"/>
      <c r="CK395" s="408"/>
      <c r="CL395" s="408"/>
      <c r="CM395" s="408"/>
      <c r="CN395" s="409"/>
    </row>
    <row r="396" spans="4:94" ht="14.25" customHeight="1">
      <c r="D396" s="306" t="s">
        <v>224</v>
      </c>
      <c r="E396" s="306"/>
      <c r="F396" s="306"/>
      <c r="G396" s="306"/>
      <c r="H396" s="306"/>
      <c r="I396" s="306"/>
      <c r="J396" s="306"/>
      <c r="K396" s="306"/>
      <c r="L396" s="306"/>
      <c r="M396" s="306"/>
      <c r="N396" s="306"/>
      <c r="O396" s="306"/>
      <c r="P396" s="306"/>
      <c r="Q396" s="306"/>
      <c r="R396" s="306"/>
      <c r="S396" s="306"/>
      <c r="T396" s="306"/>
      <c r="U396" s="306">
        <f t="shared" si="15"/>
        <v>1931</v>
      </c>
      <c r="V396" s="306"/>
      <c r="W396" s="306"/>
      <c r="X396" s="306"/>
      <c r="Y396" s="306"/>
      <c r="Z396" s="306"/>
      <c r="AA396" s="306">
        <v>916</v>
      </c>
      <c r="AB396" s="306"/>
      <c r="AC396" s="306"/>
      <c r="AD396" s="306"/>
      <c r="AE396" s="306"/>
      <c r="AF396" s="306"/>
      <c r="AG396" s="306">
        <v>1015</v>
      </c>
      <c r="AH396" s="306"/>
      <c r="AI396" s="306"/>
      <c r="AJ396" s="306"/>
      <c r="AK396" s="306"/>
      <c r="AL396" s="306"/>
      <c r="AM396" s="306">
        <f t="shared" si="14"/>
        <v>1617</v>
      </c>
      <c r="AN396" s="306"/>
      <c r="AO396" s="306"/>
      <c r="AP396" s="306"/>
      <c r="AQ396" s="306"/>
      <c r="AR396" s="306"/>
      <c r="AS396" s="306">
        <v>749</v>
      </c>
      <c r="AT396" s="306"/>
      <c r="AU396" s="306"/>
      <c r="AV396" s="306"/>
      <c r="AW396" s="306"/>
      <c r="AX396" s="306"/>
      <c r="AY396" s="379">
        <v>868</v>
      </c>
      <c r="AZ396" s="380"/>
      <c r="BA396" s="380"/>
      <c r="BB396" s="380"/>
      <c r="BC396" s="380"/>
      <c r="BD396" s="381"/>
      <c r="BE396" s="385">
        <f t="shared" si="16"/>
        <v>359</v>
      </c>
      <c r="BF396" s="386"/>
      <c r="BG396" s="386"/>
      <c r="BH396" s="386"/>
      <c r="BI396" s="386"/>
      <c r="BJ396" s="387"/>
      <c r="BK396" s="385">
        <v>191</v>
      </c>
      <c r="BL396" s="386"/>
      <c r="BM396" s="386"/>
      <c r="BN396" s="386"/>
      <c r="BO396" s="386"/>
      <c r="BP396" s="387"/>
      <c r="BQ396" s="407">
        <v>168</v>
      </c>
      <c r="BR396" s="408"/>
      <c r="BS396" s="408"/>
      <c r="BT396" s="408"/>
      <c r="BU396" s="408"/>
      <c r="BV396" s="409"/>
      <c r="BW396" s="385"/>
      <c r="BX396" s="386"/>
      <c r="BY396" s="386"/>
      <c r="BZ396" s="386"/>
      <c r="CA396" s="386"/>
      <c r="CB396" s="387"/>
      <c r="CC396" s="385"/>
      <c r="CD396" s="386"/>
      <c r="CE396" s="386"/>
      <c r="CF396" s="386"/>
      <c r="CG396" s="386"/>
      <c r="CH396" s="387"/>
      <c r="CI396" s="407"/>
      <c r="CJ396" s="408"/>
      <c r="CK396" s="408"/>
      <c r="CL396" s="408"/>
      <c r="CM396" s="408"/>
      <c r="CN396" s="409"/>
    </row>
    <row r="397" spans="4:94" ht="14.25" customHeight="1">
      <c r="D397" s="306" t="s">
        <v>225</v>
      </c>
      <c r="E397" s="306"/>
      <c r="F397" s="306"/>
      <c r="G397" s="306"/>
      <c r="H397" s="306"/>
      <c r="I397" s="306"/>
      <c r="J397" s="306"/>
      <c r="K397" s="306"/>
      <c r="L397" s="306"/>
      <c r="M397" s="306"/>
      <c r="N397" s="306"/>
      <c r="O397" s="306"/>
      <c r="P397" s="306"/>
      <c r="Q397" s="306"/>
      <c r="R397" s="306"/>
      <c r="S397" s="306"/>
      <c r="T397" s="306"/>
      <c r="U397" s="306">
        <f t="shared" si="15"/>
        <v>1904</v>
      </c>
      <c r="V397" s="306"/>
      <c r="W397" s="306"/>
      <c r="X397" s="306"/>
      <c r="Y397" s="306"/>
      <c r="Z397" s="306"/>
      <c r="AA397" s="306">
        <v>878</v>
      </c>
      <c r="AB397" s="306"/>
      <c r="AC397" s="306"/>
      <c r="AD397" s="306"/>
      <c r="AE397" s="306"/>
      <c r="AF397" s="306"/>
      <c r="AG397" s="306">
        <v>1026</v>
      </c>
      <c r="AH397" s="306"/>
      <c r="AI397" s="306"/>
      <c r="AJ397" s="306"/>
      <c r="AK397" s="306"/>
      <c r="AL397" s="306"/>
      <c r="AM397" s="306">
        <f t="shared" si="14"/>
        <v>1461</v>
      </c>
      <c r="AN397" s="306"/>
      <c r="AO397" s="306"/>
      <c r="AP397" s="306"/>
      <c r="AQ397" s="306"/>
      <c r="AR397" s="306"/>
      <c r="AS397" s="306">
        <v>630</v>
      </c>
      <c r="AT397" s="306"/>
      <c r="AU397" s="306"/>
      <c r="AV397" s="306"/>
      <c r="AW397" s="306"/>
      <c r="AX397" s="306"/>
      <c r="AY397" s="379">
        <v>831</v>
      </c>
      <c r="AZ397" s="380"/>
      <c r="BA397" s="380"/>
      <c r="BB397" s="380"/>
      <c r="BC397" s="380"/>
      <c r="BD397" s="381"/>
      <c r="BE397" s="385">
        <f t="shared" si="16"/>
        <v>367</v>
      </c>
      <c r="BF397" s="386"/>
      <c r="BG397" s="386"/>
      <c r="BH397" s="386"/>
      <c r="BI397" s="386"/>
      <c r="BJ397" s="387"/>
      <c r="BK397" s="385">
        <v>190</v>
      </c>
      <c r="BL397" s="386"/>
      <c r="BM397" s="386"/>
      <c r="BN397" s="386"/>
      <c r="BO397" s="386"/>
      <c r="BP397" s="387"/>
      <c r="BQ397" s="407">
        <v>177</v>
      </c>
      <c r="BR397" s="408"/>
      <c r="BS397" s="408"/>
      <c r="BT397" s="408"/>
      <c r="BU397" s="408"/>
      <c r="BV397" s="409"/>
      <c r="BW397" s="385"/>
      <c r="BX397" s="386"/>
      <c r="BY397" s="386"/>
      <c r="BZ397" s="386"/>
      <c r="CA397" s="386"/>
      <c r="CB397" s="387"/>
      <c r="CC397" s="385"/>
      <c r="CD397" s="386"/>
      <c r="CE397" s="386"/>
      <c r="CF397" s="386"/>
      <c r="CG397" s="386"/>
      <c r="CH397" s="387"/>
      <c r="CI397" s="407"/>
      <c r="CJ397" s="408"/>
      <c r="CK397" s="408"/>
      <c r="CL397" s="408"/>
      <c r="CM397" s="408"/>
      <c r="CN397" s="409"/>
    </row>
    <row r="398" spans="4:94" ht="14.25" customHeight="1">
      <c r="D398" s="306" t="s">
        <v>226</v>
      </c>
      <c r="E398" s="306"/>
      <c r="F398" s="306"/>
      <c r="G398" s="306"/>
      <c r="H398" s="306"/>
      <c r="I398" s="306"/>
      <c r="J398" s="306"/>
      <c r="K398" s="306"/>
      <c r="L398" s="306"/>
      <c r="M398" s="306"/>
      <c r="N398" s="306"/>
      <c r="O398" s="306"/>
      <c r="P398" s="306"/>
      <c r="Q398" s="306"/>
      <c r="R398" s="306"/>
      <c r="S398" s="306"/>
      <c r="T398" s="306"/>
      <c r="U398" s="306">
        <f t="shared" si="15"/>
        <v>2055</v>
      </c>
      <c r="V398" s="306"/>
      <c r="W398" s="306"/>
      <c r="X398" s="306"/>
      <c r="Y398" s="306"/>
      <c r="Z398" s="306"/>
      <c r="AA398" s="306">
        <v>952</v>
      </c>
      <c r="AB398" s="306"/>
      <c r="AC398" s="306"/>
      <c r="AD398" s="306"/>
      <c r="AE398" s="306"/>
      <c r="AF398" s="306"/>
      <c r="AG398" s="306">
        <v>1103</v>
      </c>
      <c r="AH398" s="306"/>
      <c r="AI398" s="306"/>
      <c r="AJ398" s="306"/>
      <c r="AK398" s="306"/>
      <c r="AL398" s="306"/>
      <c r="AM398" s="306">
        <f t="shared" si="14"/>
        <v>1624</v>
      </c>
      <c r="AN398" s="306"/>
      <c r="AO398" s="306"/>
      <c r="AP398" s="306"/>
      <c r="AQ398" s="306"/>
      <c r="AR398" s="306"/>
      <c r="AS398" s="306">
        <v>721</v>
      </c>
      <c r="AT398" s="306"/>
      <c r="AU398" s="306"/>
      <c r="AV398" s="306"/>
      <c r="AW398" s="306"/>
      <c r="AX398" s="306"/>
      <c r="AY398" s="379">
        <v>903</v>
      </c>
      <c r="AZ398" s="380"/>
      <c r="BA398" s="380"/>
      <c r="BB398" s="380"/>
      <c r="BC398" s="380"/>
      <c r="BD398" s="381"/>
      <c r="BE398" s="385">
        <f t="shared" si="16"/>
        <v>400</v>
      </c>
      <c r="BF398" s="386"/>
      <c r="BG398" s="386"/>
      <c r="BH398" s="386"/>
      <c r="BI398" s="386"/>
      <c r="BJ398" s="387"/>
      <c r="BK398" s="385">
        <v>217</v>
      </c>
      <c r="BL398" s="386"/>
      <c r="BM398" s="386"/>
      <c r="BN398" s="386"/>
      <c r="BO398" s="386"/>
      <c r="BP398" s="387"/>
      <c r="BQ398" s="407">
        <v>183</v>
      </c>
      <c r="BR398" s="408"/>
      <c r="BS398" s="408"/>
      <c r="BT398" s="408"/>
      <c r="BU398" s="408"/>
      <c r="BV398" s="409"/>
      <c r="BW398" s="385"/>
      <c r="BX398" s="386"/>
      <c r="BY398" s="386"/>
      <c r="BZ398" s="386"/>
      <c r="CA398" s="386"/>
      <c r="CB398" s="387"/>
      <c r="CC398" s="385"/>
      <c r="CD398" s="386"/>
      <c r="CE398" s="386"/>
      <c r="CF398" s="386"/>
      <c r="CG398" s="386"/>
      <c r="CH398" s="387"/>
      <c r="CI398" s="407"/>
      <c r="CJ398" s="408"/>
      <c r="CK398" s="408"/>
      <c r="CL398" s="408"/>
      <c r="CM398" s="408"/>
      <c r="CN398" s="409"/>
    </row>
    <row r="399" spans="4:94" ht="14.25" customHeight="1">
      <c r="D399" s="306" t="s">
        <v>227</v>
      </c>
      <c r="E399" s="306"/>
      <c r="F399" s="306"/>
      <c r="G399" s="306"/>
      <c r="H399" s="306"/>
      <c r="I399" s="306"/>
      <c r="J399" s="306"/>
      <c r="K399" s="306"/>
      <c r="L399" s="306"/>
      <c r="M399" s="306"/>
      <c r="N399" s="306"/>
      <c r="O399" s="306"/>
      <c r="P399" s="306"/>
      <c r="Q399" s="306"/>
      <c r="R399" s="306"/>
      <c r="S399" s="306"/>
      <c r="T399" s="306"/>
      <c r="U399" s="306">
        <f t="shared" si="15"/>
        <v>1963</v>
      </c>
      <c r="V399" s="306"/>
      <c r="W399" s="306"/>
      <c r="X399" s="306"/>
      <c r="Y399" s="306"/>
      <c r="Z399" s="306"/>
      <c r="AA399" s="306">
        <v>931</v>
      </c>
      <c r="AB399" s="306"/>
      <c r="AC399" s="306"/>
      <c r="AD399" s="306"/>
      <c r="AE399" s="306"/>
      <c r="AF399" s="306"/>
      <c r="AG399" s="306">
        <v>1032</v>
      </c>
      <c r="AH399" s="306"/>
      <c r="AI399" s="306"/>
      <c r="AJ399" s="306"/>
      <c r="AK399" s="306"/>
      <c r="AL399" s="306"/>
      <c r="AM399" s="306">
        <f t="shared" si="14"/>
        <v>1574</v>
      </c>
      <c r="AN399" s="306"/>
      <c r="AO399" s="306"/>
      <c r="AP399" s="306"/>
      <c r="AQ399" s="306"/>
      <c r="AR399" s="306"/>
      <c r="AS399" s="306">
        <v>701</v>
      </c>
      <c r="AT399" s="306"/>
      <c r="AU399" s="306"/>
      <c r="AV399" s="306"/>
      <c r="AW399" s="306"/>
      <c r="AX399" s="306"/>
      <c r="AY399" s="379">
        <v>873</v>
      </c>
      <c r="AZ399" s="380"/>
      <c r="BA399" s="380"/>
      <c r="BB399" s="380"/>
      <c r="BC399" s="380"/>
      <c r="BD399" s="381"/>
      <c r="BE399" s="385">
        <f t="shared" si="16"/>
        <v>405</v>
      </c>
      <c r="BF399" s="386"/>
      <c r="BG399" s="386"/>
      <c r="BH399" s="386"/>
      <c r="BI399" s="386"/>
      <c r="BJ399" s="387"/>
      <c r="BK399" s="385">
        <v>235</v>
      </c>
      <c r="BL399" s="386"/>
      <c r="BM399" s="386"/>
      <c r="BN399" s="386"/>
      <c r="BO399" s="386"/>
      <c r="BP399" s="387"/>
      <c r="BQ399" s="407">
        <v>170</v>
      </c>
      <c r="BR399" s="408"/>
      <c r="BS399" s="408"/>
      <c r="BT399" s="408"/>
      <c r="BU399" s="408"/>
      <c r="BV399" s="409"/>
      <c r="BW399" s="385"/>
      <c r="BX399" s="386"/>
      <c r="BY399" s="386"/>
      <c r="BZ399" s="386"/>
      <c r="CA399" s="386"/>
      <c r="CB399" s="387"/>
      <c r="CC399" s="385"/>
      <c r="CD399" s="386"/>
      <c r="CE399" s="386"/>
      <c r="CF399" s="386"/>
      <c r="CG399" s="386"/>
      <c r="CH399" s="387"/>
      <c r="CI399" s="407"/>
      <c r="CJ399" s="408"/>
      <c r="CK399" s="408"/>
      <c r="CL399" s="408"/>
      <c r="CM399" s="408"/>
      <c r="CN399" s="409"/>
    </row>
    <row r="400" spans="4:94" ht="14.25" customHeight="1">
      <c r="D400" s="306" t="s">
        <v>228</v>
      </c>
      <c r="E400" s="306"/>
      <c r="F400" s="306"/>
      <c r="G400" s="306"/>
      <c r="H400" s="306"/>
      <c r="I400" s="306"/>
      <c r="J400" s="306"/>
      <c r="K400" s="306"/>
      <c r="L400" s="306"/>
      <c r="M400" s="306"/>
      <c r="N400" s="306"/>
      <c r="O400" s="306"/>
      <c r="P400" s="306"/>
      <c r="Q400" s="306"/>
      <c r="R400" s="306"/>
      <c r="S400" s="306"/>
      <c r="T400" s="306"/>
      <c r="U400" s="306">
        <f t="shared" si="15"/>
        <v>1739</v>
      </c>
      <c r="V400" s="306"/>
      <c r="W400" s="306"/>
      <c r="X400" s="306"/>
      <c r="Y400" s="306"/>
      <c r="Z400" s="306"/>
      <c r="AA400" s="306">
        <v>842</v>
      </c>
      <c r="AB400" s="306"/>
      <c r="AC400" s="306"/>
      <c r="AD400" s="306"/>
      <c r="AE400" s="306"/>
      <c r="AF400" s="306"/>
      <c r="AG400" s="306">
        <v>897</v>
      </c>
      <c r="AH400" s="306"/>
      <c r="AI400" s="306"/>
      <c r="AJ400" s="306"/>
      <c r="AK400" s="306"/>
      <c r="AL400" s="306"/>
      <c r="AM400" s="306">
        <f t="shared" si="14"/>
        <v>1401</v>
      </c>
      <c r="AN400" s="306"/>
      <c r="AO400" s="306"/>
      <c r="AP400" s="306"/>
      <c r="AQ400" s="306"/>
      <c r="AR400" s="306"/>
      <c r="AS400" s="306">
        <v>628</v>
      </c>
      <c r="AT400" s="306"/>
      <c r="AU400" s="306"/>
      <c r="AV400" s="306"/>
      <c r="AW400" s="306"/>
      <c r="AX400" s="306"/>
      <c r="AY400" s="379">
        <v>773</v>
      </c>
      <c r="AZ400" s="380"/>
      <c r="BA400" s="380"/>
      <c r="BB400" s="380"/>
      <c r="BC400" s="380"/>
      <c r="BD400" s="381"/>
      <c r="BE400" s="385">
        <f t="shared" si="16"/>
        <v>368</v>
      </c>
      <c r="BF400" s="386"/>
      <c r="BG400" s="386"/>
      <c r="BH400" s="386"/>
      <c r="BI400" s="386"/>
      <c r="BJ400" s="387"/>
      <c r="BK400" s="385">
        <v>223</v>
      </c>
      <c r="BL400" s="386"/>
      <c r="BM400" s="386"/>
      <c r="BN400" s="386"/>
      <c r="BO400" s="386"/>
      <c r="BP400" s="387"/>
      <c r="BQ400" s="407">
        <v>145</v>
      </c>
      <c r="BR400" s="408"/>
      <c r="BS400" s="408"/>
      <c r="BT400" s="408"/>
      <c r="BU400" s="408"/>
      <c r="BV400" s="409"/>
      <c r="BW400" s="385"/>
      <c r="BX400" s="386"/>
      <c r="BY400" s="386"/>
      <c r="BZ400" s="386"/>
      <c r="CA400" s="386"/>
      <c r="CB400" s="387"/>
      <c r="CC400" s="385"/>
      <c r="CD400" s="386"/>
      <c r="CE400" s="386"/>
      <c r="CF400" s="386"/>
      <c r="CG400" s="386"/>
      <c r="CH400" s="387"/>
      <c r="CI400" s="407"/>
      <c r="CJ400" s="408"/>
      <c r="CK400" s="408"/>
      <c r="CL400" s="408"/>
      <c r="CM400" s="408"/>
      <c r="CN400" s="409"/>
    </row>
    <row r="401" spans="4:92" ht="14.25" customHeight="1">
      <c r="D401" s="306" t="s">
        <v>229</v>
      </c>
      <c r="E401" s="306"/>
      <c r="F401" s="306"/>
      <c r="G401" s="306"/>
      <c r="H401" s="306"/>
      <c r="I401" s="306"/>
      <c r="J401" s="306"/>
      <c r="K401" s="306"/>
      <c r="L401" s="306"/>
      <c r="M401" s="306"/>
      <c r="N401" s="306"/>
      <c r="O401" s="306"/>
      <c r="P401" s="306"/>
      <c r="Q401" s="306"/>
      <c r="R401" s="306"/>
      <c r="S401" s="306"/>
      <c r="T401" s="306"/>
      <c r="U401" s="306">
        <f t="shared" si="15"/>
        <v>1437</v>
      </c>
      <c r="V401" s="306"/>
      <c r="W401" s="306"/>
      <c r="X401" s="306"/>
      <c r="Y401" s="306"/>
      <c r="Z401" s="306"/>
      <c r="AA401" s="306">
        <v>700</v>
      </c>
      <c r="AB401" s="306"/>
      <c r="AC401" s="306"/>
      <c r="AD401" s="306"/>
      <c r="AE401" s="306"/>
      <c r="AF401" s="306"/>
      <c r="AG401" s="306">
        <v>737</v>
      </c>
      <c r="AH401" s="306"/>
      <c r="AI401" s="306"/>
      <c r="AJ401" s="306"/>
      <c r="AK401" s="306"/>
      <c r="AL401" s="306"/>
      <c r="AM401" s="306">
        <f t="shared" si="14"/>
        <v>1204</v>
      </c>
      <c r="AN401" s="306"/>
      <c r="AO401" s="306"/>
      <c r="AP401" s="306"/>
      <c r="AQ401" s="306"/>
      <c r="AR401" s="306"/>
      <c r="AS401" s="306">
        <v>541</v>
      </c>
      <c r="AT401" s="306"/>
      <c r="AU401" s="306"/>
      <c r="AV401" s="306"/>
      <c r="AW401" s="306"/>
      <c r="AX401" s="306"/>
      <c r="AY401" s="379">
        <v>663</v>
      </c>
      <c r="AZ401" s="380"/>
      <c r="BA401" s="380"/>
      <c r="BB401" s="380"/>
      <c r="BC401" s="380"/>
      <c r="BD401" s="381"/>
      <c r="BE401" s="385">
        <f t="shared" si="16"/>
        <v>287</v>
      </c>
      <c r="BF401" s="386"/>
      <c r="BG401" s="386"/>
      <c r="BH401" s="386"/>
      <c r="BI401" s="386"/>
      <c r="BJ401" s="387"/>
      <c r="BK401" s="385">
        <v>182</v>
      </c>
      <c r="BL401" s="386"/>
      <c r="BM401" s="386"/>
      <c r="BN401" s="386"/>
      <c r="BO401" s="386"/>
      <c r="BP401" s="387"/>
      <c r="BQ401" s="407">
        <v>105</v>
      </c>
      <c r="BR401" s="408"/>
      <c r="BS401" s="408"/>
      <c r="BT401" s="408"/>
      <c r="BU401" s="408"/>
      <c r="BV401" s="409"/>
      <c r="BW401" s="385"/>
      <c r="BX401" s="386"/>
      <c r="BY401" s="386"/>
      <c r="BZ401" s="386"/>
      <c r="CA401" s="386"/>
      <c r="CB401" s="387"/>
      <c r="CC401" s="385"/>
      <c r="CD401" s="386"/>
      <c r="CE401" s="386"/>
      <c r="CF401" s="386"/>
      <c r="CG401" s="386"/>
      <c r="CH401" s="387"/>
      <c r="CI401" s="407"/>
      <c r="CJ401" s="408"/>
      <c r="CK401" s="408"/>
      <c r="CL401" s="408"/>
      <c r="CM401" s="408"/>
      <c r="CN401" s="409"/>
    </row>
    <row r="402" spans="4:92" ht="14.25" customHeight="1">
      <c r="D402" s="306" t="s">
        <v>230</v>
      </c>
      <c r="E402" s="306"/>
      <c r="F402" s="306"/>
      <c r="G402" s="306"/>
      <c r="H402" s="306"/>
      <c r="I402" s="306"/>
      <c r="J402" s="306"/>
      <c r="K402" s="306"/>
      <c r="L402" s="306"/>
      <c r="M402" s="306"/>
      <c r="N402" s="306"/>
      <c r="O402" s="306"/>
      <c r="P402" s="306"/>
      <c r="Q402" s="306"/>
      <c r="R402" s="306"/>
      <c r="S402" s="306"/>
      <c r="T402" s="306"/>
      <c r="U402" s="306">
        <f t="shared" si="15"/>
        <v>1132</v>
      </c>
      <c r="V402" s="306"/>
      <c r="W402" s="306"/>
      <c r="X402" s="306"/>
      <c r="Y402" s="306"/>
      <c r="Z402" s="306"/>
      <c r="AA402" s="306">
        <v>541</v>
      </c>
      <c r="AB402" s="306"/>
      <c r="AC402" s="306"/>
      <c r="AD402" s="306"/>
      <c r="AE402" s="306"/>
      <c r="AF402" s="306"/>
      <c r="AG402" s="306">
        <v>591</v>
      </c>
      <c r="AH402" s="306"/>
      <c r="AI402" s="306"/>
      <c r="AJ402" s="306"/>
      <c r="AK402" s="306"/>
      <c r="AL402" s="306"/>
      <c r="AM402" s="306">
        <f t="shared" si="14"/>
        <v>980</v>
      </c>
      <c r="AN402" s="306"/>
      <c r="AO402" s="306"/>
      <c r="AP402" s="306"/>
      <c r="AQ402" s="306"/>
      <c r="AR402" s="306"/>
      <c r="AS402" s="306">
        <v>437</v>
      </c>
      <c r="AT402" s="306"/>
      <c r="AU402" s="306"/>
      <c r="AV402" s="306"/>
      <c r="AW402" s="306"/>
      <c r="AX402" s="306"/>
      <c r="AY402" s="379">
        <v>543</v>
      </c>
      <c r="AZ402" s="380"/>
      <c r="BA402" s="380"/>
      <c r="BB402" s="380"/>
      <c r="BC402" s="380"/>
      <c r="BD402" s="381"/>
      <c r="BE402" s="385">
        <f t="shared" si="16"/>
        <v>201</v>
      </c>
      <c r="BF402" s="386"/>
      <c r="BG402" s="386"/>
      <c r="BH402" s="386"/>
      <c r="BI402" s="386"/>
      <c r="BJ402" s="387"/>
      <c r="BK402" s="385">
        <v>125</v>
      </c>
      <c r="BL402" s="386"/>
      <c r="BM402" s="386"/>
      <c r="BN402" s="386"/>
      <c r="BO402" s="386"/>
      <c r="BP402" s="387"/>
      <c r="BQ402" s="407">
        <v>76</v>
      </c>
      <c r="BR402" s="408"/>
      <c r="BS402" s="408"/>
      <c r="BT402" s="408"/>
      <c r="BU402" s="408"/>
      <c r="BV402" s="409"/>
      <c r="BW402" s="385"/>
      <c r="BX402" s="386"/>
      <c r="BY402" s="386"/>
      <c r="BZ402" s="386"/>
      <c r="CA402" s="386"/>
      <c r="CB402" s="387"/>
      <c r="CC402" s="385"/>
      <c r="CD402" s="386"/>
      <c r="CE402" s="386"/>
      <c r="CF402" s="386"/>
      <c r="CG402" s="386"/>
      <c r="CH402" s="387"/>
      <c r="CI402" s="407"/>
      <c r="CJ402" s="408"/>
      <c r="CK402" s="408"/>
      <c r="CL402" s="408"/>
      <c r="CM402" s="408"/>
      <c r="CN402" s="409"/>
    </row>
    <row r="403" spans="4:92" ht="14.25" customHeight="1">
      <c r="D403" s="306" t="s">
        <v>231</v>
      </c>
      <c r="E403" s="306"/>
      <c r="F403" s="306"/>
      <c r="G403" s="306"/>
      <c r="H403" s="306"/>
      <c r="I403" s="306"/>
      <c r="J403" s="306"/>
      <c r="K403" s="306"/>
      <c r="L403" s="306"/>
      <c r="M403" s="306"/>
      <c r="N403" s="306"/>
      <c r="O403" s="306"/>
      <c r="P403" s="306"/>
      <c r="Q403" s="306"/>
      <c r="R403" s="306"/>
      <c r="S403" s="306"/>
      <c r="T403" s="306"/>
      <c r="U403" s="306">
        <f t="shared" si="15"/>
        <v>760</v>
      </c>
      <c r="V403" s="306"/>
      <c r="W403" s="306"/>
      <c r="X403" s="306"/>
      <c r="Y403" s="306"/>
      <c r="Z403" s="306"/>
      <c r="AA403" s="306">
        <v>372</v>
      </c>
      <c r="AB403" s="306"/>
      <c r="AC403" s="306"/>
      <c r="AD403" s="306"/>
      <c r="AE403" s="306"/>
      <c r="AF403" s="306"/>
      <c r="AG403" s="306">
        <v>388</v>
      </c>
      <c r="AH403" s="306"/>
      <c r="AI403" s="306"/>
      <c r="AJ403" s="306"/>
      <c r="AK403" s="306"/>
      <c r="AL403" s="306"/>
      <c r="AM403" s="306">
        <f t="shared" si="14"/>
        <v>947</v>
      </c>
      <c r="AN403" s="306"/>
      <c r="AO403" s="306"/>
      <c r="AP403" s="306"/>
      <c r="AQ403" s="306"/>
      <c r="AR403" s="306"/>
      <c r="AS403" s="306">
        <v>311</v>
      </c>
      <c r="AT403" s="306"/>
      <c r="AU403" s="306"/>
      <c r="AV403" s="306"/>
      <c r="AW403" s="306"/>
      <c r="AX403" s="306"/>
      <c r="AY403" s="379">
        <v>636</v>
      </c>
      <c r="AZ403" s="380"/>
      <c r="BA403" s="380"/>
      <c r="BB403" s="380"/>
      <c r="BC403" s="380"/>
      <c r="BD403" s="381"/>
      <c r="BE403" s="385">
        <f t="shared" si="16"/>
        <v>123</v>
      </c>
      <c r="BF403" s="386"/>
      <c r="BG403" s="386"/>
      <c r="BH403" s="386"/>
      <c r="BI403" s="386"/>
      <c r="BJ403" s="387"/>
      <c r="BK403" s="385">
        <v>75</v>
      </c>
      <c r="BL403" s="386"/>
      <c r="BM403" s="386"/>
      <c r="BN403" s="386"/>
      <c r="BO403" s="386"/>
      <c r="BP403" s="387"/>
      <c r="BQ403" s="407">
        <v>48</v>
      </c>
      <c r="BR403" s="408"/>
      <c r="BS403" s="408"/>
      <c r="BT403" s="408"/>
      <c r="BU403" s="408"/>
      <c r="BV403" s="409"/>
      <c r="BW403" s="385"/>
      <c r="BX403" s="386"/>
      <c r="BY403" s="386"/>
      <c r="BZ403" s="386"/>
      <c r="CA403" s="386"/>
      <c r="CB403" s="387"/>
      <c r="CC403" s="385"/>
      <c r="CD403" s="386"/>
      <c r="CE403" s="386"/>
      <c r="CF403" s="386"/>
      <c r="CG403" s="386"/>
      <c r="CH403" s="387"/>
      <c r="CI403" s="407"/>
      <c r="CJ403" s="408"/>
      <c r="CK403" s="408"/>
      <c r="CL403" s="408"/>
      <c r="CM403" s="408"/>
      <c r="CN403" s="409"/>
    </row>
    <row r="404" spans="4:92" ht="14.25" customHeight="1">
      <c r="D404" s="306" t="s">
        <v>324</v>
      </c>
      <c r="E404" s="306"/>
      <c r="F404" s="306"/>
      <c r="G404" s="306"/>
      <c r="H404" s="306"/>
      <c r="I404" s="306"/>
      <c r="J404" s="306"/>
      <c r="K404" s="306"/>
      <c r="L404" s="306"/>
      <c r="M404" s="306"/>
      <c r="N404" s="306"/>
      <c r="O404" s="306"/>
      <c r="P404" s="306"/>
      <c r="Q404" s="306"/>
      <c r="R404" s="306"/>
      <c r="S404" s="306"/>
      <c r="T404" s="306"/>
      <c r="U404" s="306">
        <f t="shared" si="15"/>
        <v>813</v>
      </c>
      <c r="V404" s="306"/>
      <c r="W404" s="306"/>
      <c r="X404" s="306"/>
      <c r="Y404" s="306"/>
      <c r="Z404" s="306"/>
      <c r="AA404" s="306">
        <v>408</v>
      </c>
      <c r="AB404" s="306"/>
      <c r="AC404" s="306"/>
      <c r="AD404" s="306"/>
      <c r="AE404" s="306"/>
      <c r="AF404" s="306"/>
      <c r="AG404" s="306">
        <v>405</v>
      </c>
      <c r="AH404" s="306"/>
      <c r="AI404" s="306"/>
      <c r="AJ404" s="306"/>
      <c r="AK404" s="306"/>
      <c r="AL404" s="306"/>
      <c r="AM404" s="306">
        <f t="shared" si="14"/>
        <v>726</v>
      </c>
      <c r="AN404" s="306"/>
      <c r="AO404" s="306"/>
      <c r="AP404" s="306"/>
      <c r="AQ404" s="306"/>
      <c r="AR404" s="306"/>
      <c r="AS404" s="306">
        <v>344</v>
      </c>
      <c r="AT404" s="306"/>
      <c r="AU404" s="306"/>
      <c r="AV404" s="306"/>
      <c r="AW404" s="306"/>
      <c r="AX404" s="306"/>
      <c r="AY404" s="379">
        <v>382</v>
      </c>
      <c r="AZ404" s="380"/>
      <c r="BA404" s="380"/>
      <c r="BB404" s="380"/>
      <c r="BC404" s="380"/>
      <c r="BD404" s="381"/>
      <c r="BE404" s="385">
        <f t="shared" si="16"/>
        <v>129</v>
      </c>
      <c r="BF404" s="386"/>
      <c r="BG404" s="386"/>
      <c r="BH404" s="386"/>
      <c r="BI404" s="386"/>
      <c r="BJ404" s="387"/>
      <c r="BK404" s="385">
        <v>84</v>
      </c>
      <c r="BL404" s="386"/>
      <c r="BM404" s="386"/>
      <c r="BN404" s="386"/>
      <c r="BO404" s="386"/>
      <c r="BP404" s="387"/>
      <c r="BQ404" s="407">
        <v>45</v>
      </c>
      <c r="BR404" s="408"/>
      <c r="BS404" s="408"/>
      <c r="BT404" s="408"/>
      <c r="BU404" s="408"/>
      <c r="BV404" s="409"/>
      <c r="BW404" s="385"/>
      <c r="BX404" s="386"/>
      <c r="BY404" s="386"/>
      <c r="BZ404" s="386"/>
      <c r="CA404" s="386"/>
      <c r="CB404" s="387"/>
      <c r="CC404" s="385"/>
      <c r="CD404" s="386"/>
      <c r="CE404" s="386"/>
      <c r="CF404" s="386"/>
      <c r="CG404" s="386"/>
      <c r="CH404" s="387"/>
      <c r="CI404" s="407"/>
      <c r="CJ404" s="408"/>
      <c r="CK404" s="408"/>
      <c r="CL404" s="408"/>
      <c r="CM404" s="408"/>
      <c r="CN404" s="409"/>
    </row>
    <row r="405" spans="4:92" ht="14.25" customHeight="1">
      <c r="D405" s="306" t="s">
        <v>232</v>
      </c>
      <c r="E405" s="306"/>
      <c r="F405" s="306"/>
      <c r="G405" s="306"/>
      <c r="H405" s="306"/>
      <c r="I405" s="306"/>
      <c r="J405" s="306"/>
      <c r="K405" s="306"/>
      <c r="L405" s="306"/>
      <c r="M405" s="306"/>
      <c r="N405" s="306"/>
      <c r="O405" s="306"/>
      <c r="P405" s="306"/>
      <c r="Q405" s="306"/>
      <c r="R405" s="306"/>
      <c r="S405" s="306"/>
      <c r="T405" s="306"/>
      <c r="U405" s="306"/>
      <c r="V405" s="306"/>
      <c r="W405" s="306"/>
      <c r="X405" s="306"/>
      <c r="Y405" s="306"/>
      <c r="Z405" s="306"/>
      <c r="AA405" s="306"/>
      <c r="AB405" s="306"/>
      <c r="AC405" s="306"/>
      <c r="AD405" s="306"/>
      <c r="AE405" s="306"/>
      <c r="AF405" s="306"/>
      <c r="AG405" s="306"/>
      <c r="AH405" s="306"/>
      <c r="AI405" s="306"/>
      <c r="AJ405" s="306"/>
      <c r="AK405" s="306"/>
      <c r="AL405" s="306"/>
      <c r="AM405" s="306"/>
      <c r="AN405" s="306"/>
      <c r="AO405" s="306"/>
      <c r="AP405" s="306"/>
      <c r="AQ405" s="306"/>
      <c r="AR405" s="306"/>
      <c r="AS405" s="306"/>
      <c r="AT405" s="306"/>
      <c r="AU405" s="306"/>
      <c r="AV405" s="306"/>
      <c r="AW405" s="306"/>
      <c r="AX405" s="306"/>
      <c r="AY405" s="379"/>
      <c r="AZ405" s="380"/>
      <c r="BA405" s="380"/>
      <c r="BB405" s="380"/>
      <c r="BC405" s="380"/>
      <c r="BD405" s="381"/>
      <c r="BE405" s="385"/>
      <c r="BF405" s="386"/>
      <c r="BG405" s="386"/>
      <c r="BH405" s="386"/>
      <c r="BI405" s="386"/>
      <c r="BJ405" s="387"/>
      <c r="BK405" s="385"/>
      <c r="BL405" s="386"/>
      <c r="BM405" s="386"/>
      <c r="BN405" s="386"/>
      <c r="BO405" s="386"/>
      <c r="BP405" s="387"/>
      <c r="BQ405" s="407"/>
      <c r="BR405" s="408"/>
      <c r="BS405" s="408"/>
      <c r="BT405" s="408"/>
      <c r="BU405" s="408"/>
      <c r="BV405" s="409"/>
      <c r="BW405" s="385"/>
      <c r="BX405" s="386"/>
      <c r="BY405" s="386"/>
      <c r="BZ405" s="386"/>
      <c r="CA405" s="386"/>
      <c r="CB405" s="387"/>
      <c r="CC405" s="385"/>
      <c r="CD405" s="386"/>
      <c r="CE405" s="386"/>
      <c r="CF405" s="386"/>
      <c r="CG405" s="386"/>
      <c r="CH405" s="387"/>
      <c r="CI405" s="407"/>
      <c r="CJ405" s="408"/>
      <c r="CK405" s="408"/>
      <c r="CL405" s="408"/>
      <c r="CM405" s="408"/>
      <c r="CN405" s="409"/>
    </row>
    <row r="406" spans="4:92" ht="14.25" customHeight="1">
      <c r="D406" s="625" t="s">
        <v>121</v>
      </c>
      <c r="E406" s="625"/>
      <c r="F406" s="625"/>
      <c r="G406" s="625"/>
      <c r="H406" s="625"/>
      <c r="I406" s="625"/>
      <c r="J406" s="625"/>
      <c r="K406" s="625"/>
      <c r="L406" s="625"/>
      <c r="M406" s="625"/>
      <c r="N406" s="625"/>
      <c r="O406" s="625"/>
      <c r="P406" s="625"/>
      <c r="Q406" s="625"/>
      <c r="R406" s="625"/>
      <c r="S406" s="625"/>
      <c r="T406" s="625"/>
      <c r="U406" s="625">
        <f>SUM(U388:U405)</f>
        <v>30911</v>
      </c>
      <c r="V406" s="625"/>
      <c r="W406" s="625"/>
      <c r="X406" s="625"/>
      <c r="Y406" s="625"/>
      <c r="Z406" s="625"/>
      <c r="AA406" s="625">
        <f>SUM(AA388:AA405)</f>
        <v>15010</v>
      </c>
      <c r="AB406" s="625"/>
      <c r="AC406" s="625"/>
      <c r="AD406" s="625"/>
      <c r="AE406" s="625"/>
      <c r="AF406" s="625"/>
      <c r="AG406" s="625">
        <f>SUM(AG388:AG405)</f>
        <v>15901</v>
      </c>
      <c r="AH406" s="625"/>
      <c r="AI406" s="625"/>
      <c r="AJ406" s="625"/>
      <c r="AK406" s="625"/>
      <c r="AL406" s="625"/>
      <c r="AM406" s="625">
        <f>SUM(AM388:AM405)</f>
        <v>25726</v>
      </c>
      <c r="AN406" s="625"/>
      <c r="AO406" s="625"/>
      <c r="AP406" s="625"/>
      <c r="AQ406" s="625"/>
      <c r="AR406" s="625"/>
      <c r="AS406" s="625">
        <f t="shared" ref="AS406" si="17">SUM(AS388:AS405)</f>
        <v>11933</v>
      </c>
      <c r="AT406" s="625"/>
      <c r="AU406" s="625"/>
      <c r="AV406" s="625"/>
      <c r="AW406" s="625"/>
      <c r="AX406" s="625"/>
      <c r="AY406" s="427">
        <f t="shared" ref="AY406" si="18">SUM(AY388:AY405)</f>
        <v>13793</v>
      </c>
      <c r="AZ406" s="428"/>
      <c r="BA406" s="428"/>
      <c r="BB406" s="428"/>
      <c r="BC406" s="428"/>
      <c r="BD406" s="429"/>
      <c r="BE406" s="427">
        <f t="shared" ref="BE406" si="19">SUM(BE388:BE405)</f>
        <v>5649</v>
      </c>
      <c r="BF406" s="428"/>
      <c r="BG406" s="428"/>
      <c r="BH406" s="428"/>
      <c r="BI406" s="428"/>
      <c r="BJ406" s="429"/>
      <c r="BK406" s="427">
        <f t="shared" ref="BK406" si="20">SUM(BK388:BK405)</f>
        <v>3131</v>
      </c>
      <c r="BL406" s="428"/>
      <c r="BM406" s="428"/>
      <c r="BN406" s="428"/>
      <c r="BO406" s="428"/>
      <c r="BP406" s="429"/>
      <c r="BQ406" s="427">
        <f t="shared" ref="BQ406" si="21">SUM(BQ388:BQ405)</f>
        <v>2518</v>
      </c>
      <c r="BR406" s="428"/>
      <c r="BS406" s="428"/>
      <c r="BT406" s="428"/>
      <c r="BU406" s="428"/>
      <c r="BV406" s="429"/>
      <c r="BW406" s="427"/>
      <c r="BX406" s="428"/>
      <c r="BY406" s="428"/>
      <c r="BZ406" s="428"/>
      <c r="CA406" s="428"/>
      <c r="CB406" s="429"/>
      <c r="CC406" s="427"/>
      <c r="CD406" s="428"/>
      <c r="CE406" s="428"/>
      <c r="CF406" s="428"/>
      <c r="CG406" s="428"/>
      <c r="CH406" s="429"/>
      <c r="CI406" s="427"/>
      <c r="CJ406" s="428"/>
      <c r="CK406" s="428"/>
      <c r="CL406" s="428"/>
      <c r="CM406" s="428"/>
      <c r="CN406" s="429"/>
    </row>
    <row r="407" spans="4:92" ht="14.25" customHeight="1">
      <c r="D407" s="419" t="s">
        <v>1022</v>
      </c>
      <c r="E407" s="419"/>
      <c r="F407" s="419"/>
      <c r="G407" s="419"/>
      <c r="H407" s="419"/>
      <c r="I407" s="419"/>
      <c r="J407" s="419"/>
      <c r="K407" s="419"/>
      <c r="L407" s="419"/>
      <c r="M407" s="419"/>
      <c r="N407" s="419"/>
      <c r="O407" s="419"/>
      <c r="P407" s="419"/>
      <c r="Q407" s="419"/>
      <c r="R407" s="419"/>
      <c r="S407" s="419"/>
      <c r="T407" s="419"/>
      <c r="U407" s="419"/>
      <c r="V407" s="419"/>
      <c r="W407" s="419"/>
      <c r="X407" s="419"/>
      <c r="Y407" s="419"/>
      <c r="Z407" s="419"/>
      <c r="AA407" s="419"/>
      <c r="AB407" s="419"/>
      <c r="AC407" s="419"/>
      <c r="AD407" s="419"/>
      <c r="AE407" s="419"/>
      <c r="AF407" s="419"/>
      <c r="AG407" s="419"/>
      <c r="AH407" s="419"/>
      <c r="AI407" s="419"/>
      <c r="AJ407" s="419"/>
      <c r="AK407" s="419"/>
      <c r="AL407" s="419"/>
      <c r="AM407" s="419"/>
      <c r="AN407" s="419"/>
      <c r="AO407" s="419"/>
      <c r="AP407" s="419"/>
      <c r="AQ407" s="419"/>
      <c r="AR407" s="419"/>
      <c r="AS407" s="419"/>
      <c r="AT407" s="419"/>
      <c r="AU407" s="419"/>
      <c r="AV407" s="419"/>
      <c r="AW407" s="419"/>
      <c r="AX407" s="419"/>
      <c r="AY407" s="419"/>
      <c r="AZ407" s="419"/>
      <c r="BA407" s="419"/>
      <c r="BB407" s="419"/>
      <c r="BC407" s="419"/>
      <c r="BD407" s="419"/>
      <c r="BE407" s="419"/>
      <c r="BF407" s="419"/>
      <c r="BG407" s="419"/>
      <c r="BH407" s="419"/>
      <c r="BI407" s="419"/>
      <c r="BJ407" s="419"/>
      <c r="BK407" s="419"/>
      <c r="BL407" s="419"/>
      <c r="BM407" s="419"/>
      <c r="BN407" s="419"/>
      <c r="BO407" s="419"/>
      <c r="BP407" s="419"/>
      <c r="BQ407" s="419"/>
      <c r="BR407" s="419"/>
      <c r="BS407" s="419"/>
      <c r="BT407" s="419"/>
      <c r="BU407" s="419"/>
      <c r="BV407" s="419"/>
      <c r="BW407" s="419"/>
      <c r="BX407" s="419"/>
      <c r="BY407" s="419"/>
      <c r="BZ407" s="419"/>
      <c r="CA407" s="419"/>
      <c r="CB407" s="419"/>
      <c r="CC407" s="419"/>
      <c r="CD407" s="419"/>
      <c r="CE407" s="419"/>
      <c r="CF407" s="419"/>
      <c r="CG407" s="419"/>
      <c r="CH407" s="419"/>
      <c r="CI407" s="419"/>
      <c r="CJ407" s="419"/>
      <c r="CK407" s="419"/>
      <c r="CL407" s="419"/>
      <c r="CM407" s="419"/>
      <c r="CN407" s="419"/>
    </row>
    <row r="408" spans="4:92" ht="14.25" customHeight="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BI408" s="121"/>
      <c r="BJ408" s="121"/>
      <c r="BK408" s="121"/>
      <c r="BL408" s="121"/>
      <c r="BM408" s="121"/>
      <c r="BN408" s="121"/>
      <c r="BO408" s="121"/>
      <c r="BP408" s="121"/>
      <c r="BQ408" s="121"/>
      <c r="BR408" s="121"/>
      <c r="BS408" s="121"/>
      <c r="BT408" s="121"/>
      <c r="BU408" s="121"/>
      <c r="BV408" s="121"/>
      <c r="BW408" s="121"/>
    </row>
    <row r="409" spans="4:92" ht="14.25" customHeight="1">
      <c r="D409" s="760" t="s">
        <v>256</v>
      </c>
      <c r="E409" s="760"/>
      <c r="F409" s="760"/>
      <c r="G409" s="760"/>
      <c r="H409" s="760"/>
      <c r="I409" s="760"/>
      <c r="J409" s="760"/>
      <c r="K409" s="760"/>
      <c r="L409" s="760"/>
      <c r="M409" s="760"/>
      <c r="N409" s="760"/>
      <c r="O409" s="760"/>
      <c r="P409" s="760"/>
      <c r="Q409" s="760"/>
      <c r="R409" s="760"/>
      <c r="S409" s="760"/>
      <c r="T409" s="760"/>
      <c r="U409" s="760"/>
      <c r="V409" s="760"/>
      <c r="W409" s="760"/>
      <c r="X409" s="760"/>
      <c r="Y409" s="760"/>
      <c r="Z409" s="760"/>
      <c r="AA409" s="760"/>
      <c r="AB409" s="760"/>
      <c r="AC409" s="760"/>
      <c r="AD409" s="760"/>
      <c r="AE409" s="760"/>
      <c r="AF409" s="760"/>
      <c r="AG409" s="760"/>
      <c r="AH409" s="760"/>
      <c r="AI409" s="760"/>
      <c r="AJ409" s="760"/>
      <c r="AK409" s="760"/>
      <c r="AL409" s="760"/>
      <c r="AM409" s="760"/>
      <c r="AN409" s="760"/>
      <c r="AO409" s="760"/>
      <c r="AP409" s="760"/>
      <c r="AQ409" s="760"/>
      <c r="AR409" s="760"/>
      <c r="AS409" s="760"/>
      <c r="AT409" s="760"/>
      <c r="AU409" s="9"/>
      <c r="AV409" s="371" t="s">
        <v>310</v>
      </c>
      <c r="AW409" s="371"/>
      <c r="AX409" s="371"/>
      <c r="AY409" s="371"/>
      <c r="AZ409" s="371"/>
      <c r="BA409" s="371"/>
      <c r="BB409" s="371"/>
      <c r="BC409" s="371"/>
      <c r="BD409" s="371"/>
      <c r="BE409" s="371"/>
      <c r="BF409" s="371"/>
      <c r="BG409" s="371"/>
      <c r="BH409" s="371"/>
      <c r="BI409" s="371"/>
      <c r="BJ409" s="371"/>
      <c r="BK409" s="371"/>
      <c r="BL409" s="371"/>
      <c r="BM409" s="371"/>
      <c r="BN409" s="371"/>
      <c r="BO409" s="371"/>
      <c r="BP409" s="371"/>
      <c r="BQ409" s="371"/>
      <c r="BR409" s="371"/>
      <c r="BS409" s="371"/>
      <c r="BT409" s="371"/>
      <c r="BU409" s="371"/>
      <c r="BV409" s="371"/>
      <c r="BW409" s="371"/>
      <c r="BX409" s="371"/>
      <c r="BY409" s="371"/>
      <c r="BZ409" s="371"/>
      <c r="CA409" s="371"/>
      <c r="CB409" s="371"/>
      <c r="CC409" s="371"/>
      <c r="CD409" s="371"/>
      <c r="CE409" s="371"/>
      <c r="CF409" s="371"/>
      <c r="CG409" s="371"/>
      <c r="CH409" s="371"/>
      <c r="CI409" s="371"/>
      <c r="CJ409" s="371"/>
      <c r="CK409" s="371"/>
      <c r="CL409" s="371"/>
      <c r="CM409" s="371"/>
      <c r="CN409" s="371"/>
    </row>
    <row r="410" spans="4:92" ht="14.25" customHeight="1">
      <c r="D410" s="760"/>
      <c r="E410" s="760"/>
      <c r="F410" s="760"/>
      <c r="G410" s="760"/>
      <c r="H410" s="760"/>
      <c r="I410" s="760"/>
      <c r="J410" s="760"/>
      <c r="K410" s="760"/>
      <c r="L410" s="760"/>
      <c r="M410" s="760"/>
      <c r="N410" s="760"/>
      <c r="O410" s="760"/>
      <c r="P410" s="760"/>
      <c r="Q410" s="760"/>
      <c r="R410" s="760"/>
      <c r="S410" s="760"/>
      <c r="T410" s="760"/>
      <c r="U410" s="760"/>
      <c r="V410" s="760"/>
      <c r="W410" s="760"/>
      <c r="X410" s="760"/>
      <c r="Y410" s="760"/>
      <c r="Z410" s="760"/>
      <c r="AA410" s="760"/>
      <c r="AB410" s="760"/>
      <c r="AC410" s="760"/>
      <c r="AD410" s="760"/>
      <c r="AE410" s="760"/>
      <c r="AF410" s="760"/>
      <c r="AG410" s="760"/>
      <c r="AH410" s="760"/>
      <c r="AI410" s="760"/>
      <c r="AJ410" s="760"/>
      <c r="AK410" s="760"/>
      <c r="AL410" s="760"/>
      <c r="AM410" s="760"/>
      <c r="AN410" s="760"/>
      <c r="AO410" s="760"/>
      <c r="AP410" s="760"/>
      <c r="AQ410" s="760"/>
      <c r="AR410" s="760"/>
      <c r="AS410" s="760"/>
      <c r="AT410" s="760"/>
      <c r="AU410" s="9"/>
      <c r="AV410" s="372"/>
      <c r="AW410" s="372"/>
      <c r="AX410" s="372"/>
      <c r="AY410" s="372"/>
      <c r="AZ410" s="372"/>
      <c r="BA410" s="372"/>
      <c r="BB410" s="372"/>
      <c r="BC410" s="372"/>
      <c r="BD410" s="372"/>
      <c r="BE410" s="372"/>
      <c r="BF410" s="372"/>
      <c r="BG410" s="372"/>
      <c r="BH410" s="372"/>
      <c r="BI410" s="372"/>
      <c r="BJ410" s="372"/>
      <c r="BK410" s="372"/>
      <c r="BL410" s="372"/>
      <c r="BM410" s="372"/>
      <c r="BN410" s="372"/>
      <c r="BO410" s="372"/>
      <c r="BP410" s="372"/>
      <c r="BQ410" s="372"/>
      <c r="BR410" s="372"/>
      <c r="BS410" s="372"/>
      <c r="BT410" s="372"/>
      <c r="BU410" s="372"/>
      <c r="BV410" s="372"/>
      <c r="BW410" s="372"/>
      <c r="BX410" s="372"/>
      <c r="BY410" s="372"/>
      <c r="BZ410" s="372"/>
      <c r="CA410" s="372"/>
      <c r="CB410" s="372"/>
      <c r="CC410" s="372"/>
      <c r="CD410" s="372"/>
      <c r="CE410" s="372"/>
      <c r="CF410" s="372"/>
      <c r="CG410" s="372"/>
      <c r="CH410" s="372"/>
      <c r="CI410" s="372"/>
      <c r="CJ410" s="372"/>
      <c r="CK410" s="372"/>
      <c r="CL410" s="372"/>
      <c r="CM410" s="372"/>
      <c r="CN410" s="372"/>
    </row>
    <row r="411" spans="4:92" ht="14.25" customHeight="1">
      <c r="D411" s="572" t="s">
        <v>257</v>
      </c>
      <c r="E411" s="572"/>
      <c r="F411" s="572"/>
      <c r="G411" s="572"/>
      <c r="H411" s="572"/>
      <c r="I411" s="572"/>
      <c r="J411" s="572"/>
      <c r="K411" s="572"/>
      <c r="L411" s="572"/>
      <c r="M411" s="572"/>
      <c r="N411" s="572"/>
      <c r="O411" s="572">
        <v>2010</v>
      </c>
      <c r="P411" s="572"/>
      <c r="Q411" s="572"/>
      <c r="R411" s="572"/>
      <c r="S411" s="572"/>
      <c r="T411" s="572">
        <v>2011</v>
      </c>
      <c r="U411" s="572"/>
      <c r="V411" s="572"/>
      <c r="W411" s="572"/>
      <c r="X411" s="572"/>
      <c r="Y411" s="572">
        <v>2012</v>
      </c>
      <c r="Z411" s="572"/>
      <c r="AA411" s="572"/>
      <c r="AB411" s="572"/>
      <c r="AC411" s="572">
        <v>2013</v>
      </c>
      <c r="AD411" s="572"/>
      <c r="AE411" s="572"/>
      <c r="AF411" s="572"/>
      <c r="AG411" s="572">
        <v>2014</v>
      </c>
      <c r="AH411" s="572"/>
      <c r="AI411" s="572"/>
      <c r="AJ411" s="572"/>
      <c r="AK411" s="572">
        <v>2015</v>
      </c>
      <c r="AL411" s="572"/>
      <c r="AM411" s="572"/>
      <c r="AN411" s="572"/>
      <c r="AO411" s="572"/>
      <c r="AP411" s="572">
        <v>2016</v>
      </c>
      <c r="AQ411" s="572"/>
      <c r="AR411" s="572"/>
      <c r="AS411" s="572"/>
      <c r="AT411" s="572"/>
      <c r="AU411" s="121"/>
      <c r="AV411" s="410" t="s">
        <v>311</v>
      </c>
      <c r="AW411" s="411"/>
      <c r="AX411" s="411"/>
      <c r="AY411" s="411"/>
      <c r="AZ411" s="411"/>
      <c r="BA411" s="411"/>
      <c r="BB411" s="411"/>
      <c r="BC411" s="411"/>
      <c r="BD411" s="411"/>
      <c r="BE411" s="411"/>
      <c r="BF411" s="411"/>
      <c r="BG411" s="411"/>
      <c r="BH411" s="411"/>
      <c r="BI411" s="411"/>
      <c r="BJ411" s="411"/>
      <c r="BK411" s="411"/>
      <c r="BL411" s="412"/>
      <c r="BM411" s="410" t="s">
        <v>121</v>
      </c>
      <c r="BN411" s="411"/>
      <c r="BO411" s="411"/>
      <c r="BP411" s="411"/>
      <c r="BQ411" s="411"/>
      <c r="BR411" s="412"/>
      <c r="BS411" s="410" t="s">
        <v>184</v>
      </c>
      <c r="BT411" s="411"/>
      <c r="BU411" s="412"/>
      <c r="BV411" s="410" t="s">
        <v>119</v>
      </c>
      <c r="BW411" s="411"/>
      <c r="BX411" s="411"/>
      <c r="BY411" s="411"/>
      <c r="BZ411" s="411"/>
      <c r="CA411" s="412"/>
      <c r="CB411" s="410" t="s">
        <v>184</v>
      </c>
      <c r="CC411" s="411"/>
      <c r="CD411" s="411"/>
      <c r="CE411" s="412"/>
      <c r="CF411" s="410" t="s">
        <v>120</v>
      </c>
      <c r="CG411" s="411"/>
      <c r="CH411" s="411"/>
      <c r="CI411" s="411"/>
      <c r="CJ411" s="411"/>
      <c r="CK411" s="412"/>
      <c r="CL411" s="410" t="s">
        <v>184</v>
      </c>
      <c r="CM411" s="411"/>
      <c r="CN411" s="412"/>
    </row>
    <row r="412" spans="4:92" ht="14.25" customHeight="1">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2"/>
      <c r="AL412" s="572"/>
      <c r="AM412" s="572"/>
      <c r="AN412" s="572"/>
      <c r="AO412" s="572"/>
      <c r="AP412" s="572"/>
      <c r="AQ412" s="572"/>
      <c r="AR412" s="572"/>
      <c r="AS412" s="572"/>
      <c r="AT412" s="572"/>
      <c r="AU412" s="121"/>
      <c r="AV412" s="382" t="s">
        <v>313</v>
      </c>
      <c r="AW412" s="383"/>
      <c r="AX412" s="383"/>
      <c r="AY412" s="383"/>
      <c r="AZ412" s="383"/>
      <c r="BA412" s="383"/>
      <c r="BB412" s="383"/>
      <c r="BC412" s="383"/>
      <c r="BD412" s="383"/>
      <c r="BE412" s="383"/>
      <c r="BF412" s="383"/>
      <c r="BG412" s="383"/>
      <c r="BH412" s="383"/>
      <c r="BI412" s="383"/>
      <c r="BJ412" s="383"/>
      <c r="BK412" s="383"/>
      <c r="BL412" s="384"/>
      <c r="BM412" s="430">
        <v>8932</v>
      </c>
      <c r="BN412" s="431"/>
      <c r="BO412" s="431"/>
      <c r="BP412" s="431"/>
      <c r="BQ412" s="431"/>
      <c r="BR412" s="432"/>
      <c r="BS412" s="433">
        <v>100</v>
      </c>
      <c r="BT412" s="434"/>
      <c r="BU412" s="435"/>
      <c r="BV412" s="430">
        <v>7332</v>
      </c>
      <c r="BW412" s="431"/>
      <c r="BX412" s="431"/>
      <c r="BY412" s="431"/>
      <c r="BZ412" s="431"/>
      <c r="CA412" s="432"/>
      <c r="CB412" s="433">
        <v>100</v>
      </c>
      <c r="CC412" s="434"/>
      <c r="CD412" s="434"/>
      <c r="CE412" s="435"/>
      <c r="CF412" s="430">
        <v>1600</v>
      </c>
      <c r="CG412" s="431"/>
      <c r="CH412" s="431"/>
      <c r="CI412" s="431"/>
      <c r="CJ412" s="431"/>
      <c r="CK412" s="432"/>
      <c r="CL412" s="433">
        <v>100</v>
      </c>
      <c r="CM412" s="434"/>
      <c r="CN412" s="435"/>
    </row>
    <row r="413" spans="4:92" ht="14.25" customHeight="1">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2"/>
      <c r="AL413" s="572"/>
      <c r="AM413" s="572"/>
      <c r="AN413" s="572"/>
      <c r="AO413" s="572"/>
      <c r="AP413" s="572"/>
      <c r="AQ413" s="572"/>
      <c r="AR413" s="572"/>
      <c r="AS413" s="572"/>
      <c r="AT413" s="572"/>
      <c r="AU413" s="121"/>
      <c r="AV413" s="382" t="s">
        <v>314</v>
      </c>
      <c r="AW413" s="383"/>
      <c r="AX413" s="383"/>
      <c r="AY413" s="383"/>
      <c r="AZ413" s="383"/>
      <c r="BA413" s="383"/>
      <c r="BB413" s="383"/>
      <c r="BC413" s="383"/>
      <c r="BD413" s="383"/>
      <c r="BE413" s="383"/>
      <c r="BF413" s="383"/>
      <c r="BG413" s="383"/>
      <c r="BH413" s="383"/>
      <c r="BI413" s="383"/>
      <c r="BJ413" s="383"/>
      <c r="BK413" s="383"/>
      <c r="BL413" s="384"/>
      <c r="BM413" s="430">
        <v>7499</v>
      </c>
      <c r="BN413" s="431"/>
      <c r="BO413" s="431"/>
      <c r="BP413" s="431"/>
      <c r="BQ413" s="431"/>
      <c r="BR413" s="432"/>
      <c r="BS413" s="433">
        <v>83.96</v>
      </c>
      <c r="BT413" s="434"/>
      <c r="BU413" s="435"/>
      <c r="BV413" s="430">
        <v>6201</v>
      </c>
      <c r="BW413" s="431"/>
      <c r="BX413" s="431"/>
      <c r="BY413" s="431"/>
      <c r="BZ413" s="431"/>
      <c r="CA413" s="432"/>
      <c r="CB413" s="433">
        <v>84.58</v>
      </c>
      <c r="CC413" s="434"/>
      <c r="CD413" s="434"/>
      <c r="CE413" s="435"/>
      <c r="CF413" s="430">
        <v>1298</v>
      </c>
      <c r="CG413" s="431"/>
      <c r="CH413" s="431"/>
      <c r="CI413" s="431"/>
      <c r="CJ413" s="431"/>
      <c r="CK413" s="432"/>
      <c r="CL413" s="433">
        <v>81.14</v>
      </c>
      <c r="CM413" s="434"/>
      <c r="CN413" s="435"/>
    </row>
    <row r="414" spans="4:92" ht="14.25" customHeight="1">
      <c r="D414" s="579" t="s">
        <v>258</v>
      </c>
      <c r="E414" s="579"/>
      <c r="F414" s="579"/>
      <c r="G414" s="579"/>
      <c r="H414" s="579"/>
      <c r="I414" s="579"/>
      <c r="J414" s="579"/>
      <c r="K414" s="579"/>
      <c r="L414" s="579"/>
      <c r="M414" s="579"/>
      <c r="N414" s="579"/>
      <c r="O414" s="624"/>
      <c r="P414" s="624"/>
      <c r="Q414" s="624"/>
      <c r="R414" s="624"/>
      <c r="S414" s="624"/>
      <c r="T414" s="640"/>
      <c r="U414" s="640"/>
      <c r="V414" s="640"/>
      <c r="W414" s="640"/>
      <c r="X414" s="640"/>
      <c r="Y414" s="640"/>
      <c r="Z414" s="640"/>
      <c r="AA414" s="640"/>
      <c r="AB414" s="640"/>
      <c r="AC414" s="640"/>
      <c r="AD414" s="640"/>
      <c r="AE414" s="640"/>
      <c r="AF414" s="640"/>
      <c r="AG414" s="640"/>
      <c r="AH414" s="640"/>
      <c r="AI414" s="640"/>
      <c r="AJ414" s="640"/>
      <c r="AK414" s="624"/>
      <c r="AL414" s="624"/>
      <c r="AM414" s="624"/>
      <c r="AN414" s="624"/>
      <c r="AO414" s="624"/>
      <c r="AP414" s="624"/>
      <c r="AQ414" s="624"/>
      <c r="AR414" s="624"/>
      <c r="AS414" s="624"/>
      <c r="AT414" s="624"/>
      <c r="AU414" s="121"/>
      <c r="AV414" s="382" t="s">
        <v>315</v>
      </c>
      <c r="AW414" s="383"/>
      <c r="AX414" s="383"/>
      <c r="AY414" s="383"/>
      <c r="AZ414" s="383"/>
      <c r="BA414" s="383"/>
      <c r="BB414" s="383"/>
      <c r="BC414" s="383"/>
      <c r="BD414" s="383"/>
      <c r="BE414" s="383"/>
      <c r="BF414" s="383"/>
      <c r="BG414" s="383"/>
      <c r="BH414" s="383"/>
      <c r="BI414" s="383"/>
      <c r="BJ414" s="383"/>
      <c r="BK414" s="383"/>
      <c r="BL414" s="384"/>
      <c r="BM414" s="430">
        <v>1433</v>
      </c>
      <c r="BN414" s="431"/>
      <c r="BO414" s="431"/>
      <c r="BP414" s="431"/>
      <c r="BQ414" s="431"/>
      <c r="BR414" s="432"/>
      <c r="BS414" s="433">
        <v>16.04</v>
      </c>
      <c r="BT414" s="434"/>
      <c r="BU414" s="435"/>
      <c r="BV414" s="430">
        <v>1131</v>
      </c>
      <c r="BW414" s="431"/>
      <c r="BX414" s="431"/>
      <c r="BY414" s="431"/>
      <c r="BZ414" s="431"/>
      <c r="CA414" s="432"/>
      <c r="CB414" s="433">
        <v>15.42</v>
      </c>
      <c r="CC414" s="434"/>
      <c r="CD414" s="434"/>
      <c r="CE414" s="435"/>
      <c r="CF414" s="430">
        <v>302</v>
      </c>
      <c r="CG414" s="431"/>
      <c r="CH414" s="431"/>
      <c r="CI414" s="431"/>
      <c r="CJ414" s="431"/>
      <c r="CK414" s="432"/>
      <c r="CL414" s="433">
        <v>18.86</v>
      </c>
      <c r="CM414" s="434"/>
      <c r="CN414" s="435"/>
    </row>
    <row r="415" spans="4:92" ht="14.25" customHeight="1">
      <c r="D415" s="579" t="s">
        <v>259</v>
      </c>
      <c r="E415" s="579"/>
      <c r="F415" s="579"/>
      <c r="G415" s="579"/>
      <c r="H415" s="579"/>
      <c r="I415" s="579"/>
      <c r="J415" s="579"/>
      <c r="K415" s="579"/>
      <c r="L415" s="579"/>
      <c r="M415" s="579"/>
      <c r="N415" s="579"/>
      <c r="O415" s="624"/>
      <c r="P415" s="624"/>
      <c r="Q415" s="624"/>
      <c r="R415" s="624"/>
      <c r="S415" s="624"/>
      <c r="T415" s="640"/>
      <c r="U415" s="640"/>
      <c r="V415" s="640"/>
      <c r="W415" s="640"/>
      <c r="X415" s="640"/>
      <c r="Y415" s="640"/>
      <c r="Z415" s="640"/>
      <c r="AA415" s="640"/>
      <c r="AB415" s="640"/>
      <c r="AC415" s="640"/>
      <c r="AD415" s="640"/>
      <c r="AE415" s="640"/>
      <c r="AF415" s="640"/>
      <c r="AG415" s="640"/>
      <c r="AH415" s="640"/>
      <c r="AI415" s="640"/>
      <c r="AJ415" s="640"/>
      <c r="AK415" s="624"/>
      <c r="AL415" s="624"/>
      <c r="AM415" s="624"/>
      <c r="AN415" s="624"/>
      <c r="AO415" s="624"/>
      <c r="AP415" s="624"/>
      <c r="AQ415" s="624"/>
      <c r="AR415" s="624"/>
      <c r="AS415" s="624"/>
      <c r="AT415" s="624"/>
      <c r="AU415" s="121"/>
      <c r="AV415" s="382" t="s">
        <v>316</v>
      </c>
      <c r="AW415" s="383"/>
      <c r="AX415" s="383"/>
      <c r="AY415" s="383"/>
      <c r="AZ415" s="383"/>
      <c r="BA415" s="383"/>
      <c r="BB415" s="383"/>
      <c r="BC415" s="383"/>
      <c r="BD415" s="383"/>
      <c r="BE415" s="383"/>
      <c r="BF415" s="383"/>
      <c r="BG415" s="383"/>
      <c r="BH415" s="383"/>
      <c r="BI415" s="383"/>
      <c r="BJ415" s="383"/>
      <c r="BK415" s="383"/>
      <c r="BL415" s="384"/>
      <c r="BM415" s="430">
        <v>632</v>
      </c>
      <c r="BN415" s="431"/>
      <c r="BO415" s="431"/>
      <c r="BP415" s="431"/>
      <c r="BQ415" s="431"/>
      <c r="BR415" s="432"/>
      <c r="BS415" s="433">
        <v>7.08</v>
      </c>
      <c r="BT415" s="434"/>
      <c r="BU415" s="435"/>
      <c r="BV415" s="430">
        <v>537</v>
      </c>
      <c r="BW415" s="431"/>
      <c r="BX415" s="431"/>
      <c r="BY415" s="431"/>
      <c r="BZ415" s="431"/>
      <c r="CA415" s="432"/>
      <c r="CB415" s="433">
        <v>7.32</v>
      </c>
      <c r="CC415" s="434"/>
      <c r="CD415" s="434"/>
      <c r="CE415" s="435"/>
      <c r="CF415" s="430">
        <v>96</v>
      </c>
      <c r="CG415" s="431"/>
      <c r="CH415" s="431"/>
      <c r="CI415" s="431"/>
      <c r="CJ415" s="431"/>
      <c r="CK415" s="432"/>
      <c r="CL415" s="433">
        <v>5.98</v>
      </c>
      <c r="CM415" s="434"/>
      <c r="CN415" s="435"/>
    </row>
    <row r="416" spans="4:92" ht="14.25" customHeight="1">
      <c r="D416" s="579" t="s">
        <v>260</v>
      </c>
      <c r="E416" s="579"/>
      <c r="F416" s="579"/>
      <c r="G416" s="579"/>
      <c r="H416" s="579"/>
      <c r="I416" s="579"/>
      <c r="J416" s="579"/>
      <c r="K416" s="579"/>
      <c r="L416" s="579"/>
      <c r="M416" s="579"/>
      <c r="N416" s="579"/>
      <c r="O416" s="890"/>
      <c r="P416" s="891"/>
      <c r="Q416" s="891"/>
      <c r="R416" s="891"/>
      <c r="S416" s="892"/>
      <c r="T416" s="640"/>
      <c r="U416" s="640"/>
      <c r="V416" s="640"/>
      <c r="W416" s="640"/>
      <c r="X416" s="640"/>
      <c r="Y416" s="640"/>
      <c r="Z416" s="640"/>
      <c r="AA416" s="640"/>
      <c r="AB416" s="640"/>
      <c r="AC416" s="640"/>
      <c r="AD416" s="640"/>
      <c r="AE416" s="640"/>
      <c r="AF416" s="640"/>
      <c r="AG416" s="640"/>
      <c r="AH416" s="640"/>
      <c r="AI416" s="640"/>
      <c r="AJ416" s="640"/>
      <c r="AK416" s="624"/>
      <c r="AL416" s="624"/>
      <c r="AM416" s="624"/>
      <c r="AN416" s="624"/>
      <c r="AO416" s="624"/>
      <c r="AP416" s="624"/>
      <c r="AQ416" s="624"/>
      <c r="AR416" s="624"/>
      <c r="AS416" s="624"/>
      <c r="AT416" s="624"/>
      <c r="AU416" s="121"/>
      <c r="AV416" s="382" t="s">
        <v>317</v>
      </c>
      <c r="AW416" s="383"/>
      <c r="AX416" s="383"/>
      <c r="AY416" s="383"/>
      <c r="AZ416" s="383"/>
      <c r="BA416" s="383"/>
      <c r="BB416" s="383"/>
      <c r="BC416" s="383"/>
      <c r="BD416" s="383"/>
      <c r="BE416" s="383"/>
      <c r="BF416" s="383"/>
      <c r="BG416" s="383"/>
      <c r="BH416" s="383"/>
      <c r="BI416" s="383"/>
      <c r="BJ416" s="383"/>
      <c r="BK416" s="383"/>
      <c r="BL416" s="384"/>
      <c r="BM416" s="430">
        <v>800</v>
      </c>
      <c r="BN416" s="431"/>
      <c r="BO416" s="431"/>
      <c r="BP416" s="431"/>
      <c r="BQ416" s="431"/>
      <c r="BR416" s="432"/>
      <c r="BS416" s="433">
        <v>8.9600000000000009</v>
      </c>
      <c r="BT416" s="434"/>
      <c r="BU416" s="435"/>
      <c r="BV416" s="430">
        <v>594</v>
      </c>
      <c r="BW416" s="431"/>
      <c r="BX416" s="431"/>
      <c r="BY416" s="431"/>
      <c r="BZ416" s="431"/>
      <c r="CA416" s="432"/>
      <c r="CB416" s="433">
        <v>8.1</v>
      </c>
      <c r="CC416" s="434"/>
      <c r="CD416" s="434"/>
      <c r="CE416" s="435"/>
      <c r="CF416" s="430">
        <v>206</v>
      </c>
      <c r="CG416" s="431"/>
      <c r="CH416" s="431"/>
      <c r="CI416" s="431"/>
      <c r="CJ416" s="431"/>
      <c r="CK416" s="432"/>
      <c r="CL416" s="433">
        <v>12.89</v>
      </c>
      <c r="CM416" s="434"/>
      <c r="CN416" s="435"/>
    </row>
    <row r="417" spans="4:98" ht="14.25" customHeight="1">
      <c r="D417" s="419" t="s">
        <v>312</v>
      </c>
      <c r="E417" s="419"/>
      <c r="F417" s="419"/>
      <c r="G417" s="419"/>
      <c r="H417" s="419"/>
      <c r="I417" s="419"/>
      <c r="J417" s="419"/>
      <c r="K417" s="419"/>
      <c r="L417" s="419"/>
      <c r="M417" s="419"/>
      <c r="N417" s="419"/>
      <c r="O417" s="419"/>
      <c r="P417" s="419"/>
      <c r="Q417" s="419"/>
      <c r="R417" s="419"/>
      <c r="S417" s="419"/>
      <c r="T417" s="419"/>
      <c r="U417" s="419"/>
      <c r="V417" s="419"/>
      <c r="W417" s="419"/>
      <c r="X417" s="419"/>
      <c r="Y417" s="419"/>
      <c r="Z417" s="419"/>
      <c r="AA417" s="419"/>
      <c r="AB417" s="419"/>
      <c r="AC417" s="419"/>
      <c r="AD417" s="419"/>
      <c r="AE417" s="419"/>
      <c r="AF417" s="419"/>
      <c r="AG417" s="419"/>
      <c r="AH417" s="419"/>
      <c r="AI417" s="419"/>
      <c r="AJ417" s="419"/>
      <c r="AK417" s="419"/>
      <c r="AL417" s="419"/>
      <c r="AM417" s="419"/>
      <c r="AN417" s="419"/>
      <c r="AO417" s="419"/>
      <c r="AP417" s="419"/>
      <c r="AQ417" s="419"/>
      <c r="AR417" s="419"/>
      <c r="AS417" s="419"/>
      <c r="AT417" s="419"/>
      <c r="AU417" s="121"/>
      <c r="AV417" s="419" t="s">
        <v>321</v>
      </c>
      <c r="AW417" s="419"/>
      <c r="AX417" s="419"/>
      <c r="AY417" s="419"/>
      <c r="AZ417" s="419"/>
      <c r="BA417" s="419"/>
      <c r="BB417" s="419"/>
      <c r="BC417" s="419"/>
      <c r="BD417" s="419"/>
      <c r="BE417" s="419"/>
      <c r="BF417" s="419"/>
      <c r="BG417" s="419"/>
      <c r="BH417" s="419"/>
      <c r="BI417" s="419"/>
      <c r="BJ417" s="419"/>
      <c r="BK417" s="419"/>
      <c r="BL417" s="419"/>
      <c r="BM417" s="419"/>
      <c r="BN417" s="419"/>
      <c r="BO417" s="419"/>
      <c r="BP417" s="419"/>
      <c r="BQ417" s="419"/>
      <c r="BR417" s="419"/>
      <c r="BS417" s="419"/>
      <c r="BT417" s="419"/>
      <c r="BU417" s="419"/>
      <c r="BV417" s="419"/>
      <c r="BW417" s="419"/>
      <c r="BX417" s="419"/>
      <c r="BY417" s="419"/>
      <c r="BZ417" s="419"/>
      <c r="CA417" s="419"/>
      <c r="CB417" s="419"/>
      <c r="CC417" s="419"/>
      <c r="CD417" s="419"/>
      <c r="CE417" s="419"/>
      <c r="CF417" s="419"/>
      <c r="CG417" s="419"/>
      <c r="CH417" s="419"/>
      <c r="CI417" s="419"/>
      <c r="CJ417" s="419"/>
      <c r="CK417" s="419"/>
      <c r="CL417" s="419"/>
      <c r="CM417" s="419"/>
      <c r="CN417" s="419"/>
    </row>
    <row r="418" spans="4:98" ht="14.25" customHeight="1">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c r="AS418" s="95"/>
      <c r="AT418" s="95"/>
      <c r="AU418" s="95"/>
      <c r="AV418" s="95"/>
      <c r="AW418" s="95"/>
      <c r="AX418" s="95"/>
      <c r="AY418" s="95"/>
      <c r="AZ418" s="95"/>
      <c r="BA418" s="95"/>
      <c r="BB418" s="95"/>
      <c r="BC418" s="95"/>
      <c r="BD418" s="95"/>
      <c r="BE418" s="95"/>
      <c r="BF418" s="95"/>
      <c r="BG418" s="95"/>
      <c r="BH418" s="95"/>
      <c r="BI418" s="121"/>
      <c r="BJ418" s="121"/>
      <c r="BK418" s="121"/>
      <c r="BL418" s="121"/>
      <c r="BM418" s="121"/>
      <c r="BN418" s="121"/>
      <c r="BO418" s="121"/>
      <c r="BP418" s="121"/>
      <c r="BQ418" s="121"/>
      <c r="BR418" s="121"/>
      <c r="BS418" s="121"/>
      <c r="BT418" s="121"/>
      <c r="BU418" s="121"/>
      <c r="BV418" s="121"/>
      <c r="BW418" s="121"/>
    </row>
    <row r="419" spans="4:98" ht="14.25" customHeight="1">
      <c r="D419" s="605" t="s">
        <v>690</v>
      </c>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5"/>
      <c r="AL419" s="605"/>
      <c r="AM419" s="605"/>
      <c r="AN419" s="605"/>
      <c r="AO419" s="605"/>
      <c r="AP419" s="605"/>
      <c r="AQ419" s="605"/>
      <c r="AR419" s="605"/>
      <c r="AS419" s="605"/>
      <c r="AT419" s="605"/>
      <c r="AU419" s="605"/>
      <c r="AV419" s="605"/>
      <c r="AW419" s="605"/>
      <c r="AX419" s="605"/>
      <c r="AY419" s="605"/>
      <c r="AZ419" s="605"/>
      <c r="BA419" s="605"/>
      <c r="BB419" s="605"/>
      <c r="BC419" s="605"/>
      <c r="BD419" s="605"/>
      <c r="BE419" s="605"/>
      <c r="BF419" s="605"/>
      <c r="BG419" s="605"/>
      <c r="BH419" s="605"/>
      <c r="BI419" s="605"/>
      <c r="BJ419" s="605"/>
      <c r="BK419" s="605"/>
      <c r="BL419" s="605"/>
      <c r="BM419" s="605"/>
      <c r="BN419" s="605"/>
      <c r="BO419" s="605"/>
      <c r="BP419" s="605"/>
      <c r="BQ419" s="605"/>
      <c r="BR419" s="605"/>
      <c r="BS419" s="605"/>
      <c r="BT419" s="605"/>
      <c r="BU419" s="605"/>
      <c r="BV419" s="605"/>
      <c r="BW419" s="605"/>
      <c r="BX419" s="605"/>
      <c r="BY419" s="605"/>
      <c r="BZ419" s="605"/>
      <c r="CA419" s="605"/>
      <c r="CB419" s="605"/>
      <c r="CC419" s="605"/>
      <c r="CD419" s="605"/>
      <c r="CE419" s="605"/>
      <c r="CF419" s="605"/>
      <c r="CG419" s="605"/>
      <c r="CH419" s="605"/>
      <c r="CI419" s="605"/>
      <c r="CJ419" s="605"/>
      <c r="CK419" s="605"/>
      <c r="CL419" s="605"/>
      <c r="CM419" s="605"/>
      <c r="CN419" s="605"/>
    </row>
    <row r="420" spans="4:98" ht="14.25" customHeight="1">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5"/>
      <c r="AL420" s="605"/>
      <c r="AM420" s="605"/>
      <c r="AN420" s="605"/>
      <c r="AO420" s="605"/>
      <c r="AP420" s="605"/>
      <c r="AQ420" s="605"/>
      <c r="AR420" s="605"/>
      <c r="AS420" s="605"/>
      <c r="AT420" s="605"/>
      <c r="AU420" s="605"/>
      <c r="AV420" s="605"/>
      <c r="AW420" s="605"/>
      <c r="AX420" s="605"/>
      <c r="AY420" s="605"/>
      <c r="AZ420" s="605"/>
      <c r="BA420" s="605"/>
      <c r="BB420" s="605"/>
      <c r="BC420" s="605"/>
      <c r="BD420" s="605"/>
      <c r="BE420" s="605"/>
      <c r="BF420" s="605"/>
      <c r="BG420" s="605"/>
      <c r="BH420" s="605"/>
      <c r="BI420" s="605"/>
      <c r="BJ420" s="605"/>
      <c r="BK420" s="605"/>
      <c r="BL420" s="605"/>
      <c r="BM420" s="605"/>
      <c r="BN420" s="605"/>
      <c r="BO420" s="605"/>
      <c r="BP420" s="605"/>
      <c r="BQ420" s="605"/>
      <c r="BR420" s="605"/>
      <c r="BS420" s="605"/>
      <c r="BT420" s="605"/>
      <c r="BU420" s="605"/>
      <c r="BV420" s="605"/>
      <c r="BW420" s="605"/>
      <c r="BX420" s="605"/>
      <c r="BY420" s="605"/>
      <c r="BZ420" s="605"/>
      <c r="CA420" s="605"/>
      <c r="CB420" s="605"/>
      <c r="CC420" s="605"/>
      <c r="CD420" s="605"/>
      <c r="CE420" s="605"/>
      <c r="CF420" s="605"/>
      <c r="CG420" s="605"/>
      <c r="CH420" s="605"/>
      <c r="CI420" s="605"/>
      <c r="CJ420" s="605"/>
      <c r="CK420" s="605"/>
      <c r="CL420" s="605"/>
      <c r="CM420" s="605"/>
      <c r="CN420" s="605"/>
    </row>
    <row r="421" spans="4:98" ht="14.25" customHeight="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row>
    <row r="422" spans="4:98" ht="14.25" customHeight="1">
      <c r="D422" s="622" t="s">
        <v>261</v>
      </c>
      <c r="E422" s="622"/>
      <c r="F422" s="622"/>
      <c r="G422" s="622"/>
      <c r="H422" s="622"/>
      <c r="I422" s="622"/>
      <c r="J422" s="622"/>
      <c r="K422" s="622"/>
      <c r="L422" s="622"/>
      <c r="M422" s="622"/>
      <c r="N422" s="622"/>
      <c r="O422" s="622"/>
      <c r="P422" s="622"/>
      <c r="Q422" s="622"/>
      <c r="R422" s="622"/>
      <c r="S422" s="622">
        <v>2018</v>
      </c>
      <c r="T422" s="622"/>
      <c r="U422" s="622"/>
      <c r="V422" s="622"/>
      <c r="W422" s="622"/>
      <c r="X422" s="622"/>
      <c r="Y422" s="622"/>
      <c r="Z422" s="622"/>
      <c r="AA422" s="622"/>
      <c r="AB422" s="622"/>
      <c r="AC422" s="622"/>
      <c r="AD422" s="622"/>
      <c r="AE422" s="622"/>
      <c r="AF422" s="622"/>
      <c r="AG422" s="622">
        <v>2019</v>
      </c>
      <c r="AH422" s="622"/>
      <c r="AI422" s="622"/>
      <c r="AJ422" s="622"/>
      <c r="AK422" s="622"/>
      <c r="AL422" s="622"/>
      <c r="AM422" s="622"/>
      <c r="AN422" s="622"/>
      <c r="AO422" s="622"/>
      <c r="AP422" s="622"/>
      <c r="AQ422" s="622"/>
      <c r="AR422" s="622"/>
      <c r="AS422" s="622"/>
      <c r="AT422" s="622"/>
    </row>
    <row r="423" spans="4:98" ht="14.25" customHeight="1">
      <c r="D423" s="622"/>
      <c r="E423" s="622"/>
      <c r="F423" s="622"/>
      <c r="G423" s="622"/>
      <c r="H423" s="622"/>
      <c r="I423" s="622"/>
      <c r="J423" s="622"/>
      <c r="K423" s="622"/>
      <c r="L423" s="622"/>
      <c r="M423" s="622"/>
      <c r="N423" s="622"/>
      <c r="O423" s="622"/>
      <c r="P423" s="622"/>
      <c r="Q423" s="622"/>
      <c r="R423" s="622"/>
      <c r="S423" s="622" t="s">
        <v>271</v>
      </c>
      <c r="T423" s="622"/>
      <c r="U423" s="622"/>
      <c r="V423" s="622"/>
      <c r="W423" s="622"/>
      <c r="X423" s="622"/>
      <c r="Y423" s="622"/>
      <c r="Z423" s="623" t="s">
        <v>263</v>
      </c>
      <c r="AA423" s="623"/>
      <c r="AB423" s="623"/>
      <c r="AC423" s="623"/>
      <c r="AD423" s="623"/>
      <c r="AE423" s="623"/>
      <c r="AF423" s="623"/>
      <c r="AG423" s="622" t="s">
        <v>271</v>
      </c>
      <c r="AH423" s="622"/>
      <c r="AI423" s="622"/>
      <c r="AJ423" s="622"/>
      <c r="AK423" s="622"/>
      <c r="AL423" s="622"/>
      <c r="AM423" s="622"/>
      <c r="AN423" s="623" t="s">
        <v>263</v>
      </c>
      <c r="AO423" s="623"/>
      <c r="AP423" s="623"/>
      <c r="AQ423" s="623"/>
      <c r="AR423" s="623"/>
      <c r="AS423" s="623"/>
      <c r="AT423" s="623"/>
      <c r="CS423" s="127" t="s">
        <v>603</v>
      </c>
      <c r="CT423" s="127" t="s">
        <v>604</v>
      </c>
    </row>
    <row r="424" spans="4:98" ht="14.25" customHeight="1">
      <c r="D424" s="622"/>
      <c r="E424" s="622"/>
      <c r="F424" s="622"/>
      <c r="G424" s="622"/>
      <c r="H424" s="622"/>
      <c r="I424" s="622"/>
      <c r="J424" s="622"/>
      <c r="K424" s="622"/>
      <c r="L424" s="622"/>
      <c r="M424" s="622"/>
      <c r="N424" s="622"/>
      <c r="O424" s="622"/>
      <c r="P424" s="622"/>
      <c r="Q424" s="622"/>
      <c r="R424" s="622"/>
      <c r="S424" s="622"/>
      <c r="T424" s="622"/>
      <c r="U424" s="622"/>
      <c r="V424" s="622"/>
      <c r="W424" s="622"/>
      <c r="X424" s="622"/>
      <c r="Y424" s="622"/>
      <c r="Z424" s="623"/>
      <c r="AA424" s="623"/>
      <c r="AB424" s="623"/>
      <c r="AC424" s="623"/>
      <c r="AD424" s="623"/>
      <c r="AE424" s="623"/>
      <c r="AF424" s="623"/>
      <c r="AG424" s="622"/>
      <c r="AH424" s="622"/>
      <c r="AI424" s="622"/>
      <c r="AJ424" s="622"/>
      <c r="AK424" s="622"/>
      <c r="AL424" s="622"/>
      <c r="AM424" s="622"/>
      <c r="AN424" s="623"/>
      <c r="AO424" s="623"/>
      <c r="AP424" s="623"/>
      <c r="AQ424" s="623"/>
      <c r="AR424" s="623"/>
      <c r="AS424" s="623"/>
      <c r="AT424" s="623"/>
    </row>
    <row r="425" spans="4:98" ht="14.25" customHeight="1">
      <c r="D425" s="640" t="s">
        <v>262</v>
      </c>
      <c r="E425" s="640"/>
      <c r="F425" s="640"/>
      <c r="G425" s="640"/>
      <c r="H425" s="640"/>
      <c r="I425" s="640"/>
      <c r="J425" s="640"/>
      <c r="K425" s="640"/>
      <c r="L425" s="640"/>
      <c r="M425" s="640"/>
      <c r="N425" s="640"/>
      <c r="O425" s="640"/>
      <c r="P425" s="640"/>
      <c r="Q425" s="640"/>
      <c r="R425" s="640"/>
      <c r="S425" s="640">
        <v>17</v>
      </c>
      <c r="T425" s="640"/>
      <c r="U425" s="640"/>
      <c r="V425" s="640"/>
      <c r="W425" s="640"/>
      <c r="X425" s="640"/>
      <c r="Y425" s="640"/>
      <c r="Z425" s="759">
        <v>48.3</v>
      </c>
      <c r="AA425" s="759"/>
      <c r="AB425" s="759"/>
      <c r="AC425" s="759"/>
      <c r="AD425" s="759"/>
      <c r="AE425" s="759"/>
      <c r="AF425" s="759"/>
      <c r="AG425" s="597">
        <v>23</v>
      </c>
      <c r="AH425" s="598"/>
      <c r="AI425" s="598"/>
      <c r="AJ425" s="598"/>
      <c r="AK425" s="598"/>
      <c r="AL425" s="598"/>
      <c r="AM425" s="599"/>
      <c r="AN425" s="759"/>
      <c r="AO425" s="759"/>
      <c r="AP425" s="759"/>
      <c r="AQ425" s="759"/>
      <c r="AR425" s="759"/>
      <c r="AS425" s="759"/>
      <c r="AT425" s="759"/>
      <c r="CS425" s="127" t="str">
        <f t="shared" ref="CS425:CS432" si="22">+D425</f>
        <v xml:space="preserve">Homicidios </v>
      </c>
      <c r="CT425" s="127">
        <f t="shared" ref="CT425:CT432" si="23">+S425</f>
        <v>17</v>
      </c>
    </row>
    <row r="426" spans="4:98" ht="14.25" customHeight="1">
      <c r="D426" s="640" t="s">
        <v>272</v>
      </c>
      <c r="E426" s="640"/>
      <c r="F426" s="640"/>
      <c r="G426" s="640"/>
      <c r="H426" s="640"/>
      <c r="I426" s="640"/>
      <c r="J426" s="640"/>
      <c r="K426" s="640"/>
      <c r="L426" s="640"/>
      <c r="M426" s="640"/>
      <c r="N426" s="640"/>
      <c r="O426" s="640"/>
      <c r="P426" s="640"/>
      <c r="Q426" s="640"/>
      <c r="R426" s="640"/>
      <c r="S426" s="640">
        <v>3</v>
      </c>
      <c r="T426" s="640"/>
      <c r="U426" s="640"/>
      <c r="V426" s="640"/>
      <c r="W426" s="640"/>
      <c r="X426" s="640"/>
      <c r="Y426" s="640"/>
      <c r="Z426" s="759">
        <v>9.2899999999999991</v>
      </c>
      <c r="AA426" s="759"/>
      <c r="AB426" s="759"/>
      <c r="AC426" s="759"/>
      <c r="AD426" s="759"/>
      <c r="AE426" s="759"/>
      <c r="AF426" s="759"/>
      <c r="AG426" s="597">
        <v>2</v>
      </c>
      <c r="AH426" s="598"/>
      <c r="AI426" s="598"/>
      <c r="AJ426" s="598"/>
      <c r="AK426" s="598"/>
      <c r="AL426" s="598"/>
      <c r="AM426" s="599"/>
      <c r="AN426" s="759"/>
      <c r="AO426" s="759"/>
      <c r="AP426" s="759"/>
      <c r="AQ426" s="759"/>
      <c r="AR426" s="759"/>
      <c r="AS426" s="759"/>
      <c r="AT426" s="759"/>
      <c r="CS426" s="127" t="str">
        <f t="shared" si="22"/>
        <v>Suicidios</v>
      </c>
      <c r="CT426" s="127">
        <f t="shared" si="23"/>
        <v>3</v>
      </c>
    </row>
    <row r="427" spans="4:98" ht="14.25" customHeight="1">
      <c r="D427" s="640" t="s">
        <v>265</v>
      </c>
      <c r="E427" s="640"/>
      <c r="F427" s="640"/>
      <c r="G427" s="640"/>
      <c r="H427" s="640"/>
      <c r="I427" s="640"/>
      <c r="J427" s="640"/>
      <c r="K427" s="640"/>
      <c r="L427" s="640"/>
      <c r="M427" s="640"/>
      <c r="N427" s="640"/>
      <c r="O427" s="640"/>
      <c r="P427" s="640"/>
      <c r="Q427" s="640"/>
      <c r="R427" s="640"/>
      <c r="S427" s="640">
        <v>73</v>
      </c>
      <c r="T427" s="640"/>
      <c r="U427" s="640"/>
      <c r="V427" s="640"/>
      <c r="W427" s="640"/>
      <c r="X427" s="640"/>
      <c r="Y427" s="640"/>
      <c r="Z427" s="759"/>
      <c r="AA427" s="759"/>
      <c r="AB427" s="759"/>
      <c r="AC427" s="759"/>
      <c r="AD427" s="759"/>
      <c r="AE427" s="759"/>
      <c r="AF427" s="759"/>
      <c r="AG427" s="597">
        <v>77</v>
      </c>
      <c r="AH427" s="598"/>
      <c r="AI427" s="598"/>
      <c r="AJ427" s="598"/>
      <c r="AK427" s="598"/>
      <c r="AL427" s="598"/>
      <c r="AM427" s="599"/>
      <c r="AN427" s="759"/>
      <c r="AO427" s="759"/>
      <c r="AP427" s="759"/>
      <c r="AQ427" s="759"/>
      <c r="AR427" s="759"/>
      <c r="AS427" s="759"/>
      <c r="AT427" s="759"/>
      <c r="CS427" s="127" t="str">
        <f t="shared" si="22"/>
        <v>Hurto a Personas</v>
      </c>
      <c r="CT427" s="127">
        <f t="shared" si="23"/>
        <v>73</v>
      </c>
    </row>
    <row r="428" spans="4:98" ht="14.25" customHeight="1">
      <c r="D428" s="640" t="s">
        <v>266</v>
      </c>
      <c r="E428" s="640"/>
      <c r="F428" s="640"/>
      <c r="G428" s="640"/>
      <c r="H428" s="640"/>
      <c r="I428" s="640"/>
      <c r="J428" s="640"/>
      <c r="K428" s="640"/>
      <c r="L428" s="640"/>
      <c r="M428" s="640"/>
      <c r="N428" s="640"/>
      <c r="O428" s="640"/>
      <c r="P428" s="640"/>
      <c r="Q428" s="640"/>
      <c r="R428" s="640"/>
      <c r="S428" s="640">
        <v>63</v>
      </c>
      <c r="T428" s="640"/>
      <c r="U428" s="640"/>
      <c r="V428" s="640"/>
      <c r="W428" s="640"/>
      <c r="X428" s="640"/>
      <c r="Y428" s="640"/>
      <c r="Z428" s="759"/>
      <c r="AA428" s="759"/>
      <c r="AB428" s="759"/>
      <c r="AC428" s="759"/>
      <c r="AD428" s="759"/>
      <c r="AE428" s="759"/>
      <c r="AF428" s="759"/>
      <c r="AG428" s="597">
        <v>43</v>
      </c>
      <c r="AH428" s="598"/>
      <c r="AI428" s="598"/>
      <c r="AJ428" s="598"/>
      <c r="AK428" s="598"/>
      <c r="AL428" s="598"/>
      <c r="AM428" s="599"/>
      <c r="AN428" s="759"/>
      <c r="AO428" s="759"/>
      <c r="AP428" s="759"/>
      <c r="AQ428" s="759"/>
      <c r="AR428" s="759"/>
      <c r="AS428" s="759"/>
      <c r="AT428" s="759"/>
      <c r="CS428" s="127" t="str">
        <f t="shared" si="22"/>
        <v>Hurto a Residencias</v>
      </c>
      <c r="CT428" s="127">
        <f t="shared" si="23"/>
        <v>63</v>
      </c>
    </row>
    <row r="429" spans="4:98" ht="14.25" customHeight="1">
      <c r="D429" s="640" t="s">
        <v>264</v>
      </c>
      <c r="E429" s="640"/>
      <c r="F429" s="640"/>
      <c r="G429" s="640"/>
      <c r="H429" s="640"/>
      <c r="I429" s="640"/>
      <c r="J429" s="640"/>
      <c r="K429" s="640"/>
      <c r="L429" s="640"/>
      <c r="M429" s="640"/>
      <c r="N429" s="640"/>
      <c r="O429" s="640"/>
      <c r="P429" s="640"/>
      <c r="Q429" s="640"/>
      <c r="R429" s="640"/>
      <c r="S429" s="640">
        <v>24</v>
      </c>
      <c r="T429" s="640"/>
      <c r="U429" s="640"/>
      <c r="V429" s="640"/>
      <c r="W429" s="640"/>
      <c r="X429" s="640"/>
      <c r="Y429" s="640"/>
      <c r="Z429" s="759"/>
      <c r="AA429" s="759"/>
      <c r="AB429" s="759"/>
      <c r="AC429" s="759"/>
      <c r="AD429" s="759"/>
      <c r="AE429" s="759"/>
      <c r="AF429" s="759"/>
      <c r="AG429" s="597">
        <v>21</v>
      </c>
      <c r="AH429" s="598"/>
      <c r="AI429" s="598"/>
      <c r="AJ429" s="598"/>
      <c r="AK429" s="598"/>
      <c r="AL429" s="598"/>
      <c r="AM429" s="599"/>
      <c r="AN429" s="759"/>
      <c r="AO429" s="759"/>
      <c r="AP429" s="759"/>
      <c r="AQ429" s="759"/>
      <c r="AR429" s="759"/>
      <c r="AS429" s="759"/>
      <c r="AT429" s="759"/>
      <c r="CS429" s="127" t="str">
        <f t="shared" si="22"/>
        <v>Hurto a Comercio</v>
      </c>
      <c r="CT429" s="127">
        <f t="shared" si="23"/>
        <v>24</v>
      </c>
    </row>
    <row r="430" spans="4:98" ht="14.25" customHeight="1">
      <c r="D430" s="640" t="s">
        <v>268</v>
      </c>
      <c r="E430" s="640"/>
      <c r="F430" s="640"/>
      <c r="G430" s="640"/>
      <c r="H430" s="640"/>
      <c r="I430" s="640"/>
      <c r="J430" s="640"/>
      <c r="K430" s="640"/>
      <c r="L430" s="640"/>
      <c r="M430" s="640"/>
      <c r="N430" s="640"/>
      <c r="O430" s="640"/>
      <c r="P430" s="640"/>
      <c r="Q430" s="640"/>
      <c r="R430" s="640"/>
      <c r="S430" s="640">
        <v>3</v>
      </c>
      <c r="T430" s="640"/>
      <c r="U430" s="640"/>
      <c r="V430" s="640"/>
      <c r="W430" s="640"/>
      <c r="X430" s="640"/>
      <c r="Y430" s="640"/>
      <c r="Z430" s="759"/>
      <c r="AA430" s="759"/>
      <c r="AB430" s="759"/>
      <c r="AC430" s="759"/>
      <c r="AD430" s="759"/>
      <c r="AE430" s="759"/>
      <c r="AF430" s="759"/>
      <c r="AG430" s="597">
        <v>1</v>
      </c>
      <c r="AH430" s="598"/>
      <c r="AI430" s="598"/>
      <c r="AJ430" s="598"/>
      <c r="AK430" s="598"/>
      <c r="AL430" s="598"/>
      <c r="AM430" s="599"/>
      <c r="AN430" s="759"/>
      <c r="AO430" s="759"/>
      <c r="AP430" s="759"/>
      <c r="AQ430" s="759"/>
      <c r="AR430" s="759"/>
      <c r="AS430" s="759"/>
      <c r="AT430" s="759"/>
      <c r="CS430" s="127" t="str">
        <f t="shared" si="22"/>
        <v>Hurto a Vehículos</v>
      </c>
      <c r="CT430" s="127">
        <f t="shared" si="23"/>
        <v>3</v>
      </c>
    </row>
    <row r="431" spans="4:98" ht="14.25" customHeight="1">
      <c r="D431" s="640" t="s">
        <v>269</v>
      </c>
      <c r="E431" s="640"/>
      <c r="F431" s="640"/>
      <c r="G431" s="640"/>
      <c r="H431" s="640"/>
      <c r="I431" s="640"/>
      <c r="J431" s="640"/>
      <c r="K431" s="640"/>
      <c r="L431" s="640"/>
      <c r="M431" s="640"/>
      <c r="N431" s="640"/>
      <c r="O431" s="640"/>
      <c r="P431" s="640"/>
      <c r="Q431" s="640"/>
      <c r="R431" s="640"/>
      <c r="S431" s="640">
        <v>14</v>
      </c>
      <c r="T431" s="640"/>
      <c r="U431" s="640"/>
      <c r="V431" s="640"/>
      <c r="W431" s="640"/>
      <c r="X431" s="640"/>
      <c r="Y431" s="640"/>
      <c r="Z431" s="759"/>
      <c r="AA431" s="759"/>
      <c r="AB431" s="759"/>
      <c r="AC431" s="759"/>
      <c r="AD431" s="759"/>
      <c r="AE431" s="759"/>
      <c r="AF431" s="759"/>
      <c r="AG431" s="597">
        <v>21</v>
      </c>
      <c r="AH431" s="598"/>
      <c r="AI431" s="598"/>
      <c r="AJ431" s="598"/>
      <c r="AK431" s="598"/>
      <c r="AL431" s="598"/>
      <c r="AM431" s="599"/>
      <c r="AN431" s="759"/>
      <c r="AO431" s="759"/>
      <c r="AP431" s="759"/>
      <c r="AQ431" s="759"/>
      <c r="AR431" s="759"/>
      <c r="AS431" s="759"/>
      <c r="AT431" s="759"/>
      <c r="CS431" s="127" t="str">
        <f t="shared" si="22"/>
        <v>Hurto a Motocicletas</v>
      </c>
      <c r="CT431" s="127">
        <f t="shared" si="23"/>
        <v>14</v>
      </c>
    </row>
    <row r="432" spans="4:98" ht="14.25" customHeight="1">
      <c r="D432" s="640" t="s">
        <v>267</v>
      </c>
      <c r="E432" s="640"/>
      <c r="F432" s="640"/>
      <c r="G432" s="640"/>
      <c r="H432" s="640"/>
      <c r="I432" s="640"/>
      <c r="J432" s="640"/>
      <c r="K432" s="640"/>
      <c r="L432" s="640"/>
      <c r="M432" s="640"/>
      <c r="N432" s="640"/>
      <c r="O432" s="640"/>
      <c r="P432" s="640"/>
      <c r="Q432" s="640"/>
      <c r="R432" s="640"/>
      <c r="S432" s="640">
        <v>62</v>
      </c>
      <c r="T432" s="640"/>
      <c r="U432" s="640"/>
      <c r="V432" s="640"/>
      <c r="W432" s="640"/>
      <c r="X432" s="640"/>
      <c r="Y432" s="640"/>
      <c r="Z432" s="759"/>
      <c r="AA432" s="759"/>
      <c r="AB432" s="759"/>
      <c r="AC432" s="759"/>
      <c r="AD432" s="759"/>
      <c r="AE432" s="759"/>
      <c r="AF432" s="759"/>
      <c r="AG432" s="597">
        <v>56</v>
      </c>
      <c r="AH432" s="598"/>
      <c r="AI432" s="598"/>
      <c r="AJ432" s="598"/>
      <c r="AK432" s="598"/>
      <c r="AL432" s="598"/>
      <c r="AM432" s="599"/>
      <c r="AN432" s="759"/>
      <c r="AO432" s="759"/>
      <c r="AP432" s="759"/>
      <c r="AQ432" s="759"/>
      <c r="AR432" s="759"/>
      <c r="AS432" s="759"/>
      <c r="AT432" s="759"/>
      <c r="CS432" s="127" t="str">
        <f t="shared" si="22"/>
        <v>Hurto de Celulares</v>
      </c>
      <c r="CT432" s="127">
        <f t="shared" si="23"/>
        <v>62</v>
      </c>
    </row>
    <row r="433" spans="1:92" ht="14.25" customHeight="1">
      <c r="D433" s="894" t="s">
        <v>1574</v>
      </c>
      <c r="E433" s="436"/>
      <c r="F433" s="436"/>
      <c r="G433" s="436"/>
      <c r="H433" s="436"/>
      <c r="I433" s="436"/>
      <c r="J433" s="436"/>
      <c r="K433" s="436"/>
      <c r="L433" s="436"/>
      <c r="M433" s="436"/>
      <c r="N433" s="436"/>
      <c r="O433" s="436"/>
      <c r="P433" s="436"/>
      <c r="Q433" s="436"/>
      <c r="R433" s="436"/>
      <c r="S433" s="436"/>
      <c r="T433" s="436"/>
      <c r="U433" s="436"/>
      <c r="V433" s="436"/>
      <c r="W433" s="436"/>
      <c r="X433" s="436"/>
      <c r="Y433" s="436"/>
      <c r="Z433" s="436"/>
      <c r="AA433" s="436"/>
      <c r="AB433" s="436"/>
      <c r="AC433" s="436"/>
      <c r="AD433" s="436"/>
      <c r="AE433" s="436"/>
      <c r="AF433" s="436"/>
      <c r="AG433" s="436"/>
      <c r="AH433" s="436"/>
      <c r="AI433" s="436"/>
      <c r="AJ433" s="436"/>
      <c r="AK433" s="436"/>
      <c r="AL433" s="436"/>
      <c r="AM433" s="436"/>
      <c r="AN433" s="436"/>
      <c r="AO433" s="436"/>
      <c r="AP433" s="436"/>
      <c r="AQ433" s="436"/>
      <c r="AR433" s="436"/>
      <c r="AS433" s="436"/>
      <c r="AT433" s="436"/>
      <c r="AU433" s="121"/>
      <c r="AV433" s="436" t="s">
        <v>270</v>
      </c>
      <c r="AW433" s="436"/>
      <c r="AX433" s="436"/>
      <c r="AY433" s="436"/>
      <c r="AZ433" s="436"/>
      <c r="BA433" s="436"/>
      <c r="BB433" s="436"/>
      <c r="BC433" s="436"/>
      <c r="BD433" s="436"/>
      <c r="BE433" s="436"/>
      <c r="BF433" s="436"/>
      <c r="BG433" s="436"/>
      <c r="BH433" s="436"/>
      <c r="BI433" s="436"/>
      <c r="BJ433" s="436"/>
      <c r="BK433" s="436"/>
      <c r="BL433" s="436"/>
      <c r="BM433" s="436"/>
      <c r="BN433" s="436"/>
      <c r="BO433" s="436"/>
      <c r="BP433" s="436"/>
      <c r="BQ433" s="436"/>
      <c r="BR433" s="436"/>
      <c r="BS433" s="436"/>
      <c r="BT433" s="436"/>
      <c r="BU433" s="436"/>
      <c r="BV433" s="436"/>
      <c r="BW433" s="436"/>
      <c r="BX433" s="436"/>
      <c r="BY433" s="436"/>
      <c r="BZ433" s="436"/>
      <c r="CA433" s="436"/>
      <c r="CB433" s="436"/>
      <c r="CC433" s="436"/>
      <c r="CD433" s="436"/>
      <c r="CE433" s="436"/>
      <c r="CF433" s="436"/>
      <c r="CG433" s="436"/>
      <c r="CH433" s="436"/>
      <c r="CI433" s="436"/>
      <c r="CJ433" s="436"/>
      <c r="CK433" s="436"/>
      <c r="CL433" s="436"/>
    </row>
    <row r="434" spans="1:92" ht="14.25" customHeight="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121"/>
      <c r="BO434" s="121"/>
      <c r="BP434" s="121"/>
      <c r="BQ434" s="121"/>
      <c r="BR434" s="121"/>
      <c r="BS434" s="121"/>
      <c r="BT434" s="121"/>
      <c r="BU434" s="121"/>
      <c r="BV434" s="121"/>
      <c r="BW434" s="121"/>
    </row>
    <row r="435" spans="1:92" ht="14.25" customHeight="1">
      <c r="A435" s="893"/>
      <c r="B435" s="893"/>
      <c r="C435" s="893"/>
      <c r="D435" s="893"/>
      <c r="E435" s="893"/>
      <c r="F435" s="893"/>
      <c r="G435" s="893"/>
      <c r="H435" s="893"/>
      <c r="I435" s="893"/>
      <c r="J435" s="893"/>
      <c r="K435" s="893"/>
      <c r="L435" s="893"/>
      <c r="M435" s="893"/>
      <c r="N435" s="893"/>
      <c r="O435" s="893"/>
      <c r="P435" s="893"/>
      <c r="Q435" s="893"/>
      <c r="R435" s="893"/>
      <c r="S435" s="893"/>
      <c r="T435" s="893"/>
      <c r="U435" s="893"/>
      <c r="V435" s="893"/>
      <c r="W435" s="893"/>
      <c r="X435" s="893"/>
      <c r="Y435" s="893"/>
      <c r="Z435" s="893"/>
      <c r="AA435" s="893"/>
      <c r="AB435" s="893"/>
      <c r="AC435" s="893"/>
      <c r="AD435" s="893"/>
      <c r="AE435" s="893"/>
      <c r="AF435" s="893"/>
      <c r="AG435" s="893"/>
      <c r="AH435" s="893"/>
      <c r="AI435" s="893"/>
      <c r="AJ435" s="893"/>
      <c r="AK435" s="893"/>
      <c r="AL435" s="893"/>
      <c r="AM435" s="893"/>
      <c r="AN435" s="893"/>
      <c r="AO435" s="893"/>
      <c r="AP435" s="893"/>
      <c r="AQ435" s="893"/>
      <c r="AR435" s="893"/>
      <c r="AS435" s="893"/>
      <c r="AT435" s="893"/>
      <c r="AU435" s="893"/>
      <c r="AV435" s="893"/>
      <c r="AW435" s="893"/>
      <c r="AX435" s="893"/>
      <c r="AY435" s="893"/>
      <c r="AZ435" s="893"/>
      <c r="BA435" s="893"/>
      <c r="BB435" s="893"/>
      <c r="BC435" s="893"/>
      <c r="BD435" s="893"/>
      <c r="BE435" s="893"/>
      <c r="BF435" s="893"/>
      <c r="BG435" s="893"/>
      <c r="BH435" s="893"/>
      <c r="BI435" s="893"/>
      <c r="BJ435" s="893"/>
      <c r="BK435" s="893"/>
      <c r="BL435" s="893"/>
      <c r="BM435" s="893"/>
      <c r="BN435" s="893"/>
      <c r="BO435" s="893"/>
      <c r="BP435" s="893"/>
      <c r="BQ435" s="893"/>
      <c r="BR435" s="893"/>
      <c r="BS435" s="893"/>
      <c r="BT435" s="893"/>
      <c r="BU435" s="893"/>
      <c r="BV435" s="893"/>
      <c r="BW435" s="893"/>
      <c r="BX435" s="893"/>
      <c r="BY435" s="893"/>
      <c r="BZ435" s="893"/>
      <c r="CA435" s="893"/>
      <c r="CB435" s="893"/>
      <c r="CC435" s="893"/>
      <c r="CD435" s="893"/>
      <c r="CE435" s="893"/>
      <c r="CF435" s="893"/>
      <c r="CG435" s="893"/>
      <c r="CH435" s="893"/>
      <c r="CI435" s="893"/>
      <c r="CJ435" s="893"/>
      <c r="CK435" s="893"/>
      <c r="CL435" s="893"/>
      <c r="CM435" s="893"/>
      <c r="CN435" s="893"/>
    </row>
    <row r="436" spans="1:92" ht="14.25" customHeight="1">
      <c r="A436" s="893"/>
      <c r="B436" s="893"/>
      <c r="C436" s="893"/>
      <c r="D436" s="893"/>
      <c r="E436" s="893"/>
      <c r="F436" s="893"/>
      <c r="G436" s="893"/>
      <c r="H436" s="893"/>
      <c r="I436" s="893"/>
      <c r="J436" s="893"/>
      <c r="K436" s="893"/>
      <c r="L436" s="893"/>
      <c r="M436" s="893"/>
      <c r="N436" s="893"/>
      <c r="O436" s="893"/>
      <c r="P436" s="893"/>
      <c r="Q436" s="893"/>
      <c r="R436" s="893"/>
      <c r="S436" s="893"/>
      <c r="T436" s="893"/>
      <c r="U436" s="893"/>
      <c r="V436" s="893"/>
      <c r="W436" s="893"/>
      <c r="X436" s="893"/>
      <c r="Y436" s="893"/>
      <c r="Z436" s="893"/>
      <c r="AA436" s="893"/>
      <c r="AB436" s="893"/>
      <c r="AC436" s="893"/>
      <c r="AD436" s="893"/>
      <c r="AE436" s="893"/>
      <c r="AF436" s="893"/>
      <c r="AG436" s="893"/>
      <c r="AH436" s="893"/>
      <c r="AI436" s="893"/>
      <c r="AJ436" s="893"/>
      <c r="AK436" s="893"/>
      <c r="AL436" s="893"/>
      <c r="AM436" s="893"/>
      <c r="AN436" s="893"/>
      <c r="AO436" s="893"/>
      <c r="AP436" s="893"/>
      <c r="AQ436" s="893"/>
      <c r="AR436" s="893"/>
      <c r="AS436" s="893"/>
      <c r="AT436" s="893"/>
      <c r="AU436" s="893"/>
      <c r="AV436" s="893"/>
      <c r="AW436" s="893"/>
      <c r="AX436" s="893"/>
      <c r="AY436" s="893"/>
      <c r="AZ436" s="893"/>
      <c r="BA436" s="893"/>
      <c r="BB436" s="893"/>
      <c r="BC436" s="893"/>
      <c r="BD436" s="893"/>
      <c r="BE436" s="893"/>
      <c r="BF436" s="893"/>
      <c r="BG436" s="893"/>
      <c r="BH436" s="893"/>
      <c r="BI436" s="893"/>
      <c r="BJ436" s="893"/>
      <c r="BK436" s="893"/>
      <c r="BL436" s="893"/>
      <c r="BM436" s="893"/>
      <c r="BN436" s="893"/>
      <c r="BO436" s="893"/>
      <c r="BP436" s="893"/>
      <c r="BQ436" s="893"/>
      <c r="BR436" s="893"/>
      <c r="BS436" s="893"/>
      <c r="BT436" s="893"/>
      <c r="BU436" s="893"/>
      <c r="BV436" s="893"/>
      <c r="BW436" s="893"/>
      <c r="BX436" s="893"/>
      <c r="BY436" s="893"/>
      <c r="BZ436" s="893"/>
      <c r="CA436" s="893"/>
      <c r="CB436" s="893"/>
      <c r="CC436" s="893"/>
      <c r="CD436" s="893"/>
      <c r="CE436" s="893"/>
      <c r="CF436" s="893"/>
      <c r="CG436" s="893"/>
      <c r="CH436" s="893"/>
      <c r="CI436" s="893"/>
      <c r="CJ436" s="893"/>
      <c r="CK436" s="893"/>
      <c r="CL436" s="893"/>
      <c r="CM436" s="893"/>
      <c r="CN436" s="893"/>
    </row>
    <row r="437" spans="1:92" ht="14.25" customHeight="1"/>
    <row r="438" spans="1:92" ht="14.25" customHeight="1">
      <c r="D438" s="446" t="s">
        <v>248</v>
      </c>
      <c r="E438" s="446"/>
      <c r="F438" s="446"/>
      <c r="G438" s="446"/>
      <c r="H438" s="446"/>
      <c r="I438" s="446"/>
      <c r="J438" s="446"/>
      <c r="K438" s="446"/>
      <c r="L438" s="446"/>
      <c r="M438" s="446"/>
      <c r="N438" s="446"/>
      <c r="O438" s="446"/>
      <c r="P438" s="446"/>
      <c r="Q438" s="446"/>
      <c r="R438" s="446"/>
      <c r="S438" s="446"/>
      <c r="T438" s="446"/>
      <c r="U438" s="446"/>
      <c r="V438" s="446"/>
      <c r="W438" s="446"/>
      <c r="X438" s="446"/>
      <c r="Y438" s="446"/>
      <c r="Z438" s="446"/>
      <c r="AA438" s="446"/>
      <c r="AB438" s="446"/>
      <c r="AC438" s="446"/>
      <c r="AD438" s="446"/>
      <c r="AE438" s="446"/>
      <c r="AF438" s="446"/>
      <c r="AG438" s="446"/>
      <c r="AH438" s="446"/>
      <c r="AI438" s="446"/>
      <c r="AJ438" s="446"/>
      <c r="AK438" s="446"/>
      <c r="AL438" s="446"/>
      <c r="AM438" s="446"/>
      <c r="AN438" s="446"/>
      <c r="AO438" s="446"/>
      <c r="AP438" s="446"/>
      <c r="AQ438" s="446"/>
      <c r="AR438" s="446"/>
      <c r="AS438" s="446"/>
      <c r="AT438" s="446"/>
      <c r="AV438" s="446" t="s">
        <v>273</v>
      </c>
      <c r="AW438" s="446"/>
      <c r="AX438" s="446"/>
      <c r="AY438" s="446"/>
      <c r="AZ438" s="446"/>
      <c r="BA438" s="446"/>
      <c r="BB438" s="446"/>
      <c r="BC438" s="446"/>
      <c r="BD438" s="446"/>
      <c r="BE438" s="446"/>
      <c r="BF438" s="446"/>
      <c r="BG438" s="446"/>
      <c r="BH438" s="446"/>
      <c r="BI438" s="446"/>
      <c r="BJ438" s="446"/>
      <c r="BK438" s="446"/>
      <c r="BL438" s="446"/>
      <c r="BM438" s="446"/>
      <c r="BN438" s="446"/>
      <c r="BO438" s="446"/>
      <c r="BP438" s="446"/>
      <c r="BQ438" s="446"/>
      <c r="BR438" s="446"/>
      <c r="BS438" s="446"/>
      <c r="BT438" s="446"/>
      <c r="BU438" s="446"/>
      <c r="BV438" s="446"/>
      <c r="BW438" s="446"/>
      <c r="BX438" s="446"/>
      <c r="BY438" s="446"/>
      <c r="BZ438" s="446"/>
      <c r="CA438" s="446"/>
      <c r="CB438" s="446"/>
      <c r="CC438" s="446"/>
      <c r="CD438" s="446"/>
      <c r="CE438" s="446"/>
      <c r="CF438" s="446"/>
      <c r="CG438" s="446"/>
      <c r="CH438" s="446"/>
    </row>
    <row r="439" spans="1:92" ht="14.25" customHeight="1">
      <c r="D439" s="447"/>
      <c r="E439" s="447"/>
      <c r="F439" s="447"/>
      <c r="G439" s="447"/>
      <c r="H439" s="447"/>
      <c r="I439" s="447"/>
      <c r="J439" s="447"/>
      <c r="K439" s="447"/>
      <c r="L439" s="447"/>
      <c r="M439" s="447"/>
      <c r="N439" s="447"/>
      <c r="O439" s="447"/>
      <c r="P439" s="447"/>
      <c r="Q439" s="447"/>
      <c r="R439" s="447"/>
      <c r="S439" s="447"/>
      <c r="T439" s="447"/>
      <c r="U439" s="447"/>
      <c r="V439" s="447"/>
      <c r="W439" s="447"/>
      <c r="X439" s="447"/>
      <c r="Y439" s="447"/>
      <c r="Z439" s="447"/>
      <c r="AA439" s="447"/>
      <c r="AB439" s="447"/>
      <c r="AC439" s="447"/>
      <c r="AD439" s="447"/>
      <c r="AE439" s="447"/>
      <c r="AF439" s="447"/>
      <c r="AG439" s="447"/>
      <c r="AH439" s="447"/>
      <c r="AI439" s="447"/>
      <c r="AJ439" s="447"/>
      <c r="AK439" s="447"/>
      <c r="AL439" s="447"/>
      <c r="AM439" s="447"/>
      <c r="AN439" s="447"/>
      <c r="AO439" s="447"/>
      <c r="AP439" s="447"/>
      <c r="AQ439" s="447"/>
      <c r="AR439" s="447"/>
      <c r="AS439" s="447"/>
      <c r="AT439" s="447"/>
      <c r="AV439" s="447"/>
      <c r="AW439" s="447"/>
      <c r="AX439" s="447"/>
      <c r="AY439" s="447"/>
      <c r="AZ439" s="447"/>
      <c r="BA439" s="447"/>
      <c r="BB439" s="447"/>
      <c r="BC439" s="447"/>
      <c r="BD439" s="447"/>
      <c r="BE439" s="447"/>
      <c r="BF439" s="447"/>
      <c r="BG439" s="447"/>
      <c r="BH439" s="447"/>
      <c r="BI439" s="447"/>
      <c r="BJ439" s="447"/>
      <c r="BK439" s="447"/>
      <c r="BL439" s="447"/>
      <c r="BM439" s="447"/>
      <c r="BN439" s="447"/>
      <c r="BO439" s="447"/>
      <c r="BP439" s="447"/>
      <c r="BQ439" s="447"/>
      <c r="BR439" s="447"/>
      <c r="BS439" s="447"/>
      <c r="BT439" s="447"/>
      <c r="BU439" s="447"/>
      <c r="BV439" s="447"/>
      <c r="BW439" s="447"/>
      <c r="BX439" s="447"/>
      <c r="BY439" s="447"/>
      <c r="BZ439" s="447"/>
      <c r="CA439" s="447"/>
      <c r="CB439" s="447"/>
      <c r="CC439" s="447"/>
      <c r="CD439" s="447"/>
      <c r="CE439" s="447"/>
      <c r="CF439" s="447"/>
      <c r="CG439" s="447"/>
      <c r="CH439" s="447"/>
    </row>
    <row r="440" spans="1:92" ht="14.25" customHeight="1">
      <c r="D440" s="572" t="s">
        <v>251</v>
      </c>
      <c r="E440" s="572"/>
      <c r="F440" s="572"/>
      <c r="G440" s="572"/>
      <c r="H440" s="572"/>
      <c r="I440" s="572"/>
      <c r="J440" s="572"/>
      <c r="K440" s="572"/>
      <c r="L440" s="572"/>
      <c r="M440" s="572"/>
      <c r="N440" s="572"/>
      <c r="O440" s="572"/>
      <c r="P440" s="572"/>
      <c r="Q440" s="572"/>
      <c r="R440" s="437" t="s">
        <v>252</v>
      </c>
      <c r="S440" s="438"/>
      <c r="T440" s="438"/>
      <c r="U440" s="438"/>
      <c r="V440" s="439"/>
      <c r="W440" s="437" t="s">
        <v>253</v>
      </c>
      <c r="X440" s="438"/>
      <c r="Y440" s="438"/>
      <c r="Z440" s="438"/>
      <c r="AA440" s="439"/>
      <c r="AB440" s="437" t="s">
        <v>254</v>
      </c>
      <c r="AC440" s="438"/>
      <c r="AD440" s="438"/>
      <c r="AE440" s="438"/>
      <c r="AF440" s="438"/>
      <c r="AG440" s="438"/>
      <c r="AH440" s="438"/>
      <c r="AI440" s="438"/>
      <c r="AJ440" s="439"/>
      <c r="AK440" s="437" t="s">
        <v>255</v>
      </c>
      <c r="AL440" s="438"/>
      <c r="AM440" s="438"/>
      <c r="AN440" s="438"/>
      <c r="AO440" s="438"/>
      <c r="AP440" s="438"/>
      <c r="AQ440" s="438"/>
      <c r="AR440" s="438"/>
      <c r="AS440" s="438"/>
      <c r="AT440" s="439"/>
      <c r="AV440" s="317" t="s">
        <v>274</v>
      </c>
      <c r="AW440" s="318"/>
      <c r="AX440" s="318"/>
      <c r="AY440" s="318"/>
      <c r="AZ440" s="318"/>
      <c r="BA440" s="318"/>
      <c r="BB440" s="318"/>
      <c r="BC440" s="318"/>
      <c r="BD440" s="318"/>
      <c r="BE440" s="318"/>
      <c r="BF440" s="318"/>
      <c r="BG440" s="318"/>
      <c r="BH440" s="318"/>
      <c r="BI440" s="318"/>
      <c r="BJ440" s="318"/>
      <c r="BK440" s="318"/>
      <c r="BL440" s="318"/>
      <c r="BM440" s="318"/>
      <c r="BN440" s="318"/>
      <c r="BO440" s="318"/>
      <c r="BP440" s="318"/>
      <c r="BQ440" s="318"/>
      <c r="BR440" s="318"/>
      <c r="BS440" s="318"/>
      <c r="BT440" s="318"/>
      <c r="BU440" s="318"/>
      <c r="BV440" s="319"/>
      <c r="BW440" s="317" t="s">
        <v>275</v>
      </c>
      <c r="BX440" s="318"/>
      <c r="BY440" s="318"/>
      <c r="BZ440" s="318"/>
      <c r="CA440" s="318"/>
      <c r="CB440" s="318"/>
      <c r="CC440" s="318"/>
      <c r="CD440" s="318"/>
      <c r="CE440" s="319"/>
      <c r="CF440" s="317" t="s">
        <v>184</v>
      </c>
      <c r="CG440" s="318"/>
      <c r="CH440" s="318"/>
      <c r="CI440" s="318"/>
      <c r="CJ440" s="318"/>
      <c r="CK440" s="318"/>
      <c r="CL440" s="318"/>
      <c r="CM440" s="318"/>
      <c r="CN440" s="319"/>
    </row>
    <row r="441" spans="1:92" ht="14.25" customHeight="1">
      <c r="D441" s="572"/>
      <c r="E441" s="572"/>
      <c r="F441" s="572"/>
      <c r="G441" s="572"/>
      <c r="H441" s="572"/>
      <c r="I441" s="572"/>
      <c r="J441" s="572"/>
      <c r="K441" s="572"/>
      <c r="L441" s="572"/>
      <c r="M441" s="572"/>
      <c r="N441" s="572"/>
      <c r="O441" s="572"/>
      <c r="P441" s="572"/>
      <c r="Q441" s="572"/>
      <c r="R441" s="440"/>
      <c r="S441" s="441"/>
      <c r="T441" s="441"/>
      <c r="U441" s="441"/>
      <c r="V441" s="442"/>
      <c r="W441" s="440"/>
      <c r="X441" s="441"/>
      <c r="Y441" s="441"/>
      <c r="Z441" s="441"/>
      <c r="AA441" s="442"/>
      <c r="AB441" s="440"/>
      <c r="AC441" s="441"/>
      <c r="AD441" s="441"/>
      <c r="AE441" s="441"/>
      <c r="AF441" s="441"/>
      <c r="AG441" s="441"/>
      <c r="AH441" s="441"/>
      <c r="AI441" s="441"/>
      <c r="AJ441" s="442"/>
      <c r="AK441" s="440"/>
      <c r="AL441" s="441"/>
      <c r="AM441" s="441"/>
      <c r="AN441" s="441"/>
      <c r="AO441" s="441"/>
      <c r="AP441" s="441"/>
      <c r="AQ441" s="441"/>
      <c r="AR441" s="441"/>
      <c r="AS441" s="441"/>
      <c r="AT441" s="442"/>
      <c r="AV441" s="323"/>
      <c r="AW441" s="324"/>
      <c r="AX441" s="324"/>
      <c r="AY441" s="324"/>
      <c r="AZ441" s="324"/>
      <c r="BA441" s="324"/>
      <c r="BB441" s="324"/>
      <c r="BC441" s="324"/>
      <c r="BD441" s="324"/>
      <c r="BE441" s="324"/>
      <c r="BF441" s="324"/>
      <c r="BG441" s="324"/>
      <c r="BH441" s="324"/>
      <c r="BI441" s="324"/>
      <c r="BJ441" s="324"/>
      <c r="BK441" s="324"/>
      <c r="BL441" s="324"/>
      <c r="BM441" s="324"/>
      <c r="BN441" s="324"/>
      <c r="BO441" s="324"/>
      <c r="BP441" s="324"/>
      <c r="BQ441" s="324"/>
      <c r="BR441" s="324"/>
      <c r="BS441" s="324"/>
      <c r="BT441" s="324"/>
      <c r="BU441" s="324"/>
      <c r="BV441" s="325"/>
      <c r="BW441" s="323"/>
      <c r="BX441" s="324"/>
      <c r="BY441" s="324"/>
      <c r="BZ441" s="324"/>
      <c r="CA441" s="324"/>
      <c r="CB441" s="324"/>
      <c r="CC441" s="324"/>
      <c r="CD441" s="324"/>
      <c r="CE441" s="325"/>
      <c r="CF441" s="323"/>
      <c r="CG441" s="324"/>
      <c r="CH441" s="324"/>
      <c r="CI441" s="324"/>
      <c r="CJ441" s="324"/>
      <c r="CK441" s="324"/>
      <c r="CL441" s="324"/>
      <c r="CM441" s="324"/>
      <c r="CN441" s="325"/>
    </row>
    <row r="442" spans="1:92" ht="14.25" customHeight="1">
      <c r="D442" s="572"/>
      <c r="E442" s="572"/>
      <c r="F442" s="572"/>
      <c r="G442" s="572"/>
      <c r="H442" s="572"/>
      <c r="I442" s="572"/>
      <c r="J442" s="572"/>
      <c r="K442" s="572"/>
      <c r="L442" s="572"/>
      <c r="M442" s="572"/>
      <c r="N442" s="572"/>
      <c r="O442" s="572"/>
      <c r="P442" s="572"/>
      <c r="Q442" s="572"/>
      <c r="R442" s="440"/>
      <c r="S442" s="441"/>
      <c r="T442" s="441"/>
      <c r="U442" s="441"/>
      <c r="V442" s="442"/>
      <c r="W442" s="440"/>
      <c r="X442" s="441"/>
      <c r="Y442" s="441"/>
      <c r="Z442" s="441"/>
      <c r="AA442" s="442"/>
      <c r="AB442" s="440"/>
      <c r="AC442" s="441"/>
      <c r="AD442" s="441"/>
      <c r="AE442" s="441"/>
      <c r="AF442" s="441"/>
      <c r="AG442" s="441"/>
      <c r="AH442" s="441"/>
      <c r="AI442" s="441"/>
      <c r="AJ442" s="442"/>
      <c r="AK442" s="440"/>
      <c r="AL442" s="441"/>
      <c r="AM442" s="441"/>
      <c r="AN442" s="441"/>
      <c r="AO442" s="441"/>
      <c r="AP442" s="441"/>
      <c r="AQ442" s="441"/>
      <c r="AR442" s="441"/>
      <c r="AS442" s="441"/>
      <c r="AT442" s="442"/>
      <c r="AV442" s="433" t="s">
        <v>789</v>
      </c>
      <c r="AW442" s="434"/>
      <c r="AX442" s="434"/>
      <c r="AY442" s="434"/>
      <c r="AZ442" s="434"/>
      <c r="BA442" s="434"/>
      <c r="BB442" s="434"/>
      <c r="BC442" s="434"/>
      <c r="BD442" s="434"/>
      <c r="BE442" s="434"/>
      <c r="BF442" s="434"/>
      <c r="BG442" s="434"/>
      <c r="BH442" s="434"/>
      <c r="BI442" s="434"/>
      <c r="BJ442" s="434"/>
      <c r="BK442" s="434"/>
      <c r="BL442" s="434"/>
      <c r="BM442" s="434"/>
      <c r="BN442" s="434"/>
      <c r="BO442" s="434"/>
      <c r="BP442" s="434"/>
      <c r="BQ442" s="434"/>
      <c r="BR442" s="434"/>
      <c r="BS442" s="434"/>
      <c r="BT442" s="434"/>
      <c r="BU442" s="434"/>
      <c r="BV442" s="435"/>
      <c r="BW442" s="430">
        <v>7841</v>
      </c>
      <c r="BX442" s="431"/>
      <c r="BY442" s="431"/>
      <c r="BZ442" s="431"/>
      <c r="CA442" s="431"/>
      <c r="CB442" s="431"/>
      <c r="CC442" s="431"/>
      <c r="CD442" s="431"/>
      <c r="CE442" s="432"/>
      <c r="CF442" s="451"/>
      <c r="CG442" s="452"/>
      <c r="CH442" s="452"/>
      <c r="CI442" s="452"/>
      <c r="CJ442" s="452"/>
      <c r="CK442" s="452"/>
      <c r="CL442" s="452"/>
      <c r="CM442" s="452"/>
      <c r="CN442" s="453"/>
    </row>
    <row r="443" spans="1:92" ht="14.25" customHeight="1">
      <c r="D443" s="572"/>
      <c r="E443" s="572"/>
      <c r="F443" s="572"/>
      <c r="G443" s="572"/>
      <c r="H443" s="572"/>
      <c r="I443" s="572"/>
      <c r="J443" s="572"/>
      <c r="K443" s="572"/>
      <c r="L443" s="572"/>
      <c r="M443" s="572"/>
      <c r="N443" s="572"/>
      <c r="O443" s="572"/>
      <c r="P443" s="572"/>
      <c r="Q443" s="572"/>
      <c r="R443" s="440"/>
      <c r="S443" s="441"/>
      <c r="T443" s="441"/>
      <c r="U443" s="441"/>
      <c r="V443" s="442"/>
      <c r="W443" s="440"/>
      <c r="X443" s="441"/>
      <c r="Y443" s="441"/>
      <c r="Z443" s="441"/>
      <c r="AA443" s="442"/>
      <c r="AB443" s="440"/>
      <c r="AC443" s="441"/>
      <c r="AD443" s="441"/>
      <c r="AE443" s="441"/>
      <c r="AF443" s="441"/>
      <c r="AG443" s="441"/>
      <c r="AH443" s="441"/>
      <c r="AI443" s="441"/>
      <c r="AJ443" s="442"/>
      <c r="AK443" s="440"/>
      <c r="AL443" s="441"/>
      <c r="AM443" s="441"/>
      <c r="AN443" s="441"/>
      <c r="AO443" s="441"/>
      <c r="AP443" s="441"/>
      <c r="AQ443" s="441"/>
      <c r="AR443" s="441"/>
      <c r="AS443" s="441"/>
      <c r="AT443" s="442"/>
      <c r="AV443" s="433" t="s">
        <v>790</v>
      </c>
      <c r="AW443" s="434"/>
      <c r="AX443" s="434"/>
      <c r="AY443" s="434"/>
      <c r="AZ443" s="434"/>
      <c r="BA443" s="434"/>
      <c r="BB443" s="434"/>
      <c r="BC443" s="434"/>
      <c r="BD443" s="434"/>
      <c r="BE443" s="434"/>
      <c r="BF443" s="434"/>
      <c r="BG443" s="434"/>
      <c r="BH443" s="434"/>
      <c r="BI443" s="434"/>
      <c r="BJ443" s="434"/>
      <c r="BK443" s="434"/>
      <c r="BL443" s="434"/>
      <c r="BM443" s="434"/>
      <c r="BN443" s="434"/>
      <c r="BO443" s="434"/>
      <c r="BP443" s="434"/>
      <c r="BQ443" s="434"/>
      <c r="BR443" s="434"/>
      <c r="BS443" s="434"/>
      <c r="BT443" s="434"/>
      <c r="BU443" s="434"/>
      <c r="BV443" s="435"/>
      <c r="BW443" s="430">
        <v>3037</v>
      </c>
      <c r="BX443" s="431"/>
      <c r="BY443" s="431"/>
      <c r="BZ443" s="431"/>
      <c r="CA443" s="431"/>
      <c r="CB443" s="431"/>
      <c r="CC443" s="431"/>
      <c r="CD443" s="431"/>
      <c r="CE443" s="432"/>
      <c r="CF443" s="448"/>
      <c r="CG443" s="449"/>
      <c r="CH443" s="449"/>
      <c r="CI443" s="449"/>
      <c r="CJ443" s="449"/>
      <c r="CK443" s="449"/>
      <c r="CL443" s="449"/>
      <c r="CM443" s="449"/>
      <c r="CN443" s="450"/>
    </row>
    <row r="444" spans="1:92" ht="14.25" customHeight="1">
      <c r="D444" s="572" t="s">
        <v>249</v>
      </c>
      <c r="E444" s="572"/>
      <c r="F444" s="572"/>
      <c r="G444" s="572"/>
      <c r="H444" s="572"/>
      <c r="I444" s="572" t="s">
        <v>250</v>
      </c>
      <c r="J444" s="572"/>
      <c r="K444" s="572"/>
      <c r="L444" s="572"/>
      <c r="M444" s="572"/>
      <c r="N444" s="572"/>
      <c r="O444" s="572"/>
      <c r="P444" s="572"/>
      <c r="Q444" s="572"/>
      <c r="R444" s="440"/>
      <c r="S444" s="441"/>
      <c r="T444" s="441"/>
      <c r="U444" s="441"/>
      <c r="V444" s="442"/>
      <c r="W444" s="440"/>
      <c r="X444" s="441"/>
      <c r="Y444" s="441"/>
      <c r="Z444" s="441"/>
      <c r="AA444" s="442"/>
      <c r="AB444" s="440"/>
      <c r="AC444" s="441"/>
      <c r="AD444" s="441"/>
      <c r="AE444" s="441"/>
      <c r="AF444" s="441"/>
      <c r="AG444" s="441"/>
      <c r="AH444" s="441"/>
      <c r="AI444" s="441"/>
      <c r="AJ444" s="442"/>
      <c r="AK444" s="440"/>
      <c r="AL444" s="441"/>
      <c r="AM444" s="441"/>
      <c r="AN444" s="441"/>
      <c r="AO444" s="441"/>
      <c r="AP444" s="441"/>
      <c r="AQ444" s="441"/>
      <c r="AR444" s="441"/>
      <c r="AS444" s="441"/>
      <c r="AT444" s="442"/>
      <c r="AV444" s="433" t="s">
        <v>791</v>
      </c>
      <c r="AW444" s="434"/>
      <c r="AX444" s="434"/>
      <c r="AY444" s="434"/>
      <c r="AZ444" s="434"/>
      <c r="BA444" s="434"/>
      <c r="BB444" s="434"/>
      <c r="BC444" s="434"/>
      <c r="BD444" s="434"/>
      <c r="BE444" s="434"/>
      <c r="BF444" s="434"/>
      <c r="BG444" s="434"/>
      <c r="BH444" s="434"/>
      <c r="BI444" s="434"/>
      <c r="BJ444" s="434"/>
      <c r="BK444" s="434"/>
      <c r="BL444" s="434"/>
      <c r="BM444" s="434"/>
      <c r="BN444" s="434"/>
      <c r="BO444" s="434"/>
      <c r="BP444" s="434"/>
      <c r="BQ444" s="434"/>
      <c r="BR444" s="434"/>
      <c r="BS444" s="434"/>
      <c r="BT444" s="434"/>
      <c r="BU444" s="434"/>
      <c r="BV444" s="435"/>
      <c r="BW444" s="430">
        <v>1312</v>
      </c>
      <c r="BX444" s="431"/>
      <c r="BY444" s="431"/>
      <c r="BZ444" s="431"/>
      <c r="CA444" s="431"/>
      <c r="CB444" s="431"/>
      <c r="CC444" s="431"/>
      <c r="CD444" s="431"/>
      <c r="CE444" s="432"/>
      <c r="CF444" s="448"/>
      <c r="CG444" s="449"/>
      <c r="CH444" s="449"/>
      <c r="CI444" s="449"/>
      <c r="CJ444" s="449"/>
      <c r="CK444" s="449"/>
      <c r="CL444" s="449"/>
      <c r="CM444" s="449"/>
      <c r="CN444" s="450"/>
    </row>
    <row r="445" spans="1:92" ht="14.25" customHeight="1">
      <c r="D445" s="572"/>
      <c r="E445" s="572"/>
      <c r="F445" s="572"/>
      <c r="G445" s="572"/>
      <c r="H445" s="572"/>
      <c r="I445" s="572"/>
      <c r="J445" s="572"/>
      <c r="K445" s="572"/>
      <c r="L445" s="572"/>
      <c r="M445" s="572"/>
      <c r="N445" s="572"/>
      <c r="O445" s="572"/>
      <c r="P445" s="572"/>
      <c r="Q445" s="572"/>
      <c r="R445" s="440"/>
      <c r="S445" s="441"/>
      <c r="T445" s="441"/>
      <c r="U445" s="441"/>
      <c r="V445" s="442"/>
      <c r="W445" s="440"/>
      <c r="X445" s="441"/>
      <c r="Y445" s="441"/>
      <c r="Z445" s="441"/>
      <c r="AA445" s="442"/>
      <c r="AB445" s="440"/>
      <c r="AC445" s="441"/>
      <c r="AD445" s="441"/>
      <c r="AE445" s="441"/>
      <c r="AF445" s="441"/>
      <c r="AG445" s="441"/>
      <c r="AH445" s="441"/>
      <c r="AI445" s="441"/>
      <c r="AJ445" s="442"/>
      <c r="AK445" s="440"/>
      <c r="AL445" s="441"/>
      <c r="AM445" s="441"/>
      <c r="AN445" s="441"/>
      <c r="AO445" s="441"/>
      <c r="AP445" s="441"/>
      <c r="AQ445" s="441"/>
      <c r="AR445" s="441"/>
      <c r="AS445" s="441"/>
      <c r="AT445" s="442"/>
      <c r="AV445" s="433" t="s">
        <v>1024</v>
      </c>
      <c r="AW445" s="434"/>
      <c r="AX445" s="434"/>
      <c r="AY445" s="434"/>
      <c r="AZ445" s="434"/>
      <c r="BA445" s="434"/>
      <c r="BB445" s="434"/>
      <c r="BC445" s="434"/>
      <c r="BD445" s="434"/>
      <c r="BE445" s="434"/>
      <c r="BF445" s="434"/>
      <c r="BG445" s="434"/>
      <c r="BH445" s="434"/>
      <c r="BI445" s="434"/>
      <c r="BJ445" s="434"/>
      <c r="BK445" s="434"/>
      <c r="BL445" s="434"/>
      <c r="BM445" s="434"/>
      <c r="BN445" s="434"/>
      <c r="BO445" s="434"/>
      <c r="BP445" s="434"/>
      <c r="BQ445" s="434"/>
      <c r="BR445" s="434"/>
      <c r="BS445" s="434"/>
      <c r="BT445" s="434"/>
      <c r="BU445" s="434"/>
      <c r="BV445" s="435"/>
      <c r="BW445" s="430">
        <v>1396</v>
      </c>
      <c r="BX445" s="431"/>
      <c r="BY445" s="431"/>
      <c r="BZ445" s="431"/>
      <c r="CA445" s="431"/>
      <c r="CB445" s="431"/>
      <c r="CC445" s="431"/>
      <c r="CD445" s="431"/>
      <c r="CE445" s="432"/>
      <c r="CF445" s="448"/>
      <c r="CG445" s="449"/>
      <c r="CH445" s="449"/>
      <c r="CI445" s="449"/>
      <c r="CJ445" s="449"/>
      <c r="CK445" s="449"/>
      <c r="CL445" s="449"/>
      <c r="CM445" s="449"/>
      <c r="CN445" s="450"/>
    </row>
    <row r="446" spans="1:92" ht="14.25" customHeight="1">
      <c r="D446" s="895"/>
      <c r="E446" s="895"/>
      <c r="F446" s="895"/>
      <c r="G446" s="895"/>
      <c r="H446" s="895"/>
      <c r="I446" s="895"/>
      <c r="J446" s="895"/>
      <c r="K446" s="895"/>
      <c r="L446" s="895"/>
      <c r="M446" s="895"/>
      <c r="N446" s="895"/>
      <c r="O446" s="895"/>
      <c r="P446" s="895"/>
      <c r="Q446" s="895"/>
      <c r="R446" s="440"/>
      <c r="S446" s="441"/>
      <c r="T446" s="441"/>
      <c r="U446" s="441"/>
      <c r="V446" s="442"/>
      <c r="W446" s="440"/>
      <c r="X446" s="441"/>
      <c r="Y446" s="441"/>
      <c r="Z446" s="441"/>
      <c r="AA446" s="442"/>
      <c r="AB446" s="440"/>
      <c r="AC446" s="441"/>
      <c r="AD446" s="441"/>
      <c r="AE446" s="441"/>
      <c r="AF446" s="441"/>
      <c r="AG446" s="441"/>
      <c r="AH446" s="441"/>
      <c r="AI446" s="441"/>
      <c r="AJ446" s="442"/>
      <c r="AK446" s="440"/>
      <c r="AL446" s="441"/>
      <c r="AM446" s="441"/>
      <c r="AN446" s="441"/>
      <c r="AO446" s="441"/>
      <c r="AP446" s="441"/>
      <c r="AQ446" s="441"/>
      <c r="AR446" s="441"/>
      <c r="AS446" s="441"/>
      <c r="AT446" s="442"/>
      <c r="CF446" s="448"/>
      <c r="CG446" s="449"/>
      <c r="CH446" s="449"/>
      <c r="CI446" s="449"/>
      <c r="CJ446" s="449"/>
      <c r="CK446" s="449"/>
      <c r="CL446" s="449"/>
      <c r="CM446" s="449"/>
      <c r="CN446" s="450"/>
    </row>
    <row r="447" spans="1:92" ht="14.25" customHeight="1">
      <c r="D447" s="896" t="s">
        <v>788</v>
      </c>
      <c r="E447" s="896"/>
      <c r="F447" s="896"/>
      <c r="G447" s="896"/>
      <c r="H447" s="896"/>
      <c r="I447" s="761" t="s">
        <v>1023</v>
      </c>
      <c r="J447" s="761"/>
      <c r="K447" s="761"/>
      <c r="L447" s="761"/>
      <c r="M447" s="761"/>
      <c r="N447" s="761"/>
      <c r="O447" s="761"/>
      <c r="P447" s="761"/>
      <c r="Q447" s="761"/>
      <c r="R447" s="761">
        <v>1</v>
      </c>
      <c r="S447" s="761"/>
      <c r="T447" s="761"/>
      <c r="U447" s="761"/>
      <c r="V447" s="761"/>
      <c r="W447" s="761">
        <v>21</v>
      </c>
      <c r="X447" s="761"/>
      <c r="Y447" s="761"/>
      <c r="Z447" s="761"/>
      <c r="AA447" s="761"/>
      <c r="AB447" s="761">
        <v>8</v>
      </c>
      <c r="AC447" s="761"/>
      <c r="AD447" s="761"/>
      <c r="AE447" s="761"/>
      <c r="AF447" s="761"/>
      <c r="AG447" s="761"/>
      <c r="AH447" s="761"/>
      <c r="AI447" s="761"/>
      <c r="AJ447" s="761"/>
      <c r="AK447" s="761">
        <v>20</v>
      </c>
      <c r="AL447" s="761"/>
      <c r="AM447" s="761"/>
      <c r="AN447" s="761"/>
      <c r="AO447" s="761"/>
      <c r="AP447" s="761"/>
      <c r="AQ447" s="761"/>
      <c r="AR447" s="761"/>
      <c r="AS447" s="761"/>
      <c r="AT447" s="761"/>
      <c r="AV447" s="433"/>
      <c r="AW447" s="434"/>
      <c r="AX447" s="434"/>
      <c r="AY447" s="434"/>
      <c r="AZ447" s="434"/>
      <c r="BA447" s="434"/>
      <c r="BB447" s="434"/>
      <c r="BC447" s="434"/>
      <c r="BD447" s="434"/>
      <c r="BE447" s="434"/>
      <c r="BF447" s="434"/>
      <c r="BG447" s="434"/>
      <c r="BH447" s="434"/>
      <c r="BI447" s="434"/>
      <c r="BJ447" s="434"/>
      <c r="BK447" s="434"/>
      <c r="BL447" s="434"/>
      <c r="BM447" s="434"/>
      <c r="BN447" s="434"/>
      <c r="BO447" s="434"/>
      <c r="BP447" s="434"/>
      <c r="BQ447" s="434"/>
      <c r="BR447" s="434"/>
      <c r="BS447" s="434"/>
      <c r="BT447" s="434"/>
      <c r="BU447" s="434"/>
      <c r="BV447" s="435"/>
      <c r="BW447" s="430"/>
      <c r="BX447" s="431"/>
      <c r="BY447" s="431"/>
      <c r="BZ447" s="431"/>
      <c r="CA447" s="431"/>
      <c r="CB447" s="431"/>
      <c r="CC447" s="431"/>
      <c r="CD447" s="431"/>
      <c r="CE447" s="432"/>
      <c r="CF447" s="448"/>
      <c r="CG447" s="449"/>
      <c r="CH447" s="449"/>
      <c r="CI447" s="449"/>
      <c r="CJ447" s="449"/>
      <c r="CK447" s="449"/>
      <c r="CL447" s="449"/>
      <c r="CM447" s="449"/>
      <c r="CN447" s="450"/>
    </row>
    <row r="448" spans="1:92" ht="14.25" customHeight="1">
      <c r="D448" s="896"/>
      <c r="E448" s="896"/>
      <c r="F448" s="896"/>
      <c r="G448" s="896"/>
      <c r="H448" s="896"/>
      <c r="I448" s="761"/>
      <c r="J448" s="761"/>
      <c r="K448" s="761"/>
      <c r="L448" s="761"/>
      <c r="M448" s="761"/>
      <c r="N448" s="761"/>
      <c r="O448" s="761"/>
      <c r="P448" s="761"/>
      <c r="Q448" s="761"/>
      <c r="R448" s="761"/>
      <c r="S448" s="761"/>
      <c r="T448" s="761"/>
      <c r="U448" s="761"/>
      <c r="V448" s="761"/>
      <c r="W448" s="761"/>
      <c r="X448" s="761"/>
      <c r="Y448" s="761"/>
      <c r="Z448" s="761"/>
      <c r="AA448" s="761"/>
      <c r="AB448" s="761"/>
      <c r="AC448" s="761"/>
      <c r="AD448" s="761"/>
      <c r="AE448" s="761"/>
      <c r="AF448" s="761"/>
      <c r="AG448" s="761"/>
      <c r="AH448" s="761"/>
      <c r="AI448" s="761"/>
      <c r="AJ448" s="761"/>
      <c r="AK448" s="761"/>
      <c r="AL448" s="761"/>
      <c r="AM448" s="761"/>
      <c r="AN448" s="761"/>
      <c r="AO448" s="761"/>
      <c r="AP448" s="761"/>
      <c r="AQ448" s="761"/>
      <c r="AR448" s="761"/>
      <c r="AS448" s="761"/>
      <c r="AT448" s="761"/>
      <c r="CF448" s="448"/>
      <c r="CG448" s="449"/>
      <c r="CH448" s="449"/>
      <c r="CI448" s="449"/>
      <c r="CJ448" s="449"/>
      <c r="CK448" s="449"/>
      <c r="CL448" s="449"/>
      <c r="CM448" s="449"/>
      <c r="CN448" s="450"/>
    </row>
    <row r="449" spans="4:92" ht="14.25" customHeight="1">
      <c r="D449" s="896"/>
      <c r="E449" s="896"/>
      <c r="F449" s="896"/>
      <c r="G449" s="896"/>
      <c r="H449" s="896"/>
      <c r="I449" s="761"/>
      <c r="J449" s="761"/>
      <c r="K449" s="761"/>
      <c r="L449" s="761"/>
      <c r="M449" s="761"/>
      <c r="N449" s="761"/>
      <c r="O449" s="761"/>
      <c r="P449" s="761"/>
      <c r="Q449" s="761"/>
      <c r="R449" s="761"/>
      <c r="S449" s="761"/>
      <c r="T449" s="761"/>
      <c r="U449" s="761"/>
      <c r="V449" s="761"/>
      <c r="W449" s="761"/>
      <c r="X449" s="761"/>
      <c r="Y449" s="761"/>
      <c r="Z449" s="761"/>
      <c r="AA449" s="761"/>
      <c r="AB449" s="761"/>
      <c r="AC449" s="761"/>
      <c r="AD449" s="761"/>
      <c r="AE449" s="761"/>
      <c r="AF449" s="761"/>
      <c r="AG449" s="761"/>
      <c r="AH449" s="761"/>
      <c r="AI449" s="761"/>
      <c r="AJ449" s="761"/>
      <c r="AK449" s="761"/>
      <c r="AL449" s="761"/>
      <c r="AM449" s="761"/>
      <c r="AN449" s="761"/>
      <c r="AO449" s="761"/>
      <c r="AP449" s="761"/>
      <c r="AQ449" s="761"/>
      <c r="AR449" s="761"/>
      <c r="AS449" s="761"/>
      <c r="AT449" s="761"/>
      <c r="CF449" s="448"/>
      <c r="CG449" s="449"/>
      <c r="CH449" s="449"/>
      <c r="CI449" s="449"/>
      <c r="CJ449" s="449"/>
      <c r="CK449" s="449"/>
      <c r="CL449" s="449"/>
      <c r="CM449" s="449"/>
      <c r="CN449" s="450"/>
    </row>
    <row r="450" spans="4:92" ht="14.25" customHeight="1">
      <c r="D450" s="896"/>
      <c r="E450" s="896"/>
      <c r="F450" s="896"/>
      <c r="G450" s="896"/>
      <c r="H450" s="896"/>
      <c r="I450" s="761"/>
      <c r="J450" s="761"/>
      <c r="K450" s="761"/>
      <c r="L450" s="761"/>
      <c r="M450" s="761"/>
      <c r="N450" s="761"/>
      <c r="O450" s="761"/>
      <c r="P450" s="761"/>
      <c r="Q450" s="761"/>
      <c r="R450" s="761"/>
      <c r="S450" s="761"/>
      <c r="T450" s="761"/>
      <c r="U450" s="761"/>
      <c r="V450" s="761"/>
      <c r="W450" s="761"/>
      <c r="X450" s="761"/>
      <c r="Y450" s="761"/>
      <c r="Z450" s="761"/>
      <c r="AA450" s="761"/>
      <c r="AB450" s="761"/>
      <c r="AC450" s="761"/>
      <c r="AD450" s="761"/>
      <c r="AE450" s="761"/>
      <c r="AF450" s="761"/>
      <c r="AG450" s="761"/>
      <c r="AH450" s="761"/>
      <c r="AI450" s="761"/>
      <c r="AJ450" s="761"/>
      <c r="AK450" s="761"/>
      <c r="AL450" s="761"/>
      <c r="AM450" s="761"/>
      <c r="AN450" s="761"/>
      <c r="AO450" s="761"/>
      <c r="AP450" s="761"/>
      <c r="AQ450" s="761"/>
      <c r="AR450" s="761"/>
      <c r="AS450" s="761"/>
      <c r="AT450" s="761"/>
      <c r="CF450" s="448"/>
      <c r="CG450" s="449"/>
      <c r="CH450" s="449"/>
      <c r="CI450" s="449"/>
      <c r="CJ450" s="449"/>
      <c r="CK450" s="449"/>
      <c r="CL450" s="449"/>
      <c r="CM450" s="449"/>
      <c r="CN450" s="450"/>
    </row>
    <row r="451" spans="4:92" ht="14.25" customHeight="1">
      <c r="D451" s="896"/>
      <c r="E451" s="896"/>
      <c r="F451" s="896"/>
      <c r="G451" s="896"/>
      <c r="H451" s="896"/>
      <c r="I451" s="761"/>
      <c r="J451" s="761"/>
      <c r="K451" s="761"/>
      <c r="L451" s="761"/>
      <c r="M451" s="761"/>
      <c r="N451" s="761"/>
      <c r="O451" s="761"/>
      <c r="P451" s="761"/>
      <c r="Q451" s="761"/>
      <c r="R451" s="761"/>
      <c r="S451" s="761"/>
      <c r="T451" s="761"/>
      <c r="U451" s="761"/>
      <c r="V451" s="761"/>
      <c r="W451" s="761"/>
      <c r="X451" s="761"/>
      <c r="Y451" s="761"/>
      <c r="Z451" s="761"/>
      <c r="AA451" s="761"/>
      <c r="AB451" s="761"/>
      <c r="AC451" s="761"/>
      <c r="AD451" s="761"/>
      <c r="AE451" s="761"/>
      <c r="AF451" s="761"/>
      <c r="AG451" s="761"/>
      <c r="AH451" s="761"/>
      <c r="AI451" s="761"/>
      <c r="AJ451" s="761"/>
      <c r="AK451" s="761"/>
      <c r="AL451" s="761"/>
      <c r="AM451" s="761"/>
      <c r="AN451" s="761"/>
      <c r="AO451" s="761"/>
      <c r="AP451" s="761"/>
      <c r="AQ451" s="761"/>
      <c r="AR451" s="761"/>
      <c r="AS451" s="761"/>
      <c r="AT451" s="761"/>
      <c r="CF451" s="448"/>
      <c r="CG451" s="449"/>
      <c r="CH451" s="449"/>
      <c r="CI451" s="449"/>
      <c r="CJ451" s="449"/>
      <c r="CK451" s="449"/>
      <c r="CL451" s="449"/>
      <c r="CM451" s="449"/>
      <c r="CN451" s="450"/>
    </row>
    <row r="452" spans="4:92" ht="14.25" customHeight="1">
      <c r="D452" s="780"/>
      <c r="E452" s="780"/>
      <c r="F452" s="780"/>
      <c r="G452" s="780"/>
      <c r="H452" s="780"/>
      <c r="I452" s="780"/>
      <c r="J452" s="780"/>
      <c r="K452" s="780"/>
      <c r="L452" s="780"/>
      <c r="M452" s="780"/>
      <c r="N452" s="780"/>
      <c r="O452" s="780"/>
      <c r="P452" s="780"/>
      <c r="Q452" s="780"/>
      <c r="R452" s="780"/>
      <c r="S452" s="780"/>
      <c r="T452" s="780"/>
      <c r="U452" s="780"/>
      <c r="V452" s="780"/>
      <c r="W452" s="780"/>
      <c r="X452" s="780"/>
      <c r="Y452" s="780"/>
      <c r="Z452" s="780"/>
      <c r="AA452" s="780"/>
      <c r="AB452" s="780"/>
      <c r="AC452" s="780"/>
      <c r="AD452" s="780"/>
      <c r="AE452" s="780"/>
      <c r="AF452" s="780"/>
      <c r="AG452" s="780"/>
      <c r="AH452" s="780"/>
      <c r="AI452" s="780"/>
      <c r="AJ452" s="780"/>
      <c r="AK452" s="780"/>
      <c r="AL452" s="780"/>
      <c r="AM452" s="780"/>
      <c r="AN452" s="780"/>
      <c r="AO452" s="780"/>
      <c r="AP452" s="780"/>
      <c r="AQ452" s="780"/>
      <c r="AR452" s="780"/>
      <c r="AS452" s="780"/>
      <c r="AT452" s="780"/>
      <c r="AV452" s="433"/>
      <c r="AW452" s="434"/>
      <c r="AX452" s="434"/>
      <c r="AY452" s="434"/>
      <c r="AZ452" s="434"/>
      <c r="BA452" s="434"/>
      <c r="BB452" s="434"/>
      <c r="BC452" s="434"/>
      <c r="BD452" s="434"/>
      <c r="BE452" s="434"/>
      <c r="BF452" s="434"/>
      <c r="BG452" s="434"/>
      <c r="BH452" s="434"/>
      <c r="BI452" s="434"/>
      <c r="BJ452" s="434"/>
      <c r="BK452" s="434"/>
      <c r="BL452" s="434"/>
      <c r="BM452" s="434"/>
      <c r="BN452" s="434"/>
      <c r="BO452" s="434"/>
      <c r="BP452" s="434"/>
      <c r="BQ452" s="434"/>
      <c r="BR452" s="434"/>
      <c r="BS452" s="434"/>
      <c r="BT452" s="434"/>
      <c r="BU452" s="434"/>
      <c r="BV452" s="435"/>
      <c r="BW452" s="430"/>
      <c r="BX452" s="431"/>
      <c r="BY452" s="431"/>
      <c r="BZ452" s="431"/>
      <c r="CA452" s="431"/>
      <c r="CB452" s="431"/>
      <c r="CC452" s="431"/>
      <c r="CD452" s="431"/>
      <c r="CE452" s="432"/>
      <c r="CF452" s="448"/>
      <c r="CG452" s="449"/>
      <c r="CH452" s="449"/>
      <c r="CI452" s="449"/>
      <c r="CJ452" s="449"/>
      <c r="CK452" s="449"/>
      <c r="CL452" s="449"/>
      <c r="CM452" s="449"/>
      <c r="CN452" s="450"/>
    </row>
    <row r="453" spans="4:92" ht="14.25" customHeight="1">
      <c r="D453" s="780"/>
      <c r="E453" s="780"/>
      <c r="F453" s="780"/>
      <c r="G453" s="780"/>
      <c r="H453" s="780"/>
      <c r="I453" s="780"/>
      <c r="J453" s="780"/>
      <c r="K453" s="780"/>
      <c r="L453" s="780"/>
      <c r="M453" s="780"/>
      <c r="N453" s="780"/>
      <c r="O453" s="780"/>
      <c r="P453" s="780"/>
      <c r="Q453" s="780"/>
      <c r="R453" s="780"/>
      <c r="S453" s="780"/>
      <c r="T453" s="780"/>
      <c r="U453" s="780"/>
      <c r="V453" s="780"/>
      <c r="W453" s="780"/>
      <c r="X453" s="780"/>
      <c r="Y453" s="780"/>
      <c r="Z453" s="780"/>
      <c r="AA453" s="780"/>
      <c r="AB453" s="780"/>
      <c r="AC453" s="780"/>
      <c r="AD453" s="780"/>
      <c r="AE453" s="780"/>
      <c r="AF453" s="780"/>
      <c r="AG453" s="780"/>
      <c r="AH453" s="780"/>
      <c r="AI453" s="780"/>
      <c r="AJ453" s="780"/>
      <c r="AK453" s="780"/>
      <c r="AL453" s="780"/>
      <c r="AM453" s="780"/>
      <c r="AN453" s="780"/>
      <c r="AO453" s="780"/>
      <c r="AP453" s="780"/>
      <c r="AQ453" s="780"/>
      <c r="AR453" s="780"/>
      <c r="AS453" s="780"/>
      <c r="AT453" s="780"/>
      <c r="AV453" s="433"/>
      <c r="AW453" s="434"/>
      <c r="AX453" s="434"/>
      <c r="AY453" s="434"/>
      <c r="AZ453" s="434"/>
      <c r="BA453" s="434"/>
      <c r="BB453" s="434"/>
      <c r="BC453" s="434"/>
      <c r="BD453" s="434"/>
      <c r="BE453" s="434"/>
      <c r="BF453" s="434"/>
      <c r="BG453" s="434"/>
      <c r="BH453" s="434"/>
      <c r="BI453" s="434"/>
      <c r="BJ453" s="434"/>
      <c r="BK453" s="434"/>
      <c r="BL453" s="434"/>
      <c r="BM453" s="434"/>
      <c r="BN453" s="434"/>
      <c r="BO453" s="434"/>
      <c r="BP453" s="434"/>
      <c r="BQ453" s="434"/>
      <c r="BR453" s="434"/>
      <c r="BS453" s="434"/>
      <c r="BT453" s="434"/>
      <c r="BU453" s="434"/>
      <c r="BV453" s="435"/>
      <c r="BW453" s="430"/>
      <c r="BX453" s="431"/>
      <c r="BY453" s="431"/>
      <c r="BZ453" s="431"/>
      <c r="CA453" s="431"/>
      <c r="CB453" s="431"/>
      <c r="CC453" s="431"/>
      <c r="CD453" s="431"/>
      <c r="CE453" s="432"/>
      <c r="CF453" s="755"/>
      <c r="CG453" s="756"/>
      <c r="CH453" s="756"/>
      <c r="CI453" s="756"/>
      <c r="CJ453" s="756"/>
      <c r="CK453" s="756"/>
      <c r="CL453" s="756"/>
      <c r="CM453" s="756"/>
      <c r="CN453" s="757"/>
    </row>
    <row r="454" spans="4:92" ht="14.25" customHeight="1">
      <c r="D454" s="780"/>
      <c r="E454" s="780"/>
      <c r="F454" s="780"/>
      <c r="G454" s="780"/>
      <c r="H454" s="780"/>
      <c r="I454" s="780"/>
      <c r="J454" s="780"/>
      <c r="K454" s="780"/>
      <c r="L454" s="780"/>
      <c r="M454" s="780"/>
      <c r="N454" s="780"/>
      <c r="O454" s="780"/>
      <c r="P454" s="780"/>
      <c r="Q454" s="780"/>
      <c r="R454" s="780"/>
      <c r="S454" s="780"/>
      <c r="T454" s="780"/>
      <c r="U454" s="780"/>
      <c r="V454" s="780"/>
      <c r="W454" s="780"/>
      <c r="X454" s="780"/>
      <c r="Y454" s="780"/>
      <c r="Z454" s="780"/>
      <c r="AA454" s="780"/>
      <c r="AB454" s="780"/>
      <c r="AC454" s="780"/>
      <c r="AD454" s="780"/>
      <c r="AE454" s="780"/>
      <c r="AF454" s="780"/>
      <c r="AG454" s="780"/>
      <c r="AH454" s="780"/>
      <c r="AI454" s="780"/>
      <c r="AJ454" s="780"/>
      <c r="AK454" s="780"/>
      <c r="AL454" s="780"/>
      <c r="AM454" s="780"/>
      <c r="AN454" s="780"/>
      <c r="AO454" s="780"/>
      <c r="AP454" s="780"/>
      <c r="AQ454" s="780"/>
      <c r="AR454" s="780"/>
      <c r="AS454" s="780"/>
      <c r="AT454" s="780"/>
      <c r="AV454" s="385"/>
      <c r="AW454" s="386"/>
      <c r="AX454" s="386"/>
      <c r="AY454" s="386"/>
      <c r="AZ454" s="386"/>
      <c r="BA454" s="386"/>
      <c r="BB454" s="386"/>
      <c r="BC454" s="386"/>
      <c r="BD454" s="386"/>
      <c r="BE454" s="386"/>
      <c r="BF454" s="386"/>
      <c r="BG454" s="386"/>
      <c r="BH454" s="386"/>
      <c r="BI454" s="386"/>
      <c r="BJ454" s="386"/>
      <c r="BK454" s="386"/>
      <c r="BL454" s="386"/>
      <c r="BM454" s="386"/>
      <c r="BN454" s="386"/>
      <c r="BO454" s="386"/>
      <c r="BP454" s="386"/>
      <c r="BQ454" s="386"/>
      <c r="BR454" s="386"/>
      <c r="BS454" s="386"/>
      <c r="BT454" s="386"/>
      <c r="BU454" s="386"/>
      <c r="BV454" s="387"/>
      <c r="BW454" s="424"/>
      <c r="BX454" s="425"/>
      <c r="BY454" s="425"/>
      <c r="BZ454" s="425"/>
      <c r="CA454" s="425"/>
      <c r="CB454" s="425"/>
      <c r="CC454" s="425"/>
      <c r="CD454" s="425"/>
      <c r="CE454" s="426"/>
      <c r="CF454" s="385"/>
      <c r="CG454" s="386"/>
      <c r="CH454" s="386"/>
      <c r="CI454" s="386"/>
      <c r="CJ454" s="386"/>
      <c r="CK454" s="386"/>
      <c r="CL454" s="386"/>
      <c r="CM454" s="386"/>
      <c r="CN454" s="387"/>
    </row>
    <row r="455" spans="4:92" ht="14.25" customHeight="1">
      <c r="D455" s="780"/>
      <c r="E455" s="780"/>
      <c r="F455" s="780"/>
      <c r="G455" s="780"/>
      <c r="H455" s="780"/>
      <c r="I455" s="780"/>
      <c r="J455" s="780"/>
      <c r="K455" s="780"/>
      <c r="L455" s="780"/>
      <c r="M455" s="780"/>
      <c r="N455" s="780"/>
      <c r="O455" s="780"/>
      <c r="P455" s="780"/>
      <c r="Q455" s="780"/>
      <c r="R455" s="780"/>
      <c r="S455" s="780"/>
      <c r="T455" s="780"/>
      <c r="U455" s="780"/>
      <c r="V455" s="780"/>
      <c r="W455" s="780"/>
      <c r="X455" s="780"/>
      <c r="Y455" s="780"/>
      <c r="Z455" s="780"/>
      <c r="AA455" s="780"/>
      <c r="AB455" s="780"/>
      <c r="AC455" s="780"/>
      <c r="AD455" s="780"/>
      <c r="AE455" s="780"/>
      <c r="AF455" s="780"/>
      <c r="AG455" s="780"/>
      <c r="AH455" s="780"/>
      <c r="AI455" s="780"/>
      <c r="AJ455" s="780"/>
      <c r="AK455" s="780"/>
      <c r="AL455" s="780"/>
      <c r="AM455" s="780"/>
      <c r="AN455" s="780"/>
      <c r="AO455" s="780"/>
      <c r="AP455" s="780"/>
      <c r="AQ455" s="780"/>
      <c r="AR455" s="780"/>
      <c r="AS455" s="780"/>
      <c r="AT455" s="780"/>
      <c r="AV455" s="385"/>
      <c r="AW455" s="386"/>
      <c r="AX455" s="386"/>
      <c r="AY455" s="386"/>
      <c r="AZ455" s="386"/>
      <c r="BA455" s="386"/>
      <c r="BB455" s="386"/>
      <c r="BC455" s="386"/>
      <c r="BD455" s="386"/>
      <c r="BE455" s="386"/>
      <c r="BF455" s="386"/>
      <c r="BG455" s="386"/>
      <c r="BH455" s="386"/>
      <c r="BI455" s="386"/>
      <c r="BJ455" s="386"/>
      <c r="BK455" s="386"/>
      <c r="BL455" s="386"/>
      <c r="BM455" s="386"/>
      <c r="BN455" s="386"/>
      <c r="BO455" s="386"/>
      <c r="BP455" s="386"/>
      <c r="BQ455" s="386"/>
      <c r="BR455" s="386"/>
      <c r="BS455" s="386"/>
      <c r="BT455" s="386"/>
      <c r="BU455" s="386"/>
      <c r="BV455" s="387"/>
      <c r="BW455" s="424"/>
      <c r="BX455" s="425"/>
      <c r="BY455" s="425"/>
      <c r="BZ455" s="425"/>
      <c r="CA455" s="425"/>
      <c r="CB455" s="425"/>
      <c r="CC455" s="425"/>
      <c r="CD455" s="425"/>
      <c r="CE455" s="426"/>
      <c r="CF455" s="385"/>
      <c r="CG455" s="386"/>
      <c r="CH455" s="386"/>
      <c r="CI455" s="386"/>
      <c r="CJ455" s="386"/>
      <c r="CK455" s="386"/>
      <c r="CL455" s="386"/>
      <c r="CM455" s="386"/>
      <c r="CN455" s="387"/>
    </row>
    <row r="456" spans="4:92" ht="14.25" customHeight="1">
      <c r="D456" s="780"/>
      <c r="E456" s="780"/>
      <c r="F456" s="780"/>
      <c r="G456" s="780"/>
      <c r="H456" s="780"/>
      <c r="I456" s="780"/>
      <c r="J456" s="780"/>
      <c r="K456" s="780"/>
      <c r="L456" s="780"/>
      <c r="M456" s="780"/>
      <c r="N456" s="780"/>
      <c r="O456" s="780"/>
      <c r="P456" s="780"/>
      <c r="Q456" s="780"/>
      <c r="R456" s="780"/>
      <c r="S456" s="780"/>
      <c r="T456" s="780"/>
      <c r="U456" s="780"/>
      <c r="V456" s="780"/>
      <c r="W456" s="780"/>
      <c r="X456" s="780"/>
      <c r="Y456" s="780"/>
      <c r="Z456" s="780"/>
      <c r="AA456" s="780"/>
      <c r="AB456" s="780"/>
      <c r="AC456" s="780"/>
      <c r="AD456" s="780"/>
      <c r="AE456" s="780"/>
      <c r="AF456" s="780"/>
      <c r="AG456" s="780"/>
      <c r="AH456" s="780"/>
      <c r="AI456" s="780"/>
      <c r="AJ456" s="780"/>
      <c r="AK456" s="780"/>
      <c r="AL456" s="780"/>
      <c r="AM456" s="780"/>
      <c r="AN456" s="780"/>
      <c r="AO456" s="780"/>
      <c r="AP456" s="780"/>
      <c r="AQ456" s="780"/>
      <c r="AR456" s="780"/>
      <c r="AS456" s="780"/>
      <c r="AT456" s="780"/>
      <c r="AV456" s="385"/>
      <c r="AW456" s="386"/>
      <c r="AX456" s="386"/>
      <c r="AY456" s="386"/>
      <c r="AZ456" s="386"/>
      <c r="BA456" s="386"/>
      <c r="BB456" s="386"/>
      <c r="BC456" s="386"/>
      <c r="BD456" s="386"/>
      <c r="BE456" s="386"/>
      <c r="BF456" s="386"/>
      <c r="BG456" s="386"/>
      <c r="BH456" s="386"/>
      <c r="BI456" s="386"/>
      <c r="BJ456" s="386"/>
      <c r="BK456" s="386"/>
      <c r="BL456" s="386"/>
      <c r="BM456" s="386"/>
      <c r="BN456" s="386"/>
      <c r="BO456" s="386"/>
      <c r="BP456" s="386"/>
      <c r="BQ456" s="386"/>
      <c r="BR456" s="386"/>
      <c r="BS456" s="386"/>
      <c r="BT456" s="386"/>
      <c r="BU456" s="386"/>
      <c r="BV456" s="387"/>
      <c r="BW456" s="424"/>
      <c r="BX456" s="425"/>
      <c r="BY456" s="425"/>
      <c r="BZ456" s="425"/>
      <c r="CA456" s="425"/>
      <c r="CB456" s="425"/>
      <c r="CC456" s="425"/>
      <c r="CD456" s="425"/>
      <c r="CE456" s="426"/>
      <c r="CF456" s="385"/>
      <c r="CG456" s="386"/>
      <c r="CH456" s="386"/>
      <c r="CI456" s="386"/>
      <c r="CJ456" s="386"/>
      <c r="CK456" s="386"/>
      <c r="CL456" s="386"/>
      <c r="CM456" s="386"/>
      <c r="CN456" s="387"/>
    </row>
    <row r="457" spans="4:92" ht="14.25" customHeight="1">
      <c r="D457" s="780"/>
      <c r="E457" s="780"/>
      <c r="F457" s="780"/>
      <c r="G457" s="780"/>
      <c r="H457" s="780"/>
      <c r="I457" s="780"/>
      <c r="J457" s="780"/>
      <c r="K457" s="780"/>
      <c r="L457" s="780"/>
      <c r="M457" s="780"/>
      <c r="N457" s="780"/>
      <c r="O457" s="780"/>
      <c r="P457" s="780"/>
      <c r="Q457" s="780"/>
      <c r="R457" s="780"/>
      <c r="S457" s="780"/>
      <c r="T457" s="780"/>
      <c r="U457" s="780"/>
      <c r="V457" s="780"/>
      <c r="W457" s="780"/>
      <c r="X457" s="780"/>
      <c r="Y457" s="780"/>
      <c r="Z457" s="780"/>
      <c r="AA457" s="780"/>
      <c r="AB457" s="780"/>
      <c r="AC457" s="780"/>
      <c r="AD457" s="780"/>
      <c r="AE457" s="780"/>
      <c r="AF457" s="780"/>
      <c r="AG457" s="780"/>
      <c r="AH457" s="780"/>
      <c r="AI457" s="780"/>
      <c r="AJ457" s="780"/>
      <c r="AK457" s="780"/>
      <c r="AL457" s="780"/>
      <c r="AM457" s="780"/>
      <c r="AN457" s="780"/>
      <c r="AO457" s="780"/>
      <c r="AP457" s="780"/>
      <c r="AQ457" s="780"/>
      <c r="AR457" s="780"/>
      <c r="AS457" s="780"/>
      <c r="AT457" s="780"/>
      <c r="AV457" s="385"/>
      <c r="AW457" s="386"/>
      <c r="AX457" s="386"/>
      <c r="AY457" s="386"/>
      <c r="AZ457" s="386"/>
      <c r="BA457" s="386"/>
      <c r="BB457" s="386"/>
      <c r="BC457" s="386"/>
      <c r="BD457" s="386"/>
      <c r="BE457" s="386"/>
      <c r="BF457" s="386"/>
      <c r="BG457" s="386"/>
      <c r="BH457" s="386"/>
      <c r="BI457" s="386"/>
      <c r="BJ457" s="386"/>
      <c r="BK457" s="386"/>
      <c r="BL457" s="386"/>
      <c r="BM457" s="386"/>
      <c r="BN457" s="386"/>
      <c r="BO457" s="386"/>
      <c r="BP457" s="386"/>
      <c r="BQ457" s="386"/>
      <c r="BR457" s="386"/>
      <c r="BS457" s="386"/>
      <c r="BT457" s="386"/>
      <c r="BU457" s="386"/>
      <c r="BV457" s="387"/>
      <c r="BW457" s="424"/>
      <c r="BX457" s="425"/>
      <c r="BY457" s="425"/>
      <c r="BZ457" s="425"/>
      <c r="CA457" s="425"/>
      <c r="CB457" s="425"/>
      <c r="CC457" s="425"/>
      <c r="CD457" s="425"/>
      <c r="CE457" s="426"/>
      <c r="CF457" s="385"/>
      <c r="CG457" s="386"/>
      <c r="CH457" s="386"/>
      <c r="CI457" s="386"/>
      <c r="CJ457" s="386"/>
      <c r="CK457" s="386"/>
      <c r="CL457" s="386"/>
      <c r="CM457" s="386"/>
      <c r="CN457" s="387"/>
    </row>
    <row r="458" spans="4:92" ht="14.25" customHeight="1">
      <c r="D458" s="780"/>
      <c r="E458" s="780"/>
      <c r="F458" s="780"/>
      <c r="G458" s="780"/>
      <c r="H458" s="780"/>
      <c r="I458" s="780"/>
      <c r="J458" s="780"/>
      <c r="K458" s="780"/>
      <c r="L458" s="780"/>
      <c r="M458" s="780"/>
      <c r="N458" s="780"/>
      <c r="O458" s="780"/>
      <c r="P458" s="780"/>
      <c r="Q458" s="780"/>
      <c r="R458" s="780"/>
      <c r="S458" s="780"/>
      <c r="T458" s="780"/>
      <c r="U458" s="780"/>
      <c r="V458" s="780"/>
      <c r="W458" s="780"/>
      <c r="X458" s="780"/>
      <c r="Y458" s="780"/>
      <c r="Z458" s="780"/>
      <c r="AA458" s="780"/>
      <c r="AB458" s="780"/>
      <c r="AC458" s="780"/>
      <c r="AD458" s="780"/>
      <c r="AE458" s="780"/>
      <c r="AF458" s="780"/>
      <c r="AG458" s="780"/>
      <c r="AH458" s="780"/>
      <c r="AI458" s="780"/>
      <c r="AJ458" s="780"/>
      <c r="AK458" s="780"/>
      <c r="AL458" s="780"/>
      <c r="AM458" s="780"/>
      <c r="AN458" s="780"/>
      <c r="AO458" s="780"/>
      <c r="AP458" s="780"/>
      <c r="AQ458" s="780"/>
      <c r="AR458" s="780"/>
      <c r="AS458" s="780"/>
      <c r="AT458" s="780"/>
      <c r="AV458" s="385"/>
      <c r="AW458" s="386"/>
      <c r="AX458" s="386"/>
      <c r="AY458" s="386"/>
      <c r="AZ458" s="386"/>
      <c r="BA458" s="386"/>
      <c r="BB458" s="386"/>
      <c r="BC458" s="386"/>
      <c r="BD458" s="386"/>
      <c r="BE458" s="386"/>
      <c r="BF458" s="386"/>
      <c r="BG458" s="386"/>
      <c r="BH458" s="386"/>
      <c r="BI458" s="386"/>
      <c r="BJ458" s="386"/>
      <c r="BK458" s="386"/>
      <c r="BL458" s="386"/>
      <c r="BM458" s="386"/>
      <c r="BN458" s="386"/>
      <c r="BO458" s="386"/>
      <c r="BP458" s="386"/>
      <c r="BQ458" s="386"/>
      <c r="BR458" s="386"/>
      <c r="BS458" s="386"/>
      <c r="BT458" s="386"/>
      <c r="BU458" s="386"/>
      <c r="BV458" s="387"/>
      <c r="BW458" s="424"/>
      <c r="BX458" s="425"/>
      <c r="BY458" s="425"/>
      <c r="BZ458" s="425"/>
      <c r="CA458" s="425"/>
      <c r="CB458" s="425"/>
      <c r="CC458" s="425"/>
      <c r="CD458" s="425"/>
      <c r="CE458" s="426"/>
      <c r="CF458" s="385"/>
      <c r="CG458" s="386"/>
      <c r="CH458" s="386"/>
      <c r="CI458" s="386"/>
      <c r="CJ458" s="386"/>
      <c r="CK458" s="386"/>
      <c r="CL458" s="386"/>
      <c r="CM458" s="386"/>
      <c r="CN458" s="387"/>
    </row>
    <row r="459" spans="4:92" ht="14.25" customHeight="1">
      <c r="D459" s="780"/>
      <c r="E459" s="780"/>
      <c r="F459" s="780"/>
      <c r="G459" s="780"/>
      <c r="H459" s="780"/>
      <c r="I459" s="780"/>
      <c r="J459" s="780"/>
      <c r="K459" s="780"/>
      <c r="L459" s="780"/>
      <c r="M459" s="780"/>
      <c r="N459" s="780"/>
      <c r="O459" s="780"/>
      <c r="P459" s="780"/>
      <c r="Q459" s="780"/>
      <c r="R459" s="780"/>
      <c r="S459" s="780"/>
      <c r="T459" s="780"/>
      <c r="U459" s="780"/>
      <c r="V459" s="780"/>
      <c r="W459" s="780"/>
      <c r="X459" s="780"/>
      <c r="Y459" s="780"/>
      <c r="Z459" s="780"/>
      <c r="AA459" s="780"/>
      <c r="AB459" s="780"/>
      <c r="AC459" s="780"/>
      <c r="AD459" s="780"/>
      <c r="AE459" s="780"/>
      <c r="AF459" s="780"/>
      <c r="AG459" s="780"/>
      <c r="AH459" s="780"/>
      <c r="AI459" s="780"/>
      <c r="AJ459" s="780"/>
      <c r="AK459" s="780"/>
      <c r="AL459" s="780"/>
      <c r="AM459" s="780"/>
      <c r="AN459" s="780"/>
      <c r="AO459" s="780"/>
      <c r="AP459" s="780"/>
      <c r="AQ459" s="780"/>
      <c r="AR459" s="780"/>
      <c r="AS459" s="780"/>
      <c r="AT459" s="780"/>
      <c r="AV459" s="427" t="s">
        <v>368</v>
      </c>
      <c r="AW459" s="428"/>
      <c r="AX459" s="428"/>
      <c r="AY459" s="428"/>
      <c r="AZ459" s="428"/>
      <c r="BA459" s="428"/>
      <c r="BB459" s="428"/>
      <c r="BC459" s="428"/>
      <c r="BD459" s="428"/>
      <c r="BE459" s="428"/>
      <c r="BF459" s="428"/>
      <c r="BG459" s="428"/>
      <c r="BH459" s="428"/>
      <c r="BI459" s="428"/>
      <c r="BJ459" s="428"/>
      <c r="BK459" s="428"/>
      <c r="BL459" s="428"/>
      <c r="BM459" s="428"/>
      <c r="BN459" s="428"/>
      <c r="BO459" s="428"/>
      <c r="BP459" s="428"/>
      <c r="BQ459" s="428"/>
      <c r="BR459" s="428"/>
      <c r="BS459" s="428"/>
      <c r="BT459" s="428"/>
      <c r="BU459" s="428"/>
      <c r="BV459" s="429"/>
      <c r="BW459" s="424">
        <f>SUM(BW442:CE458)</f>
        <v>13586</v>
      </c>
      <c r="BX459" s="425"/>
      <c r="BY459" s="425"/>
      <c r="BZ459" s="425"/>
      <c r="CA459" s="425"/>
      <c r="CB459" s="425"/>
      <c r="CC459" s="425"/>
      <c r="CD459" s="425"/>
      <c r="CE459" s="426"/>
      <c r="CF459" s="385"/>
      <c r="CG459" s="386"/>
      <c r="CH459" s="386"/>
      <c r="CI459" s="386"/>
      <c r="CJ459" s="386"/>
      <c r="CK459" s="386"/>
      <c r="CL459" s="386"/>
      <c r="CM459" s="386"/>
      <c r="CN459" s="387"/>
    </row>
    <row r="460" spans="4:92" ht="14.25" customHeight="1">
      <c r="D460" s="758" t="s">
        <v>1027</v>
      </c>
      <c r="E460" s="758"/>
      <c r="F460" s="758"/>
      <c r="G460" s="758"/>
      <c r="H460" s="758"/>
      <c r="I460" s="758"/>
      <c r="J460" s="758"/>
      <c r="K460" s="758"/>
      <c r="L460" s="758"/>
      <c r="M460" s="758"/>
      <c r="N460" s="758"/>
      <c r="O460" s="758"/>
      <c r="P460" s="758"/>
      <c r="Q460" s="758"/>
      <c r="R460" s="758"/>
      <c r="S460" s="758"/>
      <c r="T460" s="758"/>
      <c r="U460" s="758"/>
      <c r="V460" s="758"/>
      <c r="W460" s="758"/>
      <c r="X460" s="758"/>
      <c r="Y460" s="758"/>
      <c r="Z460" s="758"/>
      <c r="AA460" s="758"/>
      <c r="AB460" s="758"/>
      <c r="AC460" s="758"/>
      <c r="AD460" s="758"/>
      <c r="AE460" s="758"/>
      <c r="AF460" s="758"/>
      <c r="AG460" s="758"/>
      <c r="AH460" s="758"/>
      <c r="AI460" s="758"/>
      <c r="AJ460" s="758"/>
      <c r="AK460" s="758"/>
      <c r="AL460" s="758"/>
      <c r="AM460" s="758"/>
      <c r="AN460" s="758"/>
      <c r="AO460" s="758"/>
      <c r="AP460" s="758"/>
      <c r="AQ460" s="758"/>
      <c r="AR460" s="758"/>
      <c r="AS460" s="758"/>
      <c r="AT460" s="758"/>
      <c r="AV460" s="436" t="s">
        <v>1026</v>
      </c>
      <c r="AW460" s="436"/>
      <c r="AX460" s="436"/>
      <c r="AY460" s="436"/>
      <c r="AZ460" s="436"/>
      <c r="BA460" s="436"/>
      <c r="BB460" s="436"/>
      <c r="BC460" s="436"/>
      <c r="BD460" s="436"/>
      <c r="BE460" s="436"/>
      <c r="BF460" s="436"/>
      <c r="BG460" s="436"/>
      <c r="BH460" s="436"/>
      <c r="BI460" s="436"/>
      <c r="BJ460" s="436"/>
      <c r="BK460" s="436"/>
      <c r="BL460" s="436"/>
      <c r="BM460" s="436"/>
      <c r="BN460" s="436"/>
      <c r="BO460" s="436"/>
      <c r="BP460" s="436"/>
      <c r="BQ460" s="436"/>
      <c r="BR460" s="436"/>
      <c r="BS460" s="436"/>
      <c r="BT460" s="436"/>
      <c r="BU460" s="436"/>
      <c r="BV460" s="436"/>
      <c r="BW460" s="436"/>
      <c r="BX460" s="436"/>
      <c r="BY460" s="436"/>
      <c r="BZ460" s="436"/>
      <c r="CA460" s="436"/>
      <c r="CB460" s="436"/>
      <c r="CC460" s="436"/>
      <c r="CD460" s="436"/>
      <c r="CE460" s="436"/>
      <c r="CF460" s="436"/>
      <c r="CG460" s="436"/>
      <c r="CH460" s="436"/>
      <c r="CI460" s="436"/>
      <c r="CJ460" s="436"/>
      <c r="CK460" s="436"/>
      <c r="CL460" s="436"/>
      <c r="CM460" s="436"/>
      <c r="CN460" s="436"/>
    </row>
    <row r="461" spans="4:92" ht="14.25" customHeight="1"/>
    <row r="462" spans="4:92" ht="14.25" customHeight="1">
      <c r="D462" s="446" t="s">
        <v>287</v>
      </c>
      <c r="E462" s="446"/>
      <c r="F462" s="446"/>
      <c r="G462" s="446"/>
      <c r="H462" s="446"/>
      <c r="I462" s="446"/>
      <c r="J462" s="446"/>
      <c r="K462" s="446"/>
      <c r="L462" s="446"/>
      <c r="M462" s="446"/>
      <c r="N462" s="446"/>
      <c r="O462" s="446"/>
      <c r="P462" s="446"/>
      <c r="Q462" s="446"/>
      <c r="R462" s="446"/>
      <c r="S462" s="446"/>
      <c r="T462" s="446"/>
      <c r="U462" s="446"/>
      <c r="V462" s="446"/>
      <c r="W462" s="446"/>
      <c r="X462" s="446"/>
      <c r="Y462" s="446"/>
      <c r="Z462" s="446"/>
      <c r="AA462" s="446"/>
      <c r="AB462" s="446"/>
      <c r="AC462" s="446"/>
      <c r="AD462" s="446"/>
      <c r="AE462" s="446"/>
      <c r="AF462" s="446"/>
      <c r="AG462" s="446"/>
      <c r="AH462" s="446"/>
      <c r="AI462" s="446"/>
      <c r="AJ462" s="446"/>
      <c r="AK462" s="446"/>
      <c r="AL462" s="446"/>
      <c r="AM462" s="446"/>
      <c r="AN462" s="446"/>
      <c r="AO462" s="446"/>
      <c r="AP462" s="446"/>
      <c r="AQ462" s="446"/>
      <c r="AR462" s="446"/>
      <c r="AS462" s="446"/>
      <c r="AT462" s="446"/>
      <c r="AV462" s="446" t="s">
        <v>288</v>
      </c>
      <c r="AW462" s="446"/>
      <c r="AX462" s="446"/>
      <c r="AY462" s="446"/>
      <c r="AZ462" s="446"/>
      <c r="BA462" s="446"/>
      <c r="BB462" s="446"/>
      <c r="BC462" s="446"/>
      <c r="BD462" s="446"/>
      <c r="BE462" s="446"/>
      <c r="BF462" s="446"/>
      <c r="BG462" s="446"/>
      <c r="BH462" s="446"/>
      <c r="BI462" s="446"/>
      <c r="BJ462" s="446"/>
      <c r="BK462" s="446"/>
      <c r="BL462" s="446"/>
      <c r="BM462" s="446"/>
      <c r="BN462" s="446"/>
      <c r="BO462" s="446"/>
      <c r="BP462" s="446"/>
      <c r="BQ462" s="446"/>
      <c r="BR462" s="446"/>
      <c r="BS462" s="446"/>
      <c r="BT462" s="446"/>
      <c r="BU462" s="446"/>
      <c r="BV462" s="446"/>
      <c r="BW462" s="446"/>
      <c r="BX462" s="446"/>
      <c r="BY462" s="446"/>
      <c r="BZ462" s="446"/>
      <c r="CA462" s="446"/>
      <c r="CB462" s="446"/>
      <c r="CC462" s="446"/>
      <c r="CD462" s="446"/>
      <c r="CE462" s="446"/>
      <c r="CF462" s="446"/>
      <c r="CG462" s="446"/>
      <c r="CH462" s="446"/>
      <c r="CI462" s="446"/>
      <c r="CJ462" s="446"/>
      <c r="CK462" s="446"/>
      <c r="CL462" s="446"/>
      <c r="CM462" s="446"/>
      <c r="CN462" s="446"/>
    </row>
    <row r="463" spans="4:92" ht="14.25" customHeight="1">
      <c r="D463" s="447"/>
      <c r="E463" s="447"/>
      <c r="F463" s="447"/>
      <c r="G463" s="447"/>
      <c r="H463" s="447"/>
      <c r="I463" s="447"/>
      <c r="J463" s="447"/>
      <c r="K463" s="447"/>
      <c r="L463" s="447"/>
      <c r="M463" s="447"/>
      <c r="N463" s="447"/>
      <c r="O463" s="447"/>
      <c r="P463" s="447"/>
      <c r="Q463" s="447"/>
      <c r="R463" s="447"/>
      <c r="S463" s="447"/>
      <c r="T463" s="447"/>
      <c r="U463" s="447"/>
      <c r="V463" s="447"/>
      <c r="W463" s="447"/>
      <c r="X463" s="447"/>
      <c r="Y463" s="447"/>
      <c r="Z463" s="447"/>
      <c r="AA463" s="447"/>
      <c r="AB463" s="447"/>
      <c r="AC463" s="447"/>
      <c r="AD463" s="447"/>
      <c r="AE463" s="447"/>
      <c r="AF463" s="447"/>
      <c r="AG463" s="447"/>
      <c r="AH463" s="447"/>
      <c r="AI463" s="447"/>
      <c r="AJ463" s="447"/>
      <c r="AK463" s="447"/>
      <c r="AL463" s="447"/>
      <c r="AM463" s="447"/>
      <c r="AN463" s="447"/>
      <c r="AO463" s="447"/>
      <c r="AP463" s="447"/>
      <c r="AQ463" s="447"/>
      <c r="AR463" s="447"/>
      <c r="AS463" s="447"/>
      <c r="AT463" s="447"/>
      <c r="AV463" s="447"/>
      <c r="AW463" s="447"/>
      <c r="AX463" s="447"/>
      <c r="AY463" s="447"/>
      <c r="AZ463" s="447"/>
      <c r="BA463" s="447"/>
      <c r="BB463" s="447"/>
      <c r="BC463" s="447"/>
      <c r="BD463" s="447"/>
      <c r="BE463" s="447"/>
      <c r="BF463" s="447"/>
      <c r="BG463" s="447"/>
      <c r="BH463" s="447"/>
      <c r="BI463" s="447"/>
      <c r="BJ463" s="447"/>
      <c r="BK463" s="447"/>
      <c r="BL463" s="447"/>
      <c r="BM463" s="447"/>
      <c r="BN463" s="447"/>
      <c r="BO463" s="447"/>
      <c r="BP463" s="447"/>
      <c r="BQ463" s="447"/>
      <c r="BR463" s="447"/>
      <c r="BS463" s="447"/>
      <c r="BT463" s="447"/>
      <c r="BU463" s="447"/>
      <c r="BV463" s="447"/>
      <c r="BW463" s="447"/>
      <c r="BX463" s="447"/>
      <c r="BY463" s="447"/>
      <c r="BZ463" s="447"/>
      <c r="CA463" s="447"/>
      <c r="CB463" s="447"/>
      <c r="CC463" s="447"/>
      <c r="CD463" s="447"/>
      <c r="CE463" s="447"/>
      <c r="CF463" s="447"/>
      <c r="CG463" s="447"/>
      <c r="CH463" s="447"/>
      <c r="CI463" s="447"/>
      <c r="CJ463" s="447"/>
      <c r="CK463" s="447"/>
      <c r="CL463" s="447"/>
      <c r="CM463" s="447"/>
      <c r="CN463" s="447"/>
    </row>
    <row r="464" spans="4:92" ht="14.25" customHeight="1">
      <c r="D464" s="410" t="s">
        <v>279</v>
      </c>
      <c r="E464" s="411"/>
      <c r="F464" s="411"/>
      <c r="G464" s="411"/>
      <c r="H464" s="411"/>
      <c r="I464" s="411"/>
      <c r="J464" s="411"/>
      <c r="K464" s="411"/>
      <c r="L464" s="411"/>
      <c r="M464" s="411"/>
      <c r="N464" s="411"/>
      <c r="O464" s="411"/>
      <c r="P464" s="411"/>
      <c r="Q464" s="411"/>
      <c r="R464" s="411"/>
      <c r="S464" s="411"/>
      <c r="T464" s="411"/>
      <c r="U464" s="411"/>
      <c r="V464" s="411"/>
      <c r="W464" s="411"/>
      <c r="X464" s="411"/>
      <c r="Y464" s="411"/>
      <c r="Z464" s="411"/>
      <c r="AA464" s="411"/>
      <c r="AB464" s="411"/>
      <c r="AC464" s="411"/>
      <c r="AD464" s="411"/>
      <c r="AE464" s="411"/>
      <c r="AF464" s="411"/>
      <c r="AG464" s="411"/>
      <c r="AH464" s="411"/>
      <c r="AI464" s="411"/>
      <c r="AJ464" s="411"/>
      <c r="AK464" s="411"/>
      <c r="AL464" s="411"/>
      <c r="AM464" s="411"/>
      <c r="AN464" s="411"/>
      <c r="AO464" s="411"/>
      <c r="AP464" s="411"/>
      <c r="AQ464" s="411"/>
      <c r="AR464" s="411"/>
      <c r="AS464" s="411"/>
      <c r="AT464" s="412"/>
      <c r="AV464" s="410" t="s">
        <v>286</v>
      </c>
      <c r="AW464" s="411"/>
      <c r="AX464" s="411"/>
      <c r="AY464" s="411"/>
      <c r="AZ464" s="411"/>
      <c r="BA464" s="411"/>
      <c r="BB464" s="411"/>
      <c r="BC464" s="411"/>
      <c r="BD464" s="411"/>
      <c r="BE464" s="411"/>
      <c r="BF464" s="411"/>
      <c r="BG464" s="411"/>
      <c r="BH464" s="411"/>
      <c r="BI464" s="411"/>
      <c r="BJ464" s="411"/>
      <c r="BK464" s="411"/>
      <c r="BL464" s="411"/>
      <c r="BM464" s="411"/>
      <c r="BN464" s="411"/>
      <c r="BO464" s="411"/>
      <c r="BP464" s="411"/>
      <c r="BQ464" s="411"/>
      <c r="BR464" s="411"/>
      <c r="BS464" s="411"/>
      <c r="BT464" s="411"/>
      <c r="BU464" s="411"/>
      <c r="BV464" s="411"/>
      <c r="BW464" s="411"/>
      <c r="BX464" s="411"/>
      <c r="BY464" s="411"/>
      <c r="BZ464" s="411"/>
      <c r="CA464" s="411"/>
      <c r="CB464" s="411"/>
      <c r="CC464" s="411"/>
      <c r="CD464" s="411"/>
      <c r="CE464" s="411"/>
      <c r="CF464" s="411"/>
      <c r="CG464" s="411"/>
      <c r="CH464" s="411"/>
      <c r="CI464" s="411"/>
      <c r="CJ464" s="411"/>
      <c r="CK464" s="411"/>
      <c r="CL464" s="411"/>
      <c r="CM464" s="411"/>
      <c r="CN464" s="412"/>
    </row>
    <row r="465" spans="3:96" ht="14.25" customHeight="1">
      <c r="D465" s="317" t="s">
        <v>276</v>
      </c>
      <c r="E465" s="318"/>
      <c r="F465" s="318"/>
      <c r="G465" s="318"/>
      <c r="H465" s="318"/>
      <c r="I465" s="318"/>
      <c r="J465" s="318"/>
      <c r="K465" s="318"/>
      <c r="L465" s="318"/>
      <c r="M465" s="318"/>
      <c r="N465" s="318"/>
      <c r="O465" s="318"/>
      <c r="P465" s="318"/>
      <c r="Q465" s="319"/>
      <c r="R465" s="317" t="s">
        <v>277</v>
      </c>
      <c r="S465" s="318"/>
      <c r="T465" s="318"/>
      <c r="U465" s="318"/>
      <c r="V465" s="318"/>
      <c r="W465" s="318"/>
      <c r="X465" s="318"/>
      <c r="Y465" s="318"/>
      <c r="Z465" s="318"/>
      <c r="AA465" s="318"/>
      <c r="AB465" s="318"/>
      <c r="AC465" s="318"/>
      <c r="AD465" s="318"/>
      <c r="AE465" s="319"/>
      <c r="AF465" s="317" t="s">
        <v>278</v>
      </c>
      <c r="AG465" s="318"/>
      <c r="AH465" s="318"/>
      <c r="AI465" s="318"/>
      <c r="AJ465" s="318"/>
      <c r="AK465" s="318"/>
      <c r="AL465" s="318"/>
      <c r="AM465" s="318"/>
      <c r="AN465" s="318"/>
      <c r="AO465" s="318"/>
      <c r="AP465" s="318"/>
      <c r="AQ465" s="318"/>
      <c r="AR465" s="318"/>
      <c r="AS465" s="318"/>
      <c r="AT465" s="319"/>
      <c r="AV465" s="317" t="s">
        <v>121</v>
      </c>
      <c r="AW465" s="318"/>
      <c r="AX465" s="318"/>
      <c r="AY465" s="318"/>
      <c r="AZ465" s="318"/>
      <c r="BA465" s="318"/>
      <c r="BB465" s="318"/>
      <c r="BC465" s="318"/>
      <c r="BD465" s="318"/>
      <c r="BE465" s="318"/>
      <c r="BF465" s="318"/>
      <c r="BG465" s="318"/>
      <c r="BH465" s="319"/>
      <c r="BI465" s="410" t="s">
        <v>282</v>
      </c>
      <c r="BJ465" s="411"/>
      <c r="BK465" s="411"/>
      <c r="BL465" s="411"/>
      <c r="BM465" s="411"/>
      <c r="BN465" s="411"/>
      <c r="BO465" s="411"/>
      <c r="BP465" s="411"/>
      <c r="BQ465" s="411"/>
      <c r="BR465" s="411"/>
      <c r="BS465" s="411"/>
      <c r="BT465" s="411"/>
      <c r="BU465" s="411"/>
      <c r="BV465" s="411"/>
      <c r="BW465" s="411"/>
      <c r="BX465" s="411"/>
      <c r="BY465" s="411"/>
      <c r="BZ465" s="412"/>
      <c r="CA465" s="410" t="s">
        <v>285</v>
      </c>
      <c r="CB465" s="411"/>
      <c r="CC465" s="411"/>
      <c r="CD465" s="411"/>
      <c r="CE465" s="411"/>
      <c r="CF465" s="411"/>
      <c r="CG465" s="411"/>
      <c r="CH465" s="411"/>
      <c r="CI465" s="411"/>
      <c r="CJ465" s="411"/>
      <c r="CK465" s="411"/>
      <c r="CL465" s="411"/>
      <c r="CM465" s="411"/>
      <c r="CN465" s="412"/>
    </row>
    <row r="466" spans="3:96" ht="14.25" customHeight="1">
      <c r="D466" s="323"/>
      <c r="E466" s="324"/>
      <c r="F466" s="324"/>
      <c r="G466" s="324"/>
      <c r="H466" s="324"/>
      <c r="I466" s="324"/>
      <c r="J466" s="324"/>
      <c r="K466" s="324"/>
      <c r="L466" s="324"/>
      <c r="M466" s="324"/>
      <c r="N466" s="324"/>
      <c r="O466" s="324"/>
      <c r="P466" s="324"/>
      <c r="Q466" s="325"/>
      <c r="R466" s="323"/>
      <c r="S466" s="324"/>
      <c r="T466" s="324"/>
      <c r="U466" s="324"/>
      <c r="V466" s="324"/>
      <c r="W466" s="324"/>
      <c r="X466" s="324"/>
      <c r="Y466" s="324"/>
      <c r="Z466" s="324"/>
      <c r="AA466" s="324"/>
      <c r="AB466" s="324"/>
      <c r="AC466" s="324"/>
      <c r="AD466" s="324"/>
      <c r="AE466" s="325"/>
      <c r="AF466" s="323"/>
      <c r="AG466" s="324"/>
      <c r="AH466" s="324"/>
      <c r="AI466" s="324"/>
      <c r="AJ466" s="324"/>
      <c r="AK466" s="324"/>
      <c r="AL466" s="324"/>
      <c r="AM466" s="324"/>
      <c r="AN466" s="324"/>
      <c r="AO466" s="324"/>
      <c r="AP466" s="324"/>
      <c r="AQ466" s="324"/>
      <c r="AR466" s="324"/>
      <c r="AS466" s="324"/>
      <c r="AT466" s="325"/>
      <c r="AV466" s="323"/>
      <c r="AW466" s="324"/>
      <c r="AX466" s="324"/>
      <c r="AY466" s="324"/>
      <c r="AZ466" s="324"/>
      <c r="BA466" s="324"/>
      <c r="BB466" s="324"/>
      <c r="BC466" s="324"/>
      <c r="BD466" s="324"/>
      <c r="BE466" s="324"/>
      <c r="BF466" s="324"/>
      <c r="BG466" s="324"/>
      <c r="BH466" s="325"/>
      <c r="BI466" s="410" t="s">
        <v>280</v>
      </c>
      <c r="BJ466" s="411"/>
      <c r="BK466" s="411"/>
      <c r="BL466" s="411"/>
      <c r="BM466" s="411"/>
      <c r="BN466" s="411"/>
      <c r="BO466" s="411"/>
      <c r="BP466" s="411"/>
      <c r="BQ466" s="412"/>
      <c r="BR466" s="410" t="s">
        <v>281</v>
      </c>
      <c r="BS466" s="411"/>
      <c r="BT466" s="411"/>
      <c r="BU466" s="411"/>
      <c r="BV466" s="411"/>
      <c r="BW466" s="411"/>
      <c r="BX466" s="411"/>
      <c r="BY466" s="411"/>
      <c r="BZ466" s="412"/>
      <c r="CA466" s="410" t="s">
        <v>283</v>
      </c>
      <c r="CB466" s="411"/>
      <c r="CC466" s="411"/>
      <c r="CD466" s="411"/>
      <c r="CE466" s="411"/>
      <c r="CF466" s="411"/>
      <c r="CG466" s="412"/>
      <c r="CH466" s="410" t="s">
        <v>284</v>
      </c>
      <c r="CI466" s="411"/>
      <c r="CJ466" s="411"/>
      <c r="CK466" s="411"/>
      <c r="CL466" s="411"/>
      <c r="CM466" s="411"/>
      <c r="CN466" s="412"/>
    </row>
    <row r="467" spans="3:96" ht="14.25" customHeight="1">
      <c r="D467" s="433">
        <v>15</v>
      </c>
      <c r="E467" s="434"/>
      <c r="F467" s="434"/>
      <c r="G467" s="434"/>
      <c r="H467" s="434"/>
      <c r="I467" s="434"/>
      <c r="J467" s="434"/>
      <c r="K467" s="434"/>
      <c r="L467" s="434"/>
      <c r="M467" s="434"/>
      <c r="N467" s="434"/>
      <c r="O467" s="434"/>
      <c r="P467" s="434"/>
      <c r="Q467" s="435"/>
      <c r="R467" s="642">
        <v>2.7</v>
      </c>
      <c r="S467" s="642"/>
      <c r="T467" s="642"/>
      <c r="U467" s="642"/>
      <c r="V467" s="642"/>
      <c r="W467" s="642"/>
      <c r="X467" s="642"/>
      <c r="Y467" s="642"/>
      <c r="Z467" s="642"/>
      <c r="AA467" s="642"/>
      <c r="AB467" s="642"/>
      <c r="AC467" s="642"/>
      <c r="AD467" s="642"/>
      <c r="AE467" s="642"/>
      <c r="AF467" s="926">
        <v>0.36890000000000001</v>
      </c>
      <c r="AG467" s="926"/>
      <c r="AH467" s="926"/>
      <c r="AI467" s="926"/>
      <c r="AJ467" s="926"/>
      <c r="AK467" s="926"/>
      <c r="AL467" s="926"/>
      <c r="AM467" s="926"/>
      <c r="AN467" s="926"/>
      <c r="AO467" s="926"/>
      <c r="AP467" s="926"/>
      <c r="AQ467" s="926"/>
      <c r="AR467" s="926"/>
      <c r="AS467" s="926"/>
      <c r="AT467" s="926"/>
      <c r="AV467" s="433">
        <v>43</v>
      </c>
      <c r="AW467" s="434"/>
      <c r="AX467" s="434"/>
      <c r="AY467" s="434"/>
      <c r="AZ467" s="434"/>
      <c r="BA467" s="434"/>
      <c r="BB467" s="434"/>
      <c r="BC467" s="434"/>
      <c r="BD467" s="434"/>
      <c r="BE467" s="434"/>
      <c r="BF467" s="434"/>
      <c r="BG467" s="434"/>
      <c r="BH467" s="435"/>
      <c r="BI467" s="433">
        <v>43</v>
      </c>
      <c r="BJ467" s="434"/>
      <c r="BK467" s="434"/>
      <c r="BL467" s="434"/>
      <c r="BM467" s="434"/>
      <c r="BN467" s="434"/>
      <c r="BO467" s="434"/>
      <c r="BP467" s="434"/>
      <c r="BQ467" s="435"/>
      <c r="BR467" s="433">
        <v>0</v>
      </c>
      <c r="BS467" s="434"/>
      <c r="BT467" s="434"/>
      <c r="BU467" s="434"/>
      <c r="BV467" s="434"/>
      <c r="BW467" s="434"/>
      <c r="BX467" s="434"/>
      <c r="BY467" s="434"/>
      <c r="BZ467" s="435"/>
      <c r="CA467" s="433">
        <v>43</v>
      </c>
      <c r="CB467" s="434"/>
      <c r="CC467" s="434"/>
      <c r="CD467" s="434"/>
      <c r="CE467" s="434"/>
      <c r="CF467" s="434"/>
      <c r="CG467" s="435"/>
      <c r="CH467" s="407">
        <v>0</v>
      </c>
      <c r="CI467" s="408"/>
      <c r="CJ467" s="408"/>
      <c r="CK467" s="408"/>
      <c r="CL467" s="408"/>
      <c r="CM467" s="408"/>
      <c r="CN467" s="409"/>
    </row>
    <row r="468" spans="3:96" ht="14.25" customHeight="1">
      <c r="D468" s="93" t="s">
        <v>640</v>
      </c>
      <c r="H468" s="1" t="s">
        <v>1025</v>
      </c>
      <c r="AV468" s="436" t="s">
        <v>1028</v>
      </c>
      <c r="AW468" s="436"/>
      <c r="AX468" s="436"/>
      <c r="AY468" s="436"/>
      <c r="AZ468" s="436"/>
      <c r="BA468" s="436"/>
      <c r="BB468" s="436"/>
      <c r="BC468" s="436"/>
      <c r="BD468" s="436"/>
      <c r="BE468" s="436"/>
      <c r="BF468" s="436"/>
      <c r="BG468" s="436"/>
      <c r="BH468" s="436"/>
      <c r="BI468" s="436"/>
      <c r="BJ468" s="436"/>
      <c r="BK468" s="436"/>
      <c r="BL468" s="436"/>
      <c r="BM468" s="436"/>
      <c r="BN468" s="436"/>
      <c r="BO468" s="436"/>
      <c r="BP468" s="436"/>
      <c r="BQ468" s="436"/>
      <c r="BR468" s="436"/>
      <c r="BS468" s="436"/>
      <c r="BT468" s="436"/>
      <c r="BU468" s="436"/>
      <c r="BV468" s="436"/>
      <c r="BW468" s="436"/>
      <c r="BX468" s="436"/>
      <c r="BY468" s="436"/>
      <c r="BZ468" s="436"/>
      <c r="CA468" s="436"/>
      <c r="CB468" s="436"/>
      <c r="CC468" s="436"/>
      <c r="CD468" s="436"/>
      <c r="CE468" s="436"/>
      <c r="CF468" s="436"/>
      <c r="CG468" s="436"/>
      <c r="CH468" s="436"/>
      <c r="CI468" s="436"/>
      <c r="CJ468" s="436"/>
      <c r="CK468" s="436"/>
      <c r="CL468" s="436"/>
      <c r="CM468" s="436"/>
      <c r="CN468" s="436"/>
    </row>
    <row r="469" spans="3:96" ht="14.25" customHeight="1">
      <c r="BB469" s="102"/>
      <c r="BC469" s="102"/>
      <c r="BD469" s="102"/>
      <c r="BE469" s="102"/>
      <c r="BF469" s="102"/>
      <c r="BG469" s="102"/>
      <c r="BH469" s="102"/>
      <c r="BI469" s="102"/>
      <c r="BJ469" s="102"/>
      <c r="BK469" s="102"/>
      <c r="BL469" s="102"/>
      <c r="BM469" s="102"/>
      <c r="BN469" s="102"/>
      <c r="BO469" s="102"/>
      <c r="BP469" s="102"/>
      <c r="BQ469" s="102"/>
      <c r="BR469" s="102"/>
      <c r="BS469" s="102"/>
      <c r="BT469" s="102"/>
      <c r="BU469" s="102"/>
      <c r="BV469" s="102"/>
      <c r="BW469" s="102"/>
      <c r="BX469" s="102"/>
      <c r="BY469" s="102"/>
      <c r="BZ469" s="102"/>
    </row>
    <row r="470" spans="3:96" ht="14.25" customHeight="1">
      <c r="C470" s="446" t="s">
        <v>289</v>
      </c>
      <c r="D470" s="446"/>
      <c r="E470" s="446"/>
      <c r="F470" s="446"/>
      <c r="G470" s="446"/>
      <c r="H470" s="446"/>
      <c r="I470" s="446"/>
      <c r="J470" s="446"/>
      <c r="K470" s="446"/>
      <c r="L470" s="446"/>
      <c r="M470" s="446"/>
      <c r="N470" s="446"/>
      <c r="O470" s="446"/>
      <c r="P470" s="446"/>
      <c r="Q470" s="446"/>
      <c r="R470" s="446"/>
      <c r="S470" s="446"/>
      <c r="T470" s="446"/>
      <c r="U470" s="446"/>
      <c r="V470" s="446"/>
      <c r="W470" s="446"/>
      <c r="X470" s="446"/>
      <c r="Y470" s="446"/>
      <c r="Z470" s="446"/>
      <c r="AA470" s="446"/>
      <c r="AB470" s="446"/>
      <c r="AC470" s="446"/>
      <c r="AD470" s="446"/>
      <c r="AE470" s="446"/>
      <c r="AF470" s="446"/>
      <c r="AG470" s="446"/>
      <c r="AH470" s="446"/>
      <c r="AI470" s="446"/>
      <c r="AJ470" s="446"/>
      <c r="AK470" s="446"/>
      <c r="AL470" s="446"/>
      <c r="AM470" s="446"/>
      <c r="AN470" s="446"/>
      <c r="AO470" s="446"/>
      <c r="AP470" s="446"/>
      <c r="AQ470" s="446"/>
      <c r="AR470" s="446"/>
      <c r="AS470" s="446"/>
      <c r="AV470" s="454" t="s">
        <v>302</v>
      </c>
      <c r="AW470" s="454"/>
      <c r="AX470" s="454"/>
      <c r="AY470" s="454"/>
      <c r="AZ470" s="454"/>
      <c r="BA470" s="454"/>
      <c r="BB470" s="454"/>
      <c r="BC470" s="454"/>
      <c r="BD470" s="454"/>
      <c r="BE470" s="454"/>
      <c r="BF470" s="454"/>
      <c r="BG470" s="454"/>
      <c r="BH470" s="454"/>
      <c r="BI470" s="454"/>
      <c r="BJ470" s="454"/>
      <c r="BK470" s="454"/>
      <c r="BL470" s="454"/>
      <c r="BM470" s="454"/>
      <c r="BN470" s="454"/>
      <c r="BO470" s="454"/>
      <c r="BP470" s="454"/>
      <c r="BQ470" s="454"/>
      <c r="BR470" s="454"/>
      <c r="BS470" s="454"/>
      <c r="BT470" s="454"/>
      <c r="BU470" s="454"/>
      <c r="BV470" s="454"/>
      <c r="BW470" s="454"/>
      <c r="BX470" s="454"/>
      <c r="BY470" s="454"/>
      <c r="BZ470" s="454"/>
      <c r="CA470" s="454"/>
      <c r="CB470" s="454"/>
      <c r="CC470" s="454"/>
      <c r="CD470" s="454"/>
      <c r="CE470" s="454"/>
      <c r="CF470" s="454"/>
      <c r="CG470" s="454"/>
      <c r="CH470" s="454"/>
      <c r="CI470" s="454"/>
      <c r="CJ470" s="454"/>
      <c r="CK470" s="454"/>
      <c r="CL470" s="454"/>
      <c r="CM470" s="454"/>
      <c r="CN470" s="454"/>
      <c r="CO470" s="9"/>
      <c r="CP470" s="128"/>
      <c r="CQ470" s="128"/>
      <c r="CR470" s="128"/>
    </row>
    <row r="471" spans="3:96" ht="14.25" customHeight="1">
      <c r="C471" s="447"/>
      <c r="D471" s="447"/>
      <c r="E471" s="447"/>
      <c r="F471" s="447"/>
      <c r="G471" s="447"/>
      <c r="H471" s="447"/>
      <c r="I471" s="447"/>
      <c r="J471" s="447"/>
      <c r="K471" s="447"/>
      <c r="L471" s="447"/>
      <c r="M471" s="447"/>
      <c r="N471" s="447"/>
      <c r="O471" s="447"/>
      <c r="P471" s="447"/>
      <c r="Q471" s="447"/>
      <c r="R471" s="447"/>
      <c r="S471" s="447"/>
      <c r="T471" s="447"/>
      <c r="U471" s="447"/>
      <c r="V471" s="447"/>
      <c r="W471" s="447"/>
      <c r="X471" s="447"/>
      <c r="Y471" s="447"/>
      <c r="Z471" s="447"/>
      <c r="AA471" s="447"/>
      <c r="AB471" s="447"/>
      <c r="AC471" s="447"/>
      <c r="AD471" s="447"/>
      <c r="AE471" s="447"/>
      <c r="AF471" s="447"/>
      <c r="AG471" s="447"/>
      <c r="AH471" s="447"/>
      <c r="AI471" s="447"/>
      <c r="AJ471" s="447"/>
      <c r="AK471" s="447"/>
      <c r="AL471" s="447"/>
      <c r="AM471" s="447"/>
      <c r="AN471" s="447"/>
      <c r="AO471" s="447"/>
      <c r="AP471" s="447"/>
      <c r="AQ471" s="447"/>
      <c r="AR471" s="447"/>
      <c r="AS471" s="447"/>
      <c r="AV471" s="455"/>
      <c r="AW471" s="455"/>
      <c r="AX471" s="455"/>
      <c r="AY471" s="455"/>
      <c r="AZ471" s="455"/>
      <c r="BA471" s="455"/>
      <c r="BB471" s="455"/>
      <c r="BC471" s="455"/>
      <c r="BD471" s="455"/>
      <c r="BE471" s="455"/>
      <c r="BF471" s="455"/>
      <c r="BG471" s="455"/>
      <c r="BH471" s="455"/>
      <c r="BI471" s="455"/>
      <c r="BJ471" s="455"/>
      <c r="BK471" s="455"/>
      <c r="BL471" s="455"/>
      <c r="BM471" s="455"/>
      <c r="BN471" s="455"/>
      <c r="BO471" s="455"/>
      <c r="BP471" s="455"/>
      <c r="BQ471" s="455"/>
      <c r="BR471" s="455"/>
      <c r="BS471" s="455"/>
      <c r="BT471" s="455"/>
      <c r="BU471" s="455"/>
      <c r="BV471" s="455"/>
      <c r="BW471" s="455"/>
      <c r="BX471" s="455"/>
      <c r="BY471" s="455"/>
      <c r="BZ471" s="455"/>
      <c r="CA471" s="455"/>
      <c r="CB471" s="455"/>
      <c r="CC471" s="455"/>
      <c r="CD471" s="455"/>
      <c r="CE471" s="455"/>
      <c r="CF471" s="455"/>
      <c r="CG471" s="455"/>
      <c r="CH471" s="455"/>
      <c r="CI471" s="455"/>
      <c r="CJ471" s="455"/>
      <c r="CK471" s="455"/>
      <c r="CL471" s="455"/>
      <c r="CM471" s="455"/>
      <c r="CN471" s="455"/>
      <c r="CO471" s="9"/>
      <c r="CP471" s="128"/>
      <c r="CQ471" s="128"/>
      <c r="CR471" s="128"/>
    </row>
    <row r="472" spans="3:96" ht="14.25" customHeight="1">
      <c r="C472" s="317" t="s">
        <v>294</v>
      </c>
      <c r="D472" s="318"/>
      <c r="E472" s="318"/>
      <c r="F472" s="318"/>
      <c r="G472" s="318"/>
      <c r="H472" s="318"/>
      <c r="I472" s="318"/>
      <c r="J472" s="318"/>
      <c r="K472" s="319"/>
      <c r="L472" s="923" t="s">
        <v>295</v>
      </c>
      <c r="M472" s="924"/>
      <c r="N472" s="924"/>
      <c r="O472" s="924"/>
      <c r="P472" s="924"/>
      <c r="Q472" s="924"/>
      <c r="R472" s="924"/>
      <c r="S472" s="924"/>
      <c r="T472" s="924"/>
      <c r="U472" s="924"/>
      <c r="V472" s="924"/>
      <c r="W472" s="924"/>
      <c r="X472" s="924"/>
      <c r="Y472" s="924"/>
      <c r="Z472" s="924"/>
      <c r="AA472" s="924"/>
      <c r="AB472" s="924"/>
      <c r="AC472" s="924"/>
      <c r="AD472" s="924"/>
      <c r="AE472" s="924"/>
      <c r="AF472" s="924"/>
      <c r="AG472" s="924"/>
      <c r="AH472" s="924"/>
      <c r="AI472" s="924"/>
      <c r="AJ472" s="924"/>
      <c r="AK472" s="924"/>
      <c r="AL472" s="924"/>
      <c r="AM472" s="924"/>
      <c r="AN472" s="924"/>
      <c r="AO472" s="924"/>
      <c r="AP472" s="924"/>
      <c r="AQ472" s="924"/>
      <c r="AR472" s="924"/>
      <c r="AS472" s="925"/>
      <c r="AU472" s="87"/>
      <c r="AV472" s="437" t="s">
        <v>303</v>
      </c>
      <c r="AW472" s="438"/>
      <c r="AX472" s="438"/>
      <c r="AY472" s="438"/>
      <c r="AZ472" s="438"/>
      <c r="BA472" s="438"/>
      <c r="BB472" s="438"/>
      <c r="BC472" s="438"/>
      <c r="BD472" s="438"/>
      <c r="BE472" s="438"/>
      <c r="BF472" s="438"/>
      <c r="BG472" s="438"/>
      <c r="BH472" s="438"/>
      <c r="BI472" s="438"/>
      <c r="BJ472" s="438"/>
      <c r="BK472" s="438"/>
      <c r="BL472" s="438"/>
      <c r="BM472" s="438"/>
      <c r="BN472" s="438"/>
      <c r="BO472" s="438"/>
      <c r="BP472" s="438"/>
      <c r="BQ472" s="438"/>
      <c r="BR472" s="438"/>
      <c r="BS472" s="438"/>
      <c r="BT472" s="438"/>
      <c r="BU472" s="439"/>
      <c r="BV472" s="437" t="s">
        <v>304</v>
      </c>
      <c r="BW472" s="438"/>
      <c r="BX472" s="438"/>
      <c r="BY472" s="438"/>
      <c r="BZ472" s="438"/>
      <c r="CA472" s="438"/>
      <c r="CB472" s="438"/>
      <c r="CC472" s="438"/>
      <c r="CD472" s="438"/>
      <c r="CE472" s="438"/>
      <c r="CF472" s="438"/>
      <c r="CG472" s="438"/>
      <c r="CH472" s="438"/>
      <c r="CI472" s="438"/>
      <c r="CJ472" s="438"/>
      <c r="CK472" s="438"/>
      <c r="CL472" s="438"/>
      <c r="CM472" s="438"/>
      <c r="CN472" s="439"/>
    </row>
    <row r="473" spans="3:96" ht="14.25" customHeight="1">
      <c r="C473" s="323"/>
      <c r="D473" s="324"/>
      <c r="E473" s="324"/>
      <c r="F473" s="324"/>
      <c r="G473" s="324"/>
      <c r="H473" s="324"/>
      <c r="I473" s="324"/>
      <c r="J473" s="324"/>
      <c r="K473" s="325"/>
      <c r="L473" s="410" t="s">
        <v>296</v>
      </c>
      <c r="M473" s="411"/>
      <c r="N473" s="411"/>
      <c r="O473" s="411"/>
      <c r="P473" s="411"/>
      <c r="Q473" s="412"/>
      <c r="R473" s="410" t="s">
        <v>297</v>
      </c>
      <c r="S473" s="411"/>
      <c r="T473" s="411"/>
      <c r="U473" s="412"/>
      <c r="V473" s="410" t="s">
        <v>298</v>
      </c>
      <c r="W473" s="411"/>
      <c r="X473" s="411"/>
      <c r="Y473" s="412"/>
      <c r="Z473" s="410" t="s">
        <v>299</v>
      </c>
      <c r="AA473" s="411"/>
      <c r="AB473" s="411"/>
      <c r="AC473" s="411"/>
      <c r="AD473" s="411"/>
      <c r="AE473" s="411"/>
      <c r="AF473" s="412"/>
      <c r="AG473" s="410" t="s">
        <v>300</v>
      </c>
      <c r="AH473" s="411"/>
      <c r="AI473" s="411"/>
      <c r="AJ473" s="411"/>
      <c r="AK473" s="411"/>
      <c r="AL473" s="411"/>
      <c r="AM473" s="412"/>
      <c r="AN473" s="410" t="s">
        <v>301</v>
      </c>
      <c r="AO473" s="411"/>
      <c r="AP473" s="411"/>
      <c r="AQ473" s="411"/>
      <c r="AR473" s="411"/>
      <c r="AS473" s="412"/>
      <c r="AV473" s="440"/>
      <c r="AW473" s="441"/>
      <c r="AX473" s="441"/>
      <c r="AY473" s="441"/>
      <c r="AZ473" s="441"/>
      <c r="BA473" s="441"/>
      <c r="BB473" s="441"/>
      <c r="BC473" s="441"/>
      <c r="BD473" s="441"/>
      <c r="BE473" s="441"/>
      <c r="BF473" s="441"/>
      <c r="BG473" s="441"/>
      <c r="BH473" s="441"/>
      <c r="BI473" s="441"/>
      <c r="BJ473" s="441"/>
      <c r="BK473" s="441"/>
      <c r="BL473" s="441"/>
      <c r="BM473" s="441"/>
      <c r="BN473" s="441"/>
      <c r="BO473" s="441"/>
      <c r="BP473" s="441"/>
      <c r="BQ473" s="441"/>
      <c r="BR473" s="441"/>
      <c r="BS473" s="441"/>
      <c r="BT473" s="441"/>
      <c r="BU473" s="442"/>
      <c r="BV473" s="440"/>
      <c r="BW473" s="441"/>
      <c r="BX473" s="441"/>
      <c r="BY473" s="441"/>
      <c r="BZ473" s="441"/>
      <c r="CA473" s="441"/>
      <c r="CB473" s="441"/>
      <c r="CC473" s="441"/>
      <c r="CD473" s="441"/>
      <c r="CE473" s="441"/>
      <c r="CF473" s="441"/>
      <c r="CG473" s="441"/>
      <c r="CH473" s="441"/>
      <c r="CI473" s="441"/>
      <c r="CJ473" s="441"/>
      <c r="CK473" s="441"/>
      <c r="CL473" s="441"/>
      <c r="CM473" s="441"/>
      <c r="CN473" s="442"/>
    </row>
    <row r="474" spans="3:96" ht="14.25" customHeight="1">
      <c r="C474" s="382" t="s">
        <v>694</v>
      </c>
      <c r="D474" s="383"/>
      <c r="E474" s="383"/>
      <c r="F474" s="383"/>
      <c r="G474" s="383"/>
      <c r="H474" s="383"/>
      <c r="I474" s="383"/>
      <c r="J474" s="383"/>
      <c r="K474" s="384"/>
      <c r="L474" s="433">
        <v>48</v>
      </c>
      <c r="M474" s="434"/>
      <c r="N474" s="434"/>
      <c r="O474" s="434"/>
      <c r="P474" s="434"/>
      <c r="Q474" s="435"/>
      <c r="R474" s="433"/>
      <c r="S474" s="434"/>
      <c r="T474" s="434"/>
      <c r="U474" s="435"/>
      <c r="V474" s="433"/>
      <c r="W474" s="434"/>
      <c r="X474" s="434"/>
      <c r="Y474" s="435"/>
      <c r="Z474" s="433"/>
      <c r="AA474" s="434"/>
      <c r="AB474" s="434"/>
      <c r="AC474" s="434"/>
      <c r="AD474" s="434"/>
      <c r="AE474" s="434"/>
      <c r="AF474" s="435"/>
      <c r="AG474" s="433"/>
      <c r="AH474" s="434"/>
      <c r="AI474" s="434"/>
      <c r="AJ474" s="434"/>
      <c r="AK474" s="434"/>
      <c r="AL474" s="434"/>
      <c r="AM474" s="435"/>
      <c r="AN474" s="385"/>
      <c r="AO474" s="386"/>
      <c r="AP474" s="386"/>
      <c r="AQ474" s="386"/>
      <c r="AR474" s="386"/>
      <c r="AS474" s="387"/>
      <c r="AV474" s="440"/>
      <c r="AW474" s="441"/>
      <c r="AX474" s="441"/>
      <c r="AY474" s="441"/>
      <c r="AZ474" s="441"/>
      <c r="BA474" s="441"/>
      <c r="BB474" s="441"/>
      <c r="BC474" s="441"/>
      <c r="BD474" s="441"/>
      <c r="BE474" s="441"/>
      <c r="BF474" s="441"/>
      <c r="BG474" s="441"/>
      <c r="BH474" s="441"/>
      <c r="BI474" s="441"/>
      <c r="BJ474" s="441"/>
      <c r="BK474" s="441"/>
      <c r="BL474" s="441"/>
      <c r="BM474" s="441"/>
      <c r="BN474" s="441"/>
      <c r="BO474" s="441"/>
      <c r="BP474" s="441"/>
      <c r="BQ474" s="441"/>
      <c r="BR474" s="441"/>
      <c r="BS474" s="441"/>
      <c r="BT474" s="441"/>
      <c r="BU474" s="442"/>
      <c r="BV474" s="440"/>
      <c r="BW474" s="441"/>
      <c r="BX474" s="441"/>
      <c r="BY474" s="441"/>
      <c r="BZ474" s="441"/>
      <c r="CA474" s="441"/>
      <c r="CB474" s="441"/>
      <c r="CC474" s="441"/>
      <c r="CD474" s="441"/>
      <c r="CE474" s="441"/>
      <c r="CF474" s="441"/>
      <c r="CG474" s="441"/>
      <c r="CH474" s="441"/>
      <c r="CI474" s="441"/>
      <c r="CJ474" s="441"/>
      <c r="CK474" s="441"/>
      <c r="CL474" s="441"/>
      <c r="CM474" s="441"/>
      <c r="CN474" s="442"/>
    </row>
    <row r="475" spans="3:96" ht="14.25" customHeight="1">
      <c r="C475" s="382" t="s">
        <v>292</v>
      </c>
      <c r="D475" s="383"/>
      <c r="E475" s="383"/>
      <c r="F475" s="383"/>
      <c r="G475" s="383"/>
      <c r="H475" s="383"/>
      <c r="I475" s="383"/>
      <c r="J475" s="383"/>
      <c r="K475" s="384"/>
      <c r="L475" s="433">
        <v>48</v>
      </c>
      <c r="M475" s="434"/>
      <c r="N475" s="434"/>
      <c r="O475" s="434"/>
      <c r="P475" s="434"/>
      <c r="Q475" s="435"/>
      <c r="R475" s="433"/>
      <c r="S475" s="434"/>
      <c r="T475" s="434"/>
      <c r="U475" s="435"/>
      <c r="V475" s="433"/>
      <c r="W475" s="434"/>
      <c r="X475" s="434"/>
      <c r="Y475" s="435"/>
      <c r="Z475" s="433"/>
      <c r="AA475" s="434"/>
      <c r="AB475" s="434"/>
      <c r="AC475" s="434"/>
      <c r="AD475" s="434"/>
      <c r="AE475" s="434"/>
      <c r="AF475" s="435"/>
      <c r="AG475" s="433"/>
      <c r="AH475" s="434"/>
      <c r="AI475" s="434"/>
      <c r="AJ475" s="434"/>
      <c r="AK475" s="434"/>
      <c r="AL475" s="434"/>
      <c r="AM475" s="435"/>
      <c r="AN475" s="385"/>
      <c r="AO475" s="386"/>
      <c r="AP475" s="386"/>
      <c r="AQ475" s="386"/>
      <c r="AR475" s="386"/>
      <c r="AS475" s="387"/>
      <c r="AV475" s="440"/>
      <c r="AW475" s="441"/>
      <c r="AX475" s="441"/>
      <c r="AY475" s="441"/>
      <c r="AZ475" s="441"/>
      <c r="BA475" s="441"/>
      <c r="BB475" s="441"/>
      <c r="BC475" s="441"/>
      <c r="BD475" s="441"/>
      <c r="BE475" s="441"/>
      <c r="BF475" s="441"/>
      <c r="BG475" s="441"/>
      <c r="BH475" s="441"/>
      <c r="BI475" s="441"/>
      <c r="BJ475" s="441"/>
      <c r="BK475" s="441"/>
      <c r="BL475" s="441"/>
      <c r="BM475" s="441"/>
      <c r="BN475" s="441"/>
      <c r="BO475" s="441"/>
      <c r="BP475" s="441"/>
      <c r="BQ475" s="441"/>
      <c r="BR475" s="441"/>
      <c r="BS475" s="441"/>
      <c r="BT475" s="441"/>
      <c r="BU475" s="442"/>
      <c r="BV475" s="440"/>
      <c r="BW475" s="441"/>
      <c r="BX475" s="441"/>
      <c r="BY475" s="441"/>
      <c r="BZ475" s="441"/>
      <c r="CA475" s="441"/>
      <c r="CB475" s="441"/>
      <c r="CC475" s="441"/>
      <c r="CD475" s="441"/>
      <c r="CE475" s="441"/>
      <c r="CF475" s="441"/>
      <c r="CG475" s="441"/>
      <c r="CH475" s="441"/>
      <c r="CI475" s="441"/>
      <c r="CJ475" s="441"/>
      <c r="CK475" s="441"/>
      <c r="CL475" s="441"/>
      <c r="CM475" s="441"/>
      <c r="CN475" s="442"/>
    </row>
    <row r="476" spans="3:96" ht="14.25" customHeight="1">
      <c r="C476" s="382" t="s">
        <v>792</v>
      </c>
      <c r="D476" s="383"/>
      <c r="E476" s="383"/>
      <c r="F476" s="383"/>
      <c r="G476" s="383"/>
      <c r="H476" s="383"/>
      <c r="I476" s="383"/>
      <c r="J476" s="383"/>
      <c r="K476" s="384"/>
      <c r="L476" s="433">
        <v>1648</v>
      </c>
      <c r="M476" s="434"/>
      <c r="N476" s="434"/>
      <c r="O476" s="434"/>
      <c r="P476" s="434"/>
      <c r="Q476" s="435"/>
      <c r="R476" s="433"/>
      <c r="S476" s="434"/>
      <c r="T476" s="434"/>
      <c r="U476" s="435"/>
      <c r="V476" s="433"/>
      <c r="W476" s="434"/>
      <c r="X476" s="434"/>
      <c r="Y476" s="435"/>
      <c r="Z476" s="433"/>
      <c r="AA476" s="434"/>
      <c r="AB476" s="434"/>
      <c r="AC476" s="434"/>
      <c r="AD476" s="434"/>
      <c r="AE476" s="434"/>
      <c r="AF476" s="435"/>
      <c r="AG476" s="433"/>
      <c r="AH476" s="434"/>
      <c r="AI476" s="434"/>
      <c r="AJ476" s="434"/>
      <c r="AK476" s="434"/>
      <c r="AL476" s="434"/>
      <c r="AM476" s="435"/>
      <c r="AN476" s="385"/>
      <c r="AO476" s="386"/>
      <c r="AP476" s="386"/>
      <c r="AQ476" s="386"/>
      <c r="AR476" s="386"/>
      <c r="AS476" s="387"/>
      <c r="AV476" s="440"/>
      <c r="AW476" s="441"/>
      <c r="AX476" s="441"/>
      <c r="AY476" s="441"/>
      <c r="AZ476" s="441"/>
      <c r="BA476" s="441"/>
      <c r="BB476" s="441"/>
      <c r="BC476" s="441"/>
      <c r="BD476" s="441"/>
      <c r="BE476" s="441"/>
      <c r="BF476" s="441"/>
      <c r="BG476" s="441"/>
      <c r="BH476" s="441"/>
      <c r="BI476" s="441"/>
      <c r="BJ476" s="441"/>
      <c r="BK476" s="441"/>
      <c r="BL476" s="441"/>
      <c r="BM476" s="441"/>
      <c r="BN476" s="441"/>
      <c r="BO476" s="441"/>
      <c r="BP476" s="441"/>
      <c r="BQ476" s="441"/>
      <c r="BR476" s="441"/>
      <c r="BS476" s="441"/>
      <c r="BT476" s="441"/>
      <c r="BU476" s="442"/>
      <c r="BV476" s="440"/>
      <c r="BW476" s="441"/>
      <c r="BX476" s="441"/>
      <c r="BY476" s="441"/>
      <c r="BZ476" s="441"/>
      <c r="CA476" s="441"/>
      <c r="CB476" s="441"/>
      <c r="CC476" s="441"/>
      <c r="CD476" s="441"/>
      <c r="CE476" s="441"/>
      <c r="CF476" s="441"/>
      <c r="CG476" s="441"/>
      <c r="CH476" s="441"/>
      <c r="CI476" s="441"/>
      <c r="CJ476" s="441"/>
      <c r="CK476" s="441"/>
      <c r="CL476" s="441"/>
      <c r="CM476" s="441"/>
      <c r="CN476" s="442"/>
    </row>
    <row r="477" spans="3:96" ht="14.25" customHeight="1">
      <c r="C477" s="382" t="s">
        <v>793</v>
      </c>
      <c r="D477" s="383"/>
      <c r="E477" s="383"/>
      <c r="F477" s="383"/>
      <c r="G477" s="383"/>
      <c r="H477" s="383"/>
      <c r="I477" s="383"/>
      <c r="J477" s="383"/>
      <c r="K477" s="384"/>
      <c r="L477" s="433">
        <v>1186</v>
      </c>
      <c r="M477" s="434"/>
      <c r="N477" s="434"/>
      <c r="O477" s="434"/>
      <c r="P477" s="434"/>
      <c r="Q477" s="435"/>
      <c r="R477" s="559"/>
      <c r="S477" s="560"/>
      <c r="T477" s="560"/>
      <c r="U477" s="561"/>
      <c r="V477" s="433"/>
      <c r="W477" s="434"/>
      <c r="X477" s="434"/>
      <c r="Y477" s="435"/>
      <c r="Z477" s="433"/>
      <c r="AA477" s="434"/>
      <c r="AB477" s="434"/>
      <c r="AC477" s="434"/>
      <c r="AD477" s="434"/>
      <c r="AE477" s="434"/>
      <c r="AF477" s="435"/>
      <c r="AG477" s="433"/>
      <c r="AH477" s="434"/>
      <c r="AI477" s="434"/>
      <c r="AJ477" s="434"/>
      <c r="AK477" s="434"/>
      <c r="AL477" s="434"/>
      <c r="AM477" s="435"/>
      <c r="AN477" s="385"/>
      <c r="AO477" s="386"/>
      <c r="AP477" s="386"/>
      <c r="AQ477" s="386"/>
      <c r="AR477" s="386"/>
      <c r="AS477" s="387"/>
      <c r="AV477" s="443"/>
      <c r="AW477" s="444"/>
      <c r="AX477" s="444"/>
      <c r="AY477" s="444"/>
      <c r="AZ477" s="444"/>
      <c r="BA477" s="444"/>
      <c r="BB477" s="444"/>
      <c r="BC477" s="444"/>
      <c r="BD477" s="444"/>
      <c r="BE477" s="444"/>
      <c r="BF477" s="444"/>
      <c r="BG477" s="444"/>
      <c r="BH477" s="444"/>
      <c r="BI477" s="444"/>
      <c r="BJ477" s="444"/>
      <c r="BK477" s="444"/>
      <c r="BL477" s="444"/>
      <c r="BM477" s="444"/>
      <c r="BN477" s="444"/>
      <c r="BO477" s="444"/>
      <c r="BP477" s="444"/>
      <c r="BQ477" s="444"/>
      <c r="BR477" s="444"/>
      <c r="BS477" s="444"/>
      <c r="BT477" s="444"/>
      <c r="BU477" s="445"/>
      <c r="BV477" s="443"/>
      <c r="BW477" s="444"/>
      <c r="BX477" s="444"/>
      <c r="BY477" s="444"/>
      <c r="BZ477" s="444"/>
      <c r="CA477" s="444"/>
      <c r="CB477" s="444"/>
      <c r="CC477" s="444"/>
      <c r="CD477" s="444"/>
      <c r="CE477" s="444"/>
      <c r="CF477" s="444"/>
      <c r="CG477" s="444"/>
      <c r="CH477" s="444"/>
      <c r="CI477" s="444"/>
      <c r="CJ477" s="444"/>
      <c r="CK477" s="444"/>
      <c r="CL477" s="444"/>
      <c r="CM477" s="444"/>
      <c r="CN477" s="445"/>
    </row>
    <row r="478" spans="3:96" ht="14.25" customHeight="1">
      <c r="C478" s="382" t="s">
        <v>794</v>
      </c>
      <c r="D478" s="383"/>
      <c r="E478" s="383"/>
      <c r="F478" s="383"/>
      <c r="G478" s="383"/>
      <c r="H478" s="383"/>
      <c r="I478" s="383"/>
      <c r="J478" s="383"/>
      <c r="K478" s="384"/>
      <c r="L478" s="433"/>
      <c r="M478" s="434"/>
      <c r="N478" s="434"/>
      <c r="O478" s="434"/>
      <c r="P478" s="434"/>
      <c r="Q478" s="435"/>
      <c r="R478" s="559"/>
      <c r="S478" s="560"/>
      <c r="T478" s="560"/>
      <c r="U478" s="561"/>
      <c r="V478" s="433"/>
      <c r="W478" s="434"/>
      <c r="X478" s="434"/>
      <c r="Y478" s="435"/>
      <c r="Z478" s="433"/>
      <c r="AA478" s="434"/>
      <c r="AB478" s="434"/>
      <c r="AC478" s="434"/>
      <c r="AD478" s="434"/>
      <c r="AE478" s="434"/>
      <c r="AF478" s="435"/>
      <c r="AG478" s="433"/>
      <c r="AH478" s="434"/>
      <c r="AI478" s="434"/>
      <c r="AJ478" s="434"/>
      <c r="AK478" s="434"/>
      <c r="AL478" s="434"/>
      <c r="AM478" s="435"/>
      <c r="AN478" s="385"/>
      <c r="AO478" s="386"/>
      <c r="AP478" s="386"/>
      <c r="AQ478" s="386"/>
      <c r="AR478" s="386"/>
      <c r="AS478" s="387"/>
      <c r="AV478" s="385" t="s">
        <v>305</v>
      </c>
      <c r="AW478" s="386"/>
      <c r="AX478" s="386"/>
      <c r="AY478" s="386"/>
      <c r="AZ478" s="386"/>
      <c r="BA478" s="386"/>
      <c r="BB478" s="386"/>
      <c r="BC478" s="386"/>
      <c r="BD478" s="386"/>
      <c r="BE478" s="386"/>
      <c r="BF478" s="386"/>
      <c r="BG478" s="386"/>
      <c r="BH478" s="386"/>
      <c r="BI478" s="386"/>
      <c r="BJ478" s="386"/>
      <c r="BK478" s="386"/>
      <c r="BL478" s="386"/>
      <c r="BM478" s="386"/>
      <c r="BN478" s="386"/>
      <c r="BO478" s="386"/>
      <c r="BP478" s="386"/>
      <c r="BQ478" s="386"/>
      <c r="BR478" s="386"/>
      <c r="BS478" s="386"/>
      <c r="BT478" s="386"/>
      <c r="BU478" s="387"/>
      <c r="BV478" s="385">
        <v>11</v>
      </c>
      <c r="BW478" s="386"/>
      <c r="BX478" s="386"/>
      <c r="BY478" s="386"/>
      <c r="BZ478" s="386"/>
      <c r="CA478" s="386"/>
      <c r="CB478" s="386"/>
      <c r="CC478" s="386"/>
      <c r="CD478" s="386"/>
      <c r="CE478" s="386"/>
      <c r="CF478" s="386"/>
      <c r="CG478" s="386"/>
      <c r="CH478" s="386"/>
      <c r="CI478" s="386"/>
      <c r="CJ478" s="386"/>
      <c r="CK478" s="386"/>
      <c r="CL478" s="386"/>
      <c r="CM478" s="386"/>
      <c r="CN478" s="387"/>
    </row>
    <row r="479" spans="3:96" ht="14.25" customHeight="1">
      <c r="C479" s="382" t="s">
        <v>695</v>
      </c>
      <c r="D479" s="383"/>
      <c r="E479" s="383"/>
      <c r="F479" s="383"/>
      <c r="G479" s="383"/>
      <c r="H479" s="383"/>
      <c r="I479" s="383"/>
      <c r="J479" s="383"/>
      <c r="K479" s="384"/>
      <c r="L479" s="433">
        <v>1034</v>
      </c>
      <c r="M479" s="434"/>
      <c r="N479" s="434"/>
      <c r="O479" s="434"/>
      <c r="P479" s="434"/>
      <c r="Q479" s="435"/>
      <c r="R479" s="433"/>
      <c r="S479" s="434"/>
      <c r="T479" s="434"/>
      <c r="U479" s="435"/>
      <c r="V479" s="433"/>
      <c r="W479" s="434"/>
      <c r="X479" s="434"/>
      <c r="Y479" s="435"/>
      <c r="Z479" s="433"/>
      <c r="AA479" s="434"/>
      <c r="AB479" s="434"/>
      <c r="AC479" s="434"/>
      <c r="AD479" s="434"/>
      <c r="AE479" s="434"/>
      <c r="AF479" s="435"/>
      <c r="AG479" s="433"/>
      <c r="AH479" s="434"/>
      <c r="AI479" s="434"/>
      <c r="AJ479" s="434"/>
      <c r="AK479" s="434"/>
      <c r="AL479" s="434"/>
      <c r="AM479" s="435"/>
      <c r="AN479" s="385"/>
      <c r="AO479" s="386"/>
      <c r="AP479" s="386"/>
      <c r="AQ479" s="386"/>
      <c r="AR479" s="386"/>
      <c r="AS479" s="387"/>
      <c r="AV479" s="385" t="s">
        <v>306</v>
      </c>
      <c r="AW479" s="386"/>
      <c r="AX479" s="386"/>
      <c r="AY479" s="386"/>
      <c r="AZ479" s="386"/>
      <c r="BA479" s="386"/>
      <c r="BB479" s="386"/>
      <c r="BC479" s="386"/>
      <c r="BD479" s="386"/>
      <c r="BE479" s="386"/>
      <c r="BF479" s="386"/>
      <c r="BG479" s="386"/>
      <c r="BH479" s="386"/>
      <c r="BI479" s="386"/>
      <c r="BJ479" s="386"/>
      <c r="BK479" s="386"/>
      <c r="BL479" s="386"/>
      <c r="BM479" s="386"/>
      <c r="BN479" s="386"/>
      <c r="BO479" s="386"/>
      <c r="BP479" s="386"/>
      <c r="BQ479" s="386"/>
      <c r="BR479" s="386"/>
      <c r="BS479" s="386"/>
      <c r="BT479" s="386"/>
      <c r="BU479" s="387"/>
      <c r="BV479" s="385">
        <v>0</v>
      </c>
      <c r="BW479" s="386"/>
      <c r="BX479" s="386"/>
      <c r="BY479" s="386"/>
      <c r="BZ479" s="386"/>
      <c r="CA479" s="386"/>
      <c r="CB479" s="386"/>
      <c r="CC479" s="386"/>
      <c r="CD479" s="386"/>
      <c r="CE479" s="386"/>
      <c r="CF479" s="386"/>
      <c r="CG479" s="386"/>
      <c r="CH479" s="386"/>
      <c r="CI479" s="386"/>
      <c r="CJ479" s="386"/>
      <c r="CK479" s="386"/>
      <c r="CL479" s="386"/>
      <c r="CM479" s="386"/>
      <c r="CN479" s="387"/>
    </row>
    <row r="480" spans="3:96" ht="14.25" customHeight="1">
      <c r="C480" s="382" t="s">
        <v>293</v>
      </c>
      <c r="D480" s="383"/>
      <c r="E480" s="383"/>
      <c r="F480" s="383"/>
      <c r="G480" s="383"/>
      <c r="H480" s="383"/>
      <c r="I480" s="383"/>
      <c r="J480" s="383"/>
      <c r="K480" s="384"/>
      <c r="L480" s="433">
        <v>1023</v>
      </c>
      <c r="M480" s="434"/>
      <c r="N480" s="434"/>
      <c r="O480" s="434"/>
      <c r="P480" s="434"/>
      <c r="Q480" s="435"/>
      <c r="R480" s="433"/>
      <c r="S480" s="434"/>
      <c r="T480" s="434"/>
      <c r="U480" s="435"/>
      <c r="V480" s="433"/>
      <c r="W480" s="434"/>
      <c r="X480" s="434"/>
      <c r="Y480" s="435"/>
      <c r="Z480" s="433"/>
      <c r="AA480" s="434"/>
      <c r="AB480" s="434"/>
      <c r="AC480" s="434"/>
      <c r="AD480" s="434"/>
      <c r="AE480" s="434"/>
      <c r="AF480" s="435"/>
      <c r="AG480" s="433"/>
      <c r="AH480" s="434"/>
      <c r="AI480" s="434"/>
      <c r="AJ480" s="434"/>
      <c r="AK480" s="434"/>
      <c r="AL480" s="434"/>
      <c r="AM480" s="435"/>
      <c r="AN480" s="385"/>
      <c r="AO480" s="386"/>
      <c r="AP480" s="386"/>
      <c r="AQ480" s="386"/>
      <c r="AR480" s="386"/>
      <c r="AS480" s="387"/>
      <c r="AV480" s="385" t="s">
        <v>307</v>
      </c>
      <c r="AW480" s="386"/>
      <c r="AX480" s="386"/>
      <c r="AY480" s="386"/>
      <c r="AZ480" s="386"/>
      <c r="BA480" s="386"/>
      <c r="BB480" s="386"/>
      <c r="BC480" s="386"/>
      <c r="BD480" s="386"/>
      <c r="BE480" s="386"/>
      <c r="BF480" s="386"/>
      <c r="BG480" s="386"/>
      <c r="BH480" s="386"/>
      <c r="BI480" s="386"/>
      <c r="BJ480" s="386"/>
      <c r="BK480" s="386"/>
      <c r="BL480" s="386"/>
      <c r="BM480" s="386"/>
      <c r="BN480" s="386"/>
      <c r="BO480" s="386"/>
      <c r="BP480" s="386"/>
      <c r="BQ480" s="386"/>
      <c r="BR480" s="386"/>
      <c r="BS480" s="386"/>
      <c r="BT480" s="386"/>
      <c r="BU480" s="387"/>
      <c r="BV480" s="385">
        <v>0</v>
      </c>
      <c r="BW480" s="386"/>
      <c r="BX480" s="386"/>
      <c r="BY480" s="386"/>
      <c r="BZ480" s="386"/>
      <c r="CA480" s="386"/>
      <c r="CB480" s="386"/>
      <c r="CC480" s="386"/>
      <c r="CD480" s="386"/>
      <c r="CE480" s="386"/>
      <c r="CF480" s="386"/>
      <c r="CG480" s="386"/>
      <c r="CH480" s="386"/>
      <c r="CI480" s="386"/>
      <c r="CJ480" s="386"/>
      <c r="CK480" s="386"/>
      <c r="CL480" s="386"/>
      <c r="CM480" s="386"/>
      <c r="CN480" s="387"/>
    </row>
    <row r="481" spans="3:92" ht="14.25" customHeight="1">
      <c r="C481" s="382" t="s">
        <v>696</v>
      </c>
      <c r="D481" s="383"/>
      <c r="E481" s="383"/>
      <c r="F481" s="383"/>
      <c r="G481" s="383"/>
      <c r="H481" s="383"/>
      <c r="I481" s="383"/>
      <c r="J481" s="383"/>
      <c r="K481" s="384"/>
      <c r="L481" s="433">
        <v>351</v>
      </c>
      <c r="M481" s="434"/>
      <c r="N481" s="434"/>
      <c r="O481" s="434"/>
      <c r="P481" s="434"/>
      <c r="Q481" s="435"/>
      <c r="R481" s="433"/>
      <c r="S481" s="434"/>
      <c r="T481" s="434"/>
      <c r="U481" s="435"/>
      <c r="V481" s="433"/>
      <c r="W481" s="434"/>
      <c r="X481" s="434"/>
      <c r="Y481" s="435"/>
      <c r="Z481" s="433"/>
      <c r="AA481" s="434"/>
      <c r="AB481" s="434"/>
      <c r="AC481" s="434"/>
      <c r="AD481" s="434"/>
      <c r="AE481" s="434"/>
      <c r="AF481" s="435"/>
      <c r="AG481" s="433"/>
      <c r="AH481" s="434"/>
      <c r="AI481" s="434"/>
      <c r="AJ481" s="434"/>
      <c r="AK481" s="434"/>
      <c r="AL481" s="434"/>
      <c r="AM481" s="435"/>
      <c r="AN481" s="385"/>
      <c r="AO481" s="386"/>
      <c r="AP481" s="386"/>
      <c r="AQ481" s="386"/>
      <c r="AR481" s="386"/>
      <c r="AS481" s="387"/>
      <c r="AV481" s="385" t="s">
        <v>704</v>
      </c>
      <c r="AW481" s="386"/>
      <c r="AX481" s="386"/>
      <c r="AY481" s="386"/>
      <c r="AZ481" s="386"/>
      <c r="BA481" s="386"/>
      <c r="BB481" s="386"/>
      <c r="BC481" s="386"/>
      <c r="BD481" s="386"/>
      <c r="BE481" s="386"/>
      <c r="BF481" s="386"/>
      <c r="BG481" s="386"/>
      <c r="BH481" s="386"/>
      <c r="BI481" s="386"/>
      <c r="BJ481" s="386"/>
      <c r="BK481" s="386"/>
      <c r="BL481" s="386"/>
      <c r="BM481" s="386"/>
      <c r="BN481" s="386"/>
      <c r="BO481" s="386"/>
      <c r="BP481" s="386"/>
      <c r="BQ481" s="386"/>
      <c r="BR481" s="386"/>
      <c r="BS481" s="386"/>
      <c r="BT481" s="386"/>
      <c r="BU481" s="387"/>
      <c r="BV481" s="385">
        <v>0</v>
      </c>
      <c r="BW481" s="386"/>
      <c r="BX481" s="386"/>
      <c r="BY481" s="386"/>
      <c r="BZ481" s="386"/>
      <c r="CA481" s="386"/>
      <c r="CB481" s="386"/>
      <c r="CC481" s="386"/>
      <c r="CD481" s="386"/>
      <c r="CE481" s="386"/>
      <c r="CF481" s="386"/>
      <c r="CG481" s="386"/>
      <c r="CH481" s="386"/>
      <c r="CI481" s="386"/>
      <c r="CJ481" s="386"/>
      <c r="CK481" s="386"/>
      <c r="CL481" s="386"/>
      <c r="CM481" s="386"/>
      <c r="CN481" s="387"/>
    </row>
    <row r="482" spans="3:92" ht="14.25" customHeight="1">
      <c r="C482" s="382" t="s">
        <v>290</v>
      </c>
      <c r="D482" s="383"/>
      <c r="E482" s="383"/>
      <c r="F482" s="383"/>
      <c r="G482" s="383"/>
      <c r="H482" s="383"/>
      <c r="I482" s="383"/>
      <c r="J482" s="383"/>
      <c r="K482" s="384"/>
      <c r="L482" s="433">
        <v>677</v>
      </c>
      <c r="M482" s="434"/>
      <c r="N482" s="434"/>
      <c r="O482" s="434"/>
      <c r="P482" s="434"/>
      <c r="Q482" s="435"/>
      <c r="R482" s="433"/>
      <c r="S482" s="434"/>
      <c r="T482" s="434"/>
      <c r="U482" s="435"/>
      <c r="V482" s="433"/>
      <c r="W482" s="434"/>
      <c r="X482" s="434"/>
      <c r="Y482" s="435"/>
      <c r="Z482" s="433"/>
      <c r="AA482" s="434"/>
      <c r="AB482" s="434"/>
      <c r="AC482" s="434"/>
      <c r="AD482" s="434"/>
      <c r="AE482" s="434"/>
      <c r="AF482" s="435"/>
      <c r="AG482" s="433"/>
      <c r="AH482" s="434"/>
      <c r="AI482" s="434"/>
      <c r="AJ482" s="434"/>
      <c r="AK482" s="434"/>
      <c r="AL482" s="434"/>
      <c r="AM482" s="435"/>
      <c r="AN482" s="385"/>
      <c r="AO482" s="386"/>
      <c r="AP482" s="386"/>
      <c r="AQ482" s="386"/>
      <c r="AR482" s="386"/>
      <c r="AS482" s="387"/>
      <c r="AV482" s="385" t="s">
        <v>705</v>
      </c>
      <c r="AW482" s="386"/>
      <c r="AX482" s="386"/>
      <c r="AY482" s="386"/>
      <c r="AZ482" s="386"/>
      <c r="BA482" s="386"/>
      <c r="BB482" s="386"/>
      <c r="BC482" s="386"/>
      <c r="BD482" s="386"/>
      <c r="BE482" s="386"/>
      <c r="BF482" s="386"/>
      <c r="BG482" s="386"/>
      <c r="BH482" s="386"/>
      <c r="BI482" s="386"/>
      <c r="BJ482" s="386"/>
      <c r="BK482" s="386"/>
      <c r="BL482" s="386"/>
      <c r="BM482" s="386"/>
      <c r="BN482" s="386"/>
      <c r="BO482" s="386"/>
      <c r="BP482" s="386"/>
      <c r="BQ482" s="386"/>
      <c r="BR482" s="386"/>
      <c r="BS482" s="386"/>
      <c r="BT482" s="386"/>
      <c r="BU482" s="387"/>
      <c r="BV482" s="385">
        <v>0</v>
      </c>
      <c r="BW482" s="386"/>
      <c r="BX482" s="386"/>
      <c r="BY482" s="386"/>
      <c r="BZ482" s="386"/>
      <c r="CA482" s="386"/>
      <c r="CB482" s="386"/>
      <c r="CC482" s="386"/>
      <c r="CD482" s="386"/>
      <c r="CE482" s="386"/>
      <c r="CF482" s="386"/>
      <c r="CG482" s="386"/>
      <c r="CH482" s="386"/>
      <c r="CI482" s="386"/>
      <c r="CJ482" s="386"/>
      <c r="CK482" s="386"/>
      <c r="CL482" s="386"/>
      <c r="CM482" s="386"/>
      <c r="CN482" s="387"/>
    </row>
    <row r="483" spans="3:92" ht="14.25" customHeight="1">
      <c r="C483" s="382" t="s">
        <v>697</v>
      </c>
      <c r="D483" s="383"/>
      <c r="E483" s="383"/>
      <c r="F483" s="383"/>
      <c r="G483" s="383"/>
      <c r="H483" s="383"/>
      <c r="I483" s="383"/>
      <c r="J483" s="383"/>
      <c r="K483" s="384"/>
      <c r="L483" s="433">
        <v>494</v>
      </c>
      <c r="M483" s="434"/>
      <c r="N483" s="434"/>
      <c r="O483" s="434"/>
      <c r="P483" s="434"/>
      <c r="Q483" s="435"/>
      <c r="R483" s="433"/>
      <c r="S483" s="434"/>
      <c r="T483" s="434"/>
      <c r="U483" s="435"/>
      <c r="V483" s="433"/>
      <c r="W483" s="434"/>
      <c r="X483" s="434"/>
      <c r="Y483" s="435"/>
      <c r="Z483" s="433"/>
      <c r="AA483" s="434"/>
      <c r="AB483" s="434"/>
      <c r="AC483" s="434"/>
      <c r="AD483" s="434"/>
      <c r="AE483" s="434"/>
      <c r="AF483" s="435"/>
      <c r="AG483" s="433"/>
      <c r="AH483" s="434"/>
      <c r="AI483" s="434"/>
      <c r="AJ483" s="434"/>
      <c r="AK483" s="434"/>
      <c r="AL483" s="434"/>
      <c r="AM483" s="435"/>
      <c r="AN483" s="385"/>
      <c r="AO483" s="386"/>
      <c r="AP483" s="386"/>
      <c r="AQ483" s="386"/>
      <c r="AR483" s="386"/>
      <c r="AS483" s="387"/>
      <c r="AV483" s="385"/>
      <c r="AW483" s="386"/>
      <c r="AX483" s="386"/>
      <c r="AY483" s="386"/>
      <c r="AZ483" s="386"/>
      <c r="BA483" s="386"/>
      <c r="BB483" s="386"/>
      <c r="BC483" s="386"/>
      <c r="BD483" s="386"/>
      <c r="BE483" s="386"/>
      <c r="BF483" s="386"/>
      <c r="BG483" s="386"/>
      <c r="BH483" s="386"/>
      <c r="BI483" s="386"/>
      <c r="BJ483" s="386"/>
      <c r="BK483" s="386"/>
      <c r="BL483" s="386"/>
      <c r="BM483" s="386"/>
      <c r="BN483" s="386"/>
      <c r="BO483" s="386"/>
      <c r="BP483" s="386"/>
      <c r="BQ483" s="386"/>
      <c r="BR483" s="386"/>
      <c r="BS483" s="386"/>
      <c r="BT483" s="386"/>
      <c r="BU483" s="387"/>
      <c r="BV483" s="385"/>
      <c r="BW483" s="386"/>
      <c r="BX483" s="386"/>
      <c r="BY483" s="386"/>
      <c r="BZ483" s="386"/>
      <c r="CA483" s="386"/>
      <c r="CB483" s="386"/>
      <c r="CC483" s="386"/>
      <c r="CD483" s="386"/>
      <c r="CE483" s="386"/>
      <c r="CF483" s="386"/>
      <c r="CG483" s="386"/>
      <c r="CH483" s="386"/>
      <c r="CI483" s="386"/>
      <c r="CJ483" s="386"/>
      <c r="CK483" s="386"/>
      <c r="CL483" s="386"/>
      <c r="CM483" s="386"/>
      <c r="CN483" s="387"/>
    </row>
    <row r="484" spans="3:92" ht="14.25" customHeight="1">
      <c r="C484" s="382" t="s">
        <v>291</v>
      </c>
      <c r="D484" s="383"/>
      <c r="E484" s="383"/>
      <c r="F484" s="383"/>
      <c r="G484" s="383"/>
      <c r="H484" s="383"/>
      <c r="I484" s="383"/>
      <c r="J484" s="383"/>
      <c r="K484" s="384"/>
      <c r="L484" s="433">
        <v>692</v>
      </c>
      <c r="M484" s="434"/>
      <c r="N484" s="434"/>
      <c r="O484" s="434"/>
      <c r="P484" s="434"/>
      <c r="Q484" s="435"/>
      <c r="R484" s="433"/>
      <c r="S484" s="434"/>
      <c r="T484" s="434"/>
      <c r="U484" s="435"/>
      <c r="V484" s="433"/>
      <c r="W484" s="434"/>
      <c r="X484" s="434"/>
      <c r="Y484" s="435"/>
      <c r="Z484" s="433"/>
      <c r="AA484" s="434"/>
      <c r="AB484" s="434"/>
      <c r="AC484" s="434"/>
      <c r="AD484" s="434"/>
      <c r="AE484" s="434"/>
      <c r="AF484" s="435"/>
      <c r="AG484" s="433"/>
      <c r="AH484" s="434"/>
      <c r="AI484" s="434"/>
      <c r="AJ484" s="434"/>
      <c r="AK484" s="434"/>
      <c r="AL484" s="434"/>
      <c r="AM484" s="435"/>
      <c r="AN484" s="385"/>
      <c r="AO484" s="386"/>
      <c r="AP484" s="386"/>
      <c r="AQ484" s="386"/>
      <c r="AR484" s="386"/>
      <c r="AS484" s="387"/>
      <c r="AV484" s="385"/>
      <c r="AW484" s="386"/>
      <c r="AX484" s="386"/>
      <c r="AY484" s="386"/>
      <c r="AZ484" s="386"/>
      <c r="BA484" s="386"/>
      <c r="BB484" s="386"/>
      <c r="BC484" s="386"/>
      <c r="BD484" s="386"/>
      <c r="BE484" s="386"/>
      <c r="BF484" s="386"/>
      <c r="BG484" s="386"/>
      <c r="BH484" s="386"/>
      <c r="BI484" s="386"/>
      <c r="BJ484" s="386"/>
      <c r="BK484" s="386"/>
      <c r="BL484" s="386"/>
      <c r="BM484" s="386"/>
      <c r="BN484" s="386"/>
      <c r="BO484" s="386"/>
      <c r="BP484" s="386"/>
      <c r="BQ484" s="386"/>
      <c r="BR484" s="386"/>
      <c r="BS484" s="386"/>
      <c r="BT484" s="386"/>
      <c r="BU484" s="387"/>
      <c r="BV484" s="385"/>
      <c r="BW484" s="386"/>
      <c r="BX484" s="386"/>
      <c r="BY484" s="386"/>
      <c r="BZ484" s="386"/>
      <c r="CA484" s="386"/>
      <c r="CB484" s="386"/>
      <c r="CC484" s="386"/>
      <c r="CD484" s="386"/>
      <c r="CE484" s="386"/>
      <c r="CF484" s="386"/>
      <c r="CG484" s="386"/>
      <c r="CH484" s="386"/>
      <c r="CI484" s="386"/>
      <c r="CJ484" s="386"/>
      <c r="CK484" s="386"/>
      <c r="CL484" s="386"/>
      <c r="CM484" s="386"/>
      <c r="CN484" s="387"/>
    </row>
    <row r="485" spans="3:92" ht="14.25" customHeight="1">
      <c r="C485" s="382" t="s">
        <v>698</v>
      </c>
      <c r="D485" s="383"/>
      <c r="E485" s="383"/>
      <c r="F485" s="383"/>
      <c r="G485" s="383"/>
      <c r="H485" s="383"/>
      <c r="I485" s="383"/>
      <c r="J485" s="383"/>
      <c r="K485" s="384"/>
      <c r="L485" s="433">
        <v>681</v>
      </c>
      <c r="M485" s="434"/>
      <c r="N485" s="434"/>
      <c r="O485" s="434"/>
      <c r="P485" s="434"/>
      <c r="Q485" s="435"/>
      <c r="R485" s="433"/>
      <c r="S485" s="434"/>
      <c r="T485" s="434"/>
      <c r="U485" s="435"/>
      <c r="V485" s="433"/>
      <c r="W485" s="434"/>
      <c r="X485" s="434"/>
      <c r="Y485" s="435"/>
      <c r="Z485" s="433"/>
      <c r="AA485" s="434"/>
      <c r="AB485" s="434"/>
      <c r="AC485" s="434"/>
      <c r="AD485" s="434"/>
      <c r="AE485" s="434"/>
      <c r="AF485" s="435"/>
      <c r="AG485" s="433"/>
      <c r="AH485" s="434"/>
      <c r="AI485" s="434"/>
      <c r="AJ485" s="434"/>
      <c r="AK485" s="434"/>
      <c r="AL485" s="434"/>
      <c r="AM485" s="435"/>
      <c r="AN485" s="385"/>
      <c r="AO485" s="386"/>
      <c r="AP485" s="386"/>
      <c r="AQ485" s="386"/>
      <c r="AR485" s="386"/>
      <c r="AS485" s="387"/>
      <c r="AV485" s="385"/>
      <c r="AW485" s="386"/>
      <c r="AX485" s="386"/>
      <c r="AY485" s="386"/>
      <c r="AZ485" s="386"/>
      <c r="BA485" s="386"/>
      <c r="BB485" s="386"/>
      <c r="BC485" s="386"/>
      <c r="BD485" s="386"/>
      <c r="BE485" s="386"/>
      <c r="BF485" s="386"/>
      <c r="BG485" s="386"/>
      <c r="BH485" s="386"/>
      <c r="BI485" s="386"/>
      <c r="BJ485" s="386"/>
      <c r="BK485" s="386"/>
      <c r="BL485" s="386"/>
      <c r="BM485" s="386"/>
      <c r="BN485" s="386"/>
      <c r="BO485" s="386"/>
      <c r="BP485" s="386"/>
      <c r="BQ485" s="386"/>
      <c r="BR485" s="386"/>
      <c r="BS485" s="386"/>
      <c r="BT485" s="386"/>
      <c r="BU485" s="387"/>
      <c r="BV485" s="385"/>
      <c r="BW485" s="386"/>
      <c r="BX485" s="386"/>
      <c r="BY485" s="386"/>
      <c r="BZ485" s="386"/>
      <c r="CA485" s="386"/>
      <c r="CB485" s="386"/>
      <c r="CC485" s="386"/>
      <c r="CD485" s="386"/>
      <c r="CE485" s="386"/>
      <c r="CF485" s="386"/>
      <c r="CG485" s="386"/>
      <c r="CH485" s="386"/>
      <c r="CI485" s="386"/>
      <c r="CJ485" s="386"/>
      <c r="CK485" s="386"/>
      <c r="CL485" s="386"/>
      <c r="CM485" s="386"/>
      <c r="CN485" s="387"/>
    </row>
    <row r="486" spans="3:92" ht="14.25" customHeight="1">
      <c r="C486" s="382" t="s">
        <v>699</v>
      </c>
      <c r="D486" s="383"/>
      <c r="E486" s="383"/>
      <c r="F486" s="383"/>
      <c r="G486" s="383"/>
      <c r="H486" s="383"/>
      <c r="I486" s="383"/>
      <c r="J486" s="383"/>
      <c r="K486" s="384"/>
      <c r="L486" s="433">
        <v>3115</v>
      </c>
      <c r="M486" s="434"/>
      <c r="N486" s="434"/>
      <c r="O486" s="434"/>
      <c r="P486" s="434"/>
      <c r="Q486" s="435"/>
      <c r="R486" s="433"/>
      <c r="S486" s="434"/>
      <c r="T486" s="434"/>
      <c r="U486" s="435"/>
      <c r="V486" s="433"/>
      <c r="W486" s="434"/>
      <c r="X486" s="434"/>
      <c r="Y486" s="435"/>
      <c r="Z486" s="433"/>
      <c r="AA486" s="434"/>
      <c r="AB486" s="434"/>
      <c r="AC486" s="434"/>
      <c r="AD486" s="434"/>
      <c r="AE486" s="434"/>
      <c r="AF486" s="435"/>
      <c r="AG486" s="433"/>
      <c r="AH486" s="434"/>
      <c r="AI486" s="434"/>
      <c r="AJ486" s="434"/>
      <c r="AK486" s="434"/>
      <c r="AL486" s="434"/>
      <c r="AM486" s="435"/>
      <c r="AN486" s="385"/>
      <c r="AO486" s="386"/>
      <c r="AP486" s="386"/>
      <c r="AQ486" s="386"/>
      <c r="AR486" s="386"/>
      <c r="AS486" s="387"/>
      <c r="AV486" s="385"/>
      <c r="AW486" s="386"/>
      <c r="AX486" s="386"/>
      <c r="AY486" s="386"/>
      <c r="AZ486" s="386"/>
      <c r="BA486" s="386"/>
      <c r="BB486" s="386"/>
      <c r="BC486" s="386"/>
      <c r="BD486" s="386"/>
      <c r="BE486" s="386"/>
      <c r="BF486" s="386"/>
      <c r="BG486" s="386"/>
      <c r="BH486" s="386"/>
      <c r="BI486" s="386"/>
      <c r="BJ486" s="386"/>
      <c r="BK486" s="386"/>
      <c r="BL486" s="386"/>
      <c r="BM486" s="386"/>
      <c r="BN486" s="386"/>
      <c r="BO486" s="386"/>
      <c r="BP486" s="386"/>
      <c r="BQ486" s="386"/>
      <c r="BR486" s="386"/>
      <c r="BS486" s="386"/>
      <c r="BT486" s="386"/>
      <c r="BU486" s="387"/>
      <c r="BV486" s="385"/>
      <c r="BW486" s="386"/>
      <c r="BX486" s="386"/>
      <c r="BY486" s="386"/>
      <c r="BZ486" s="386"/>
      <c r="CA486" s="386"/>
      <c r="CB486" s="386"/>
      <c r="CC486" s="386"/>
      <c r="CD486" s="386"/>
      <c r="CE486" s="386"/>
      <c r="CF486" s="386"/>
      <c r="CG486" s="386"/>
      <c r="CH486" s="386"/>
      <c r="CI486" s="386"/>
      <c r="CJ486" s="386"/>
      <c r="CK486" s="386"/>
      <c r="CL486" s="386"/>
      <c r="CM486" s="386"/>
      <c r="CN486" s="387"/>
    </row>
    <row r="487" spans="3:92" ht="14.25" customHeight="1">
      <c r="C487" s="382" t="s">
        <v>700</v>
      </c>
      <c r="D487" s="383"/>
      <c r="E487" s="383"/>
      <c r="F487" s="383"/>
      <c r="G487" s="383"/>
      <c r="H487" s="383"/>
      <c r="I487" s="383"/>
      <c r="J487" s="383"/>
      <c r="K487" s="384"/>
      <c r="L487" s="433"/>
      <c r="M487" s="434"/>
      <c r="N487" s="434"/>
      <c r="O487" s="434"/>
      <c r="P487" s="434"/>
      <c r="Q487" s="435"/>
      <c r="R487" s="433"/>
      <c r="S487" s="434"/>
      <c r="T487" s="434"/>
      <c r="U487" s="435"/>
      <c r="V487" s="433"/>
      <c r="W487" s="434"/>
      <c r="X487" s="434"/>
      <c r="Y487" s="435"/>
      <c r="Z487" s="433"/>
      <c r="AA487" s="434"/>
      <c r="AB487" s="434"/>
      <c r="AC487" s="434"/>
      <c r="AD487" s="434"/>
      <c r="AE487" s="434"/>
      <c r="AF487" s="435"/>
      <c r="AG487" s="433"/>
      <c r="AH487" s="434"/>
      <c r="AI487" s="434"/>
      <c r="AJ487" s="434"/>
      <c r="AK487" s="434"/>
      <c r="AL487" s="434"/>
      <c r="AM487" s="435"/>
      <c r="AN487" s="385"/>
      <c r="AO487" s="386"/>
      <c r="AP487" s="386"/>
      <c r="AQ487" s="386"/>
      <c r="AR487" s="386"/>
      <c r="AS487" s="387"/>
      <c r="AV487" s="385"/>
      <c r="AW487" s="386"/>
      <c r="AX487" s="386"/>
      <c r="AY487" s="386"/>
      <c r="AZ487" s="386"/>
      <c r="BA487" s="386"/>
      <c r="BB487" s="386"/>
      <c r="BC487" s="386"/>
      <c r="BD487" s="386"/>
      <c r="BE487" s="386"/>
      <c r="BF487" s="386"/>
      <c r="BG487" s="386"/>
      <c r="BH487" s="386"/>
      <c r="BI487" s="386"/>
      <c r="BJ487" s="386"/>
      <c r="BK487" s="386"/>
      <c r="BL487" s="386"/>
      <c r="BM487" s="386"/>
      <c r="BN487" s="386"/>
      <c r="BO487" s="386"/>
      <c r="BP487" s="386"/>
      <c r="BQ487" s="386"/>
      <c r="BR487" s="386"/>
      <c r="BS487" s="386"/>
      <c r="BT487" s="386"/>
      <c r="BU487" s="387"/>
      <c r="BV487" s="385"/>
      <c r="BW487" s="386"/>
      <c r="BX487" s="386"/>
      <c r="BY487" s="386"/>
      <c r="BZ487" s="386"/>
      <c r="CA487" s="386"/>
      <c r="CB487" s="386"/>
      <c r="CC487" s="386"/>
      <c r="CD487" s="386"/>
      <c r="CE487" s="386"/>
      <c r="CF487" s="386"/>
      <c r="CG487" s="386"/>
      <c r="CH487" s="386"/>
      <c r="CI487" s="386"/>
      <c r="CJ487" s="386"/>
      <c r="CK487" s="386"/>
      <c r="CL487" s="386"/>
      <c r="CM487" s="386"/>
      <c r="CN487" s="387"/>
    </row>
    <row r="488" spans="3:92" ht="14.25" customHeight="1">
      <c r="C488" s="382" t="s">
        <v>701</v>
      </c>
      <c r="D488" s="383"/>
      <c r="E488" s="383"/>
      <c r="F488" s="383"/>
      <c r="G488" s="383"/>
      <c r="H488" s="383"/>
      <c r="I488" s="383"/>
      <c r="J488" s="383"/>
      <c r="K488" s="384"/>
      <c r="L488" s="433">
        <v>253</v>
      </c>
      <c r="M488" s="434"/>
      <c r="N488" s="434"/>
      <c r="O488" s="434"/>
      <c r="P488" s="434"/>
      <c r="Q488" s="435"/>
      <c r="R488" s="433"/>
      <c r="S488" s="434"/>
      <c r="T488" s="434"/>
      <c r="U488" s="435"/>
      <c r="V488" s="433"/>
      <c r="W488" s="434"/>
      <c r="X488" s="434"/>
      <c r="Y488" s="435"/>
      <c r="Z488" s="433"/>
      <c r="AA488" s="434"/>
      <c r="AB488" s="434"/>
      <c r="AC488" s="434"/>
      <c r="AD488" s="434"/>
      <c r="AE488" s="434"/>
      <c r="AF488" s="435"/>
      <c r="AG488" s="433"/>
      <c r="AH488" s="434"/>
      <c r="AI488" s="434"/>
      <c r="AJ488" s="434"/>
      <c r="AK488" s="434"/>
      <c r="AL488" s="434"/>
      <c r="AM488" s="435"/>
      <c r="AN488" s="385"/>
      <c r="AO488" s="386"/>
      <c r="AP488" s="386"/>
      <c r="AQ488" s="386"/>
      <c r="AR488" s="386"/>
      <c r="AS488" s="387"/>
      <c r="AV488" s="385"/>
      <c r="AW488" s="386"/>
      <c r="AX488" s="386"/>
      <c r="AY488" s="386"/>
      <c r="AZ488" s="386"/>
      <c r="BA488" s="386"/>
      <c r="BB488" s="386"/>
      <c r="BC488" s="386"/>
      <c r="BD488" s="386"/>
      <c r="BE488" s="386"/>
      <c r="BF488" s="386"/>
      <c r="BG488" s="386"/>
      <c r="BH488" s="386"/>
      <c r="BI488" s="386"/>
      <c r="BJ488" s="386"/>
      <c r="BK488" s="386"/>
      <c r="BL488" s="386"/>
      <c r="BM488" s="386"/>
      <c r="BN488" s="386"/>
      <c r="BO488" s="386"/>
      <c r="BP488" s="386"/>
      <c r="BQ488" s="386"/>
      <c r="BR488" s="386"/>
      <c r="BS488" s="386"/>
      <c r="BT488" s="386"/>
      <c r="BU488" s="387"/>
      <c r="BV488" s="385"/>
      <c r="BW488" s="386"/>
      <c r="BX488" s="386"/>
      <c r="BY488" s="386"/>
      <c r="BZ488" s="386"/>
      <c r="CA488" s="386"/>
      <c r="CB488" s="386"/>
      <c r="CC488" s="386"/>
      <c r="CD488" s="386"/>
      <c r="CE488" s="386"/>
      <c r="CF488" s="386"/>
      <c r="CG488" s="386"/>
      <c r="CH488" s="386"/>
      <c r="CI488" s="386"/>
      <c r="CJ488" s="386"/>
      <c r="CK488" s="386"/>
      <c r="CL488" s="386"/>
      <c r="CM488" s="386"/>
      <c r="CN488" s="387"/>
    </row>
    <row r="489" spans="3:92" ht="14.25" customHeight="1">
      <c r="C489" s="382" t="s">
        <v>702</v>
      </c>
      <c r="D489" s="383"/>
      <c r="E489" s="383"/>
      <c r="F489" s="383"/>
      <c r="G489" s="383"/>
      <c r="H489" s="383"/>
      <c r="I489" s="383"/>
      <c r="J489" s="383"/>
      <c r="K489" s="384"/>
      <c r="L489" s="433">
        <v>275</v>
      </c>
      <c r="M489" s="434"/>
      <c r="N489" s="434"/>
      <c r="O489" s="434"/>
      <c r="P489" s="434"/>
      <c r="Q489" s="435"/>
      <c r="R489" s="433"/>
      <c r="S489" s="434"/>
      <c r="T489" s="434"/>
      <c r="U489" s="435"/>
      <c r="V489" s="433"/>
      <c r="W489" s="434"/>
      <c r="X489" s="434"/>
      <c r="Y489" s="435"/>
      <c r="Z489" s="433"/>
      <c r="AA489" s="434"/>
      <c r="AB489" s="434"/>
      <c r="AC489" s="434"/>
      <c r="AD489" s="434"/>
      <c r="AE489" s="434"/>
      <c r="AF489" s="435"/>
      <c r="AG489" s="433"/>
      <c r="AH489" s="434"/>
      <c r="AI489" s="434"/>
      <c r="AJ489" s="434"/>
      <c r="AK489" s="434"/>
      <c r="AL489" s="434"/>
      <c r="AM489" s="435"/>
      <c r="AN489" s="385"/>
      <c r="AO489" s="386"/>
      <c r="AP489" s="386"/>
      <c r="AQ489" s="386"/>
      <c r="AR489" s="386"/>
      <c r="AS489" s="387"/>
      <c r="AV489" s="385"/>
      <c r="AW489" s="386"/>
      <c r="AX489" s="386"/>
      <c r="AY489" s="386"/>
      <c r="AZ489" s="386"/>
      <c r="BA489" s="386"/>
      <c r="BB489" s="386"/>
      <c r="BC489" s="386"/>
      <c r="BD489" s="386"/>
      <c r="BE489" s="386"/>
      <c r="BF489" s="386"/>
      <c r="BG489" s="386"/>
      <c r="BH489" s="386"/>
      <c r="BI489" s="386"/>
      <c r="BJ489" s="386"/>
      <c r="BK489" s="386"/>
      <c r="BL489" s="386"/>
      <c r="BM489" s="386"/>
      <c r="BN489" s="386"/>
      <c r="BO489" s="386"/>
      <c r="BP489" s="386"/>
      <c r="BQ489" s="386"/>
      <c r="BR489" s="386"/>
      <c r="BS489" s="386"/>
      <c r="BT489" s="386"/>
      <c r="BU489" s="387"/>
      <c r="BV489" s="385"/>
      <c r="BW489" s="386"/>
      <c r="BX489" s="386"/>
      <c r="BY489" s="386"/>
      <c r="BZ489" s="386"/>
      <c r="CA489" s="386"/>
      <c r="CB489" s="386"/>
      <c r="CC489" s="386"/>
      <c r="CD489" s="386"/>
      <c r="CE489" s="386"/>
      <c r="CF489" s="386"/>
      <c r="CG489" s="386"/>
      <c r="CH489" s="386"/>
      <c r="CI489" s="386"/>
      <c r="CJ489" s="386"/>
      <c r="CK489" s="386"/>
      <c r="CL489" s="386"/>
      <c r="CM489" s="386"/>
      <c r="CN489" s="387"/>
    </row>
    <row r="490" spans="3:92" ht="14.25" customHeight="1">
      <c r="C490" s="382" t="s">
        <v>703</v>
      </c>
      <c r="D490" s="383"/>
      <c r="E490" s="383"/>
      <c r="F490" s="383"/>
      <c r="G490" s="383"/>
      <c r="H490" s="383"/>
      <c r="I490" s="383"/>
      <c r="J490" s="383"/>
      <c r="K490" s="384"/>
      <c r="L490" s="433">
        <v>156</v>
      </c>
      <c r="M490" s="434"/>
      <c r="N490" s="434"/>
      <c r="O490" s="434"/>
      <c r="P490" s="434"/>
      <c r="Q490" s="435"/>
      <c r="R490" s="433"/>
      <c r="S490" s="434"/>
      <c r="T490" s="434"/>
      <c r="U490" s="435"/>
      <c r="V490" s="433"/>
      <c r="W490" s="434"/>
      <c r="X490" s="434"/>
      <c r="Y490" s="435"/>
      <c r="Z490" s="433"/>
      <c r="AA490" s="434"/>
      <c r="AB490" s="434"/>
      <c r="AC490" s="434"/>
      <c r="AD490" s="434"/>
      <c r="AE490" s="434"/>
      <c r="AF490" s="435"/>
      <c r="AG490" s="433"/>
      <c r="AH490" s="434"/>
      <c r="AI490" s="434"/>
      <c r="AJ490" s="434"/>
      <c r="AK490" s="434"/>
      <c r="AL490" s="434"/>
      <c r="AM490" s="435"/>
      <c r="AN490" s="385"/>
      <c r="AO490" s="386"/>
      <c r="AP490" s="386"/>
      <c r="AQ490" s="386"/>
      <c r="AR490" s="386"/>
      <c r="AS490" s="387"/>
      <c r="AV490" s="427" t="s">
        <v>121</v>
      </c>
      <c r="AW490" s="428"/>
      <c r="AX490" s="428"/>
      <c r="AY490" s="428"/>
      <c r="AZ490" s="428"/>
      <c r="BA490" s="428"/>
      <c r="BB490" s="428"/>
      <c r="BC490" s="428"/>
      <c r="BD490" s="428"/>
      <c r="BE490" s="428"/>
      <c r="BF490" s="428"/>
      <c r="BG490" s="428"/>
      <c r="BH490" s="428"/>
      <c r="BI490" s="428"/>
      <c r="BJ490" s="428"/>
      <c r="BK490" s="428"/>
      <c r="BL490" s="428"/>
      <c r="BM490" s="428"/>
      <c r="BN490" s="428"/>
      <c r="BO490" s="428"/>
      <c r="BP490" s="428"/>
      <c r="BQ490" s="428"/>
      <c r="BR490" s="428"/>
      <c r="BS490" s="428"/>
      <c r="BT490" s="428"/>
      <c r="BU490" s="429"/>
      <c r="BV490" s="427">
        <f>SUM(BV478:CC489)</f>
        <v>11</v>
      </c>
      <c r="BW490" s="428"/>
      <c r="BX490" s="428"/>
      <c r="BY490" s="428"/>
      <c r="BZ490" s="428"/>
      <c r="CA490" s="428"/>
      <c r="CB490" s="428"/>
      <c r="CC490" s="428"/>
      <c r="CD490" s="428"/>
      <c r="CE490" s="428"/>
      <c r="CF490" s="428"/>
      <c r="CG490" s="428"/>
      <c r="CH490" s="428"/>
      <c r="CI490" s="428"/>
      <c r="CJ490" s="428"/>
      <c r="CK490" s="428"/>
      <c r="CL490" s="428"/>
      <c r="CM490" s="428"/>
      <c r="CN490" s="429"/>
    </row>
    <row r="491" spans="3:92" ht="14.25" customHeight="1">
      <c r="C491" s="894" t="s">
        <v>1029</v>
      </c>
      <c r="D491" s="436"/>
      <c r="E491" s="436"/>
      <c r="F491" s="436"/>
      <c r="G491" s="436"/>
      <c r="H491" s="436"/>
      <c r="I491" s="436"/>
      <c r="J491" s="436"/>
      <c r="K491" s="436"/>
      <c r="L491" s="436"/>
      <c r="M491" s="436"/>
      <c r="N491" s="436"/>
      <c r="O491" s="436"/>
      <c r="P491" s="436"/>
      <c r="Q491" s="436"/>
      <c r="R491" s="436"/>
      <c r="S491" s="436"/>
      <c r="T491" s="436"/>
      <c r="U491" s="436"/>
      <c r="V491" s="436"/>
      <c r="W491" s="436"/>
      <c r="X491" s="436"/>
      <c r="Y491" s="436"/>
      <c r="Z491" s="436"/>
      <c r="AA491" s="436"/>
      <c r="AB491" s="436"/>
      <c r="AC491" s="436"/>
      <c r="AD491" s="436"/>
      <c r="AE491" s="436"/>
      <c r="AF491" s="436"/>
      <c r="AG491" s="436"/>
      <c r="AH491" s="436"/>
      <c r="AI491" s="436"/>
      <c r="AJ491" s="436"/>
      <c r="AK491" s="436"/>
      <c r="AL491" s="436"/>
      <c r="AM491" s="436"/>
      <c r="AN491" s="436"/>
      <c r="AO491" s="436"/>
      <c r="AP491" s="436"/>
      <c r="AQ491" s="436"/>
      <c r="AR491" s="436"/>
      <c r="AS491" s="436"/>
      <c r="AV491" s="419" t="s">
        <v>1030</v>
      </c>
      <c r="AW491" s="419"/>
      <c r="AX491" s="419"/>
      <c r="AY491" s="419"/>
      <c r="AZ491" s="419"/>
      <c r="BA491" s="419"/>
      <c r="BB491" s="419"/>
      <c r="BC491" s="419"/>
      <c r="BD491" s="419"/>
      <c r="BE491" s="419"/>
      <c r="BF491" s="419"/>
      <c r="BG491" s="419"/>
      <c r="BH491" s="419"/>
      <c r="BI491" s="419"/>
      <c r="BJ491" s="419"/>
      <c r="BK491" s="419"/>
      <c r="BL491" s="419"/>
      <c r="BM491" s="419"/>
      <c r="BN491" s="419"/>
      <c r="BO491" s="419"/>
      <c r="BP491" s="419"/>
      <c r="BQ491" s="419"/>
      <c r="BR491" s="419"/>
      <c r="BS491" s="419"/>
      <c r="BT491" s="419"/>
      <c r="BU491" s="419"/>
      <c r="BV491" s="419"/>
      <c r="BW491" s="419"/>
      <c r="BX491" s="419"/>
      <c r="BY491" s="419"/>
      <c r="BZ491" s="419"/>
      <c r="CA491" s="419"/>
      <c r="CB491" s="419"/>
      <c r="CC491" s="419"/>
      <c r="CD491" s="419"/>
      <c r="CE491" s="419"/>
      <c r="CF491" s="419"/>
      <c r="CG491" s="419"/>
      <c r="CH491" s="419"/>
      <c r="CI491" s="419"/>
      <c r="CJ491" s="419"/>
      <c r="CK491" s="419"/>
      <c r="CL491" s="419"/>
      <c r="CM491" s="419"/>
      <c r="CN491" s="419"/>
    </row>
    <row r="492" spans="3:92" ht="14.25" customHeight="1"/>
    <row r="493" spans="3:92" ht="14.25" customHeight="1">
      <c r="D493" s="605" t="s">
        <v>325</v>
      </c>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5"/>
      <c r="AL493" s="605"/>
      <c r="AM493" s="605"/>
      <c r="AN493" s="605"/>
      <c r="AO493" s="605"/>
      <c r="AP493" s="605"/>
      <c r="AQ493" s="605"/>
      <c r="AR493" s="605"/>
      <c r="AS493" s="605"/>
      <c r="AT493" s="605"/>
      <c r="AU493" s="605"/>
      <c r="AV493" s="605"/>
      <c r="AW493" s="605"/>
      <c r="AX493" s="605"/>
      <c r="AY493" s="605"/>
      <c r="AZ493" s="605"/>
      <c r="BA493" s="605"/>
      <c r="BB493" s="605"/>
      <c r="BC493" s="605"/>
      <c r="BD493" s="605"/>
      <c r="BE493" s="605"/>
      <c r="BF493" s="605"/>
      <c r="BG493" s="605"/>
      <c r="BH493" s="605"/>
      <c r="BI493" s="605"/>
      <c r="BJ493" s="605"/>
      <c r="BK493" s="605"/>
      <c r="BL493" s="605"/>
      <c r="BM493" s="605"/>
      <c r="BN493" s="605"/>
      <c r="BO493" s="605"/>
      <c r="BP493" s="605"/>
      <c r="BQ493" s="605"/>
      <c r="BR493" s="605"/>
      <c r="BS493" s="605"/>
      <c r="BT493" s="605"/>
      <c r="BU493" s="605"/>
      <c r="BV493" s="605"/>
      <c r="BW493" s="605"/>
      <c r="BX493" s="605"/>
      <c r="BY493" s="605"/>
      <c r="BZ493" s="605"/>
      <c r="CA493" s="605"/>
      <c r="CB493" s="605"/>
      <c r="CC493" s="605"/>
      <c r="CD493" s="605"/>
      <c r="CE493" s="605"/>
      <c r="CF493" s="605"/>
      <c r="CG493" s="605"/>
      <c r="CH493" s="605"/>
      <c r="CI493" s="605"/>
      <c r="CJ493" s="605"/>
      <c r="CK493" s="605"/>
      <c r="CL493" s="605"/>
      <c r="CM493" s="605"/>
      <c r="CN493" s="605"/>
    </row>
    <row r="494" spans="3:92" ht="14.25" customHeight="1">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5"/>
      <c r="AL494" s="605"/>
      <c r="AM494" s="605"/>
      <c r="AN494" s="605"/>
      <c r="AO494" s="605"/>
      <c r="AP494" s="605"/>
      <c r="AQ494" s="605"/>
      <c r="AR494" s="605"/>
      <c r="AS494" s="605"/>
      <c r="AT494" s="605"/>
      <c r="AU494" s="605"/>
      <c r="AV494" s="605"/>
      <c r="AW494" s="605"/>
      <c r="AX494" s="605"/>
      <c r="AY494" s="605"/>
      <c r="AZ494" s="605"/>
      <c r="BA494" s="605"/>
      <c r="BB494" s="605"/>
      <c r="BC494" s="605"/>
      <c r="BD494" s="605"/>
      <c r="BE494" s="605"/>
      <c r="BF494" s="605"/>
      <c r="BG494" s="605"/>
      <c r="BH494" s="605"/>
      <c r="BI494" s="605"/>
      <c r="BJ494" s="605"/>
      <c r="BK494" s="605"/>
      <c r="BL494" s="605"/>
      <c r="BM494" s="605"/>
      <c r="BN494" s="605"/>
      <c r="BO494" s="605"/>
      <c r="BP494" s="605"/>
      <c r="BQ494" s="605"/>
      <c r="BR494" s="605"/>
      <c r="BS494" s="605"/>
      <c r="BT494" s="605"/>
      <c r="BU494" s="605"/>
      <c r="BV494" s="605"/>
      <c r="BW494" s="605"/>
      <c r="BX494" s="605"/>
      <c r="BY494" s="605"/>
      <c r="BZ494" s="605"/>
      <c r="CA494" s="605"/>
      <c r="CB494" s="605"/>
      <c r="CC494" s="605"/>
      <c r="CD494" s="605"/>
      <c r="CE494" s="605"/>
      <c r="CF494" s="605"/>
      <c r="CG494" s="605"/>
      <c r="CH494" s="605"/>
      <c r="CI494" s="605"/>
      <c r="CJ494" s="605"/>
      <c r="CK494" s="605"/>
      <c r="CL494" s="605"/>
      <c r="CM494" s="605"/>
      <c r="CN494" s="605"/>
    </row>
    <row r="495" spans="3:92" ht="14.25" customHeight="1">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c r="BR495" s="88"/>
      <c r="BS495" s="88"/>
      <c r="BT495" s="88"/>
      <c r="BU495" s="88"/>
      <c r="BV495" s="88"/>
      <c r="BW495" s="88"/>
      <c r="BX495" s="88"/>
      <c r="BY495" s="88"/>
      <c r="BZ495" s="88"/>
      <c r="CA495" s="88"/>
      <c r="CB495" s="88"/>
      <c r="CC495" s="88"/>
      <c r="CD495" s="88"/>
      <c r="CE495" s="88"/>
      <c r="CF495" s="88"/>
      <c r="CG495" s="88"/>
      <c r="CH495" s="88"/>
      <c r="CI495" s="88"/>
      <c r="CJ495" s="88"/>
      <c r="CK495" s="88"/>
      <c r="CL495" s="88"/>
      <c r="CM495" s="88"/>
      <c r="CN495" s="88"/>
    </row>
    <row r="496" spans="3:92" ht="28.5" customHeight="1">
      <c r="D496" s="454" t="s">
        <v>645</v>
      </c>
      <c r="E496" s="454"/>
      <c r="F496" s="454"/>
      <c r="G496" s="454"/>
      <c r="H496" s="454"/>
      <c r="I496" s="454"/>
      <c r="J496" s="454"/>
      <c r="K496" s="454"/>
      <c r="L496" s="454"/>
      <c r="M496" s="454"/>
      <c r="N496" s="454"/>
      <c r="O496" s="454"/>
      <c r="P496" s="454"/>
      <c r="Q496" s="454"/>
      <c r="R496" s="454"/>
      <c r="S496" s="454"/>
      <c r="T496" s="454"/>
      <c r="U496" s="454"/>
      <c r="V496" s="454"/>
      <c r="W496" s="454"/>
      <c r="X496" s="454"/>
      <c r="Y496" s="454"/>
      <c r="Z496" s="454"/>
      <c r="AA496" s="454"/>
      <c r="AB496" s="454"/>
      <c r="AC496" s="454"/>
      <c r="AD496" s="454"/>
      <c r="AE496" s="454"/>
      <c r="AF496" s="454"/>
      <c r="AG496" s="454"/>
      <c r="AH496" s="454"/>
      <c r="AI496" s="454"/>
      <c r="AJ496" s="454"/>
      <c r="AK496" s="454"/>
      <c r="AL496" s="454"/>
      <c r="AM496" s="454"/>
      <c r="AN496" s="454"/>
      <c r="AO496" s="454"/>
      <c r="AP496" s="454"/>
      <c r="AQ496" s="454"/>
      <c r="AR496" s="454"/>
      <c r="AS496" s="454"/>
      <c r="AT496" s="454"/>
      <c r="AU496" s="9"/>
      <c r="AV496" s="454" t="s">
        <v>655</v>
      </c>
      <c r="AW496" s="454"/>
      <c r="AX496" s="454"/>
      <c r="AY496" s="454"/>
      <c r="AZ496" s="454"/>
      <c r="BA496" s="454"/>
      <c r="BB496" s="454"/>
      <c r="BC496" s="454"/>
      <c r="BD496" s="454"/>
      <c r="BE496" s="454"/>
      <c r="BF496" s="454"/>
      <c r="BG496" s="454"/>
      <c r="BH496" s="454"/>
      <c r="BI496" s="454"/>
      <c r="BJ496" s="454"/>
      <c r="BK496" s="454"/>
      <c r="BL496" s="454"/>
      <c r="BM496" s="454"/>
      <c r="BN496" s="454"/>
      <c r="BO496" s="454"/>
      <c r="BP496" s="454"/>
      <c r="BQ496" s="454"/>
      <c r="BR496" s="454"/>
      <c r="BS496" s="454"/>
      <c r="BT496" s="454"/>
      <c r="BU496" s="454"/>
      <c r="BV496" s="454"/>
      <c r="BW496" s="454"/>
      <c r="BX496" s="454"/>
      <c r="BY496" s="454"/>
      <c r="BZ496" s="454"/>
      <c r="CA496" s="454"/>
      <c r="CB496" s="454"/>
      <c r="CC496" s="454"/>
      <c r="CD496" s="454"/>
      <c r="CE496" s="454"/>
      <c r="CF496" s="454"/>
      <c r="CG496" s="454"/>
      <c r="CH496" s="454"/>
      <c r="CI496" s="454"/>
      <c r="CJ496" s="454"/>
      <c r="CK496" s="454"/>
      <c r="CL496" s="454"/>
      <c r="CM496" s="454"/>
      <c r="CN496" s="454"/>
    </row>
    <row r="497" spans="3:92" ht="14.25" customHeight="1">
      <c r="D497" s="455"/>
      <c r="E497" s="455"/>
      <c r="F497" s="455"/>
      <c r="G497" s="455"/>
      <c r="H497" s="455"/>
      <c r="I497" s="455"/>
      <c r="J497" s="455"/>
      <c r="K497" s="455"/>
      <c r="L497" s="455"/>
      <c r="M497" s="455"/>
      <c r="N497" s="455"/>
      <c r="O497" s="455"/>
      <c r="P497" s="455"/>
      <c r="Q497" s="455"/>
      <c r="R497" s="455"/>
      <c r="S497" s="455"/>
      <c r="T497" s="455"/>
      <c r="U497" s="455"/>
      <c r="V497" s="455"/>
      <c r="W497" s="455"/>
      <c r="X497" s="455"/>
      <c r="Y497" s="455"/>
      <c r="Z497" s="455"/>
      <c r="AA497" s="455"/>
      <c r="AB497" s="455"/>
      <c r="AC497" s="455"/>
      <c r="AD497" s="455"/>
      <c r="AE497" s="455"/>
      <c r="AF497" s="455"/>
      <c r="AG497" s="455"/>
      <c r="AH497" s="455"/>
      <c r="AI497" s="455"/>
      <c r="AJ497" s="455"/>
      <c r="AK497" s="455"/>
      <c r="AL497" s="455"/>
      <c r="AM497" s="455"/>
      <c r="AN497" s="455"/>
      <c r="AO497" s="455"/>
      <c r="AP497" s="455"/>
      <c r="AQ497" s="455"/>
      <c r="AR497" s="455"/>
      <c r="AS497" s="455"/>
      <c r="AT497" s="455"/>
      <c r="AU497" s="9"/>
      <c r="AV497" s="455"/>
      <c r="AW497" s="455"/>
      <c r="AX497" s="455"/>
      <c r="AY497" s="455"/>
      <c r="AZ497" s="455"/>
      <c r="BA497" s="455"/>
      <c r="BB497" s="455"/>
      <c r="BC497" s="455"/>
      <c r="BD497" s="455"/>
      <c r="BE497" s="455"/>
      <c r="BF497" s="455"/>
      <c r="BG497" s="455"/>
      <c r="BH497" s="455"/>
      <c r="BI497" s="455"/>
      <c r="BJ497" s="455"/>
      <c r="BK497" s="455"/>
      <c r="BL497" s="455"/>
      <c r="BM497" s="455"/>
      <c r="BN497" s="455"/>
      <c r="BO497" s="455"/>
      <c r="BP497" s="455"/>
      <c r="BQ497" s="455"/>
      <c r="BR497" s="455"/>
      <c r="BS497" s="455"/>
      <c r="BT497" s="455"/>
      <c r="BU497" s="455"/>
      <c r="BV497" s="455"/>
      <c r="BW497" s="455"/>
      <c r="BX497" s="455"/>
      <c r="BY497" s="455"/>
      <c r="BZ497" s="455"/>
      <c r="CA497" s="455"/>
      <c r="CB497" s="455"/>
      <c r="CC497" s="455"/>
      <c r="CD497" s="455"/>
      <c r="CE497" s="455"/>
      <c r="CF497" s="455"/>
      <c r="CG497" s="455"/>
      <c r="CH497" s="455"/>
      <c r="CI497" s="455"/>
      <c r="CJ497" s="455"/>
      <c r="CK497" s="455"/>
      <c r="CL497" s="455"/>
      <c r="CM497" s="455"/>
      <c r="CN497" s="455"/>
    </row>
    <row r="498" spans="3:92" ht="14.25" customHeight="1">
      <c r="D498" s="572" t="s">
        <v>328</v>
      </c>
      <c r="E498" s="572"/>
      <c r="F498" s="572"/>
      <c r="G498" s="572"/>
      <c r="H498" s="572"/>
      <c r="I498" s="572"/>
      <c r="J498" s="572"/>
      <c r="K498" s="317" t="s">
        <v>644</v>
      </c>
      <c r="L498" s="318"/>
      <c r="M498" s="318"/>
      <c r="N498" s="318"/>
      <c r="O498" s="318"/>
      <c r="P498" s="318"/>
      <c r="Q498" s="318"/>
      <c r="R498" s="318"/>
      <c r="S498" s="319"/>
      <c r="T498" s="317" t="s">
        <v>159</v>
      </c>
      <c r="U498" s="318"/>
      <c r="V498" s="318"/>
      <c r="W498" s="318"/>
      <c r="X498" s="318"/>
      <c r="Y498" s="318"/>
      <c r="Z498" s="318"/>
      <c r="AA498" s="318"/>
      <c r="AB498" s="319"/>
      <c r="AC498" s="317" t="s">
        <v>160</v>
      </c>
      <c r="AD498" s="318"/>
      <c r="AE498" s="318"/>
      <c r="AF498" s="318"/>
      <c r="AG498" s="318"/>
      <c r="AH498" s="318"/>
      <c r="AI498" s="318"/>
      <c r="AJ498" s="318"/>
      <c r="AK498" s="319"/>
      <c r="AL498" s="317" t="s">
        <v>121</v>
      </c>
      <c r="AM498" s="318"/>
      <c r="AN498" s="318"/>
      <c r="AO498" s="318"/>
      <c r="AP498" s="318"/>
      <c r="AQ498" s="318"/>
      <c r="AR498" s="318"/>
      <c r="AS498" s="318"/>
      <c r="AT498" s="319"/>
      <c r="AV498" s="317" t="s">
        <v>656</v>
      </c>
      <c r="AW498" s="318"/>
      <c r="AX498" s="318"/>
      <c r="AY498" s="318"/>
      <c r="AZ498" s="319"/>
      <c r="BA498" s="317">
        <v>2019</v>
      </c>
      <c r="BB498" s="318"/>
      <c r="BC498" s="318"/>
      <c r="BD498" s="318"/>
      <c r="BE498" s="319"/>
      <c r="BF498" s="317"/>
      <c r="BG498" s="318"/>
      <c r="BH498" s="318"/>
      <c r="BI498" s="318"/>
      <c r="BJ498" s="319"/>
      <c r="BK498" s="317"/>
      <c r="BL498" s="318"/>
      <c r="BM498" s="318"/>
      <c r="BN498" s="318"/>
      <c r="BO498" s="319"/>
      <c r="BP498" s="317"/>
      <c r="BQ498" s="318"/>
      <c r="BR498" s="318"/>
      <c r="BS498" s="318"/>
      <c r="BT498" s="319"/>
      <c r="BU498" s="317"/>
      <c r="BV498" s="318"/>
      <c r="BW498" s="318"/>
      <c r="BX498" s="318"/>
      <c r="BY498" s="319"/>
      <c r="BZ498" s="317"/>
      <c r="CA498" s="318"/>
      <c r="CB498" s="318"/>
      <c r="CC498" s="318"/>
      <c r="CD498" s="319"/>
      <c r="CE498" s="317"/>
      <c r="CF498" s="318"/>
      <c r="CG498" s="318"/>
      <c r="CH498" s="318"/>
      <c r="CI498" s="319"/>
      <c r="CJ498" s="317"/>
      <c r="CK498" s="318"/>
      <c r="CL498" s="318"/>
      <c r="CM498" s="318"/>
      <c r="CN498" s="319"/>
    </row>
    <row r="499" spans="3:92" ht="14.25" customHeight="1">
      <c r="D499" s="572"/>
      <c r="E499" s="572"/>
      <c r="F499" s="572"/>
      <c r="G499" s="572"/>
      <c r="H499" s="572"/>
      <c r="I499" s="572"/>
      <c r="J499" s="572"/>
      <c r="K499" s="320"/>
      <c r="L499" s="321"/>
      <c r="M499" s="321"/>
      <c r="N499" s="321"/>
      <c r="O499" s="321"/>
      <c r="P499" s="321"/>
      <c r="Q499" s="321"/>
      <c r="R499" s="321"/>
      <c r="S499" s="322"/>
      <c r="T499" s="320"/>
      <c r="U499" s="321"/>
      <c r="V499" s="321"/>
      <c r="W499" s="321"/>
      <c r="X499" s="321"/>
      <c r="Y499" s="321"/>
      <c r="Z499" s="321"/>
      <c r="AA499" s="321"/>
      <c r="AB499" s="322"/>
      <c r="AC499" s="320"/>
      <c r="AD499" s="321"/>
      <c r="AE499" s="321"/>
      <c r="AF499" s="321"/>
      <c r="AG499" s="321"/>
      <c r="AH499" s="321"/>
      <c r="AI499" s="321"/>
      <c r="AJ499" s="321"/>
      <c r="AK499" s="322"/>
      <c r="AL499" s="320"/>
      <c r="AM499" s="321"/>
      <c r="AN499" s="321"/>
      <c r="AO499" s="321"/>
      <c r="AP499" s="321"/>
      <c r="AQ499" s="321"/>
      <c r="AR499" s="321"/>
      <c r="AS499" s="321"/>
      <c r="AT499" s="322"/>
      <c r="AV499" s="320"/>
      <c r="AW499" s="321"/>
      <c r="AX499" s="321"/>
      <c r="AY499" s="321"/>
      <c r="AZ499" s="322"/>
      <c r="BA499" s="320"/>
      <c r="BB499" s="321"/>
      <c r="BC499" s="321"/>
      <c r="BD499" s="321"/>
      <c r="BE499" s="322"/>
      <c r="BF499" s="320"/>
      <c r="BG499" s="321"/>
      <c r="BH499" s="321"/>
      <c r="BI499" s="321"/>
      <c r="BJ499" s="322"/>
      <c r="BK499" s="320"/>
      <c r="BL499" s="321"/>
      <c r="BM499" s="321"/>
      <c r="BN499" s="321"/>
      <c r="BO499" s="322"/>
      <c r="BP499" s="320"/>
      <c r="BQ499" s="321"/>
      <c r="BR499" s="321"/>
      <c r="BS499" s="321"/>
      <c r="BT499" s="322"/>
      <c r="BU499" s="320"/>
      <c r="BV499" s="321"/>
      <c r="BW499" s="321"/>
      <c r="BX499" s="321"/>
      <c r="BY499" s="322"/>
      <c r="BZ499" s="320"/>
      <c r="CA499" s="321"/>
      <c r="CB499" s="321"/>
      <c r="CC499" s="321"/>
      <c r="CD499" s="322"/>
      <c r="CE499" s="320"/>
      <c r="CF499" s="321"/>
      <c r="CG499" s="321"/>
      <c r="CH499" s="321"/>
      <c r="CI499" s="322"/>
      <c r="CJ499" s="320"/>
      <c r="CK499" s="321"/>
      <c r="CL499" s="321"/>
      <c r="CM499" s="321"/>
      <c r="CN499" s="322"/>
    </row>
    <row r="500" spans="3:92" ht="14.25" customHeight="1">
      <c r="D500" s="572"/>
      <c r="E500" s="572"/>
      <c r="F500" s="572"/>
      <c r="G500" s="572"/>
      <c r="H500" s="572"/>
      <c r="I500" s="572"/>
      <c r="J500" s="572"/>
      <c r="K500" s="323"/>
      <c r="L500" s="324"/>
      <c r="M500" s="324"/>
      <c r="N500" s="324"/>
      <c r="O500" s="324"/>
      <c r="P500" s="324"/>
      <c r="Q500" s="324"/>
      <c r="R500" s="324"/>
      <c r="S500" s="325"/>
      <c r="T500" s="323"/>
      <c r="U500" s="324"/>
      <c r="V500" s="324"/>
      <c r="W500" s="324"/>
      <c r="X500" s="324"/>
      <c r="Y500" s="324"/>
      <c r="Z500" s="324"/>
      <c r="AA500" s="324"/>
      <c r="AB500" s="325"/>
      <c r="AC500" s="323"/>
      <c r="AD500" s="324"/>
      <c r="AE500" s="324"/>
      <c r="AF500" s="324"/>
      <c r="AG500" s="324"/>
      <c r="AH500" s="324"/>
      <c r="AI500" s="324"/>
      <c r="AJ500" s="324"/>
      <c r="AK500" s="325"/>
      <c r="AL500" s="323"/>
      <c r="AM500" s="324"/>
      <c r="AN500" s="324"/>
      <c r="AO500" s="324"/>
      <c r="AP500" s="324"/>
      <c r="AQ500" s="324"/>
      <c r="AR500" s="324"/>
      <c r="AS500" s="324"/>
      <c r="AT500" s="325"/>
      <c r="AV500" s="323"/>
      <c r="AW500" s="324"/>
      <c r="AX500" s="324"/>
      <c r="AY500" s="324"/>
      <c r="AZ500" s="325"/>
      <c r="BA500" s="323"/>
      <c r="BB500" s="324"/>
      <c r="BC500" s="324"/>
      <c r="BD500" s="324"/>
      <c r="BE500" s="325"/>
      <c r="BF500" s="323"/>
      <c r="BG500" s="324"/>
      <c r="BH500" s="324"/>
      <c r="BI500" s="324"/>
      <c r="BJ500" s="325"/>
      <c r="BK500" s="323"/>
      <c r="BL500" s="324"/>
      <c r="BM500" s="324"/>
      <c r="BN500" s="324"/>
      <c r="BO500" s="325"/>
      <c r="BP500" s="323"/>
      <c r="BQ500" s="324"/>
      <c r="BR500" s="324"/>
      <c r="BS500" s="324"/>
      <c r="BT500" s="325"/>
      <c r="BU500" s="323"/>
      <c r="BV500" s="324"/>
      <c r="BW500" s="324"/>
      <c r="BX500" s="324"/>
      <c r="BY500" s="325"/>
      <c r="BZ500" s="323"/>
      <c r="CA500" s="324"/>
      <c r="CB500" s="324"/>
      <c r="CC500" s="324"/>
      <c r="CD500" s="325"/>
      <c r="CE500" s="323"/>
      <c r="CF500" s="324"/>
      <c r="CG500" s="324"/>
      <c r="CH500" s="324"/>
      <c r="CI500" s="325"/>
      <c r="CJ500" s="323"/>
      <c r="CK500" s="324"/>
      <c r="CL500" s="324"/>
      <c r="CM500" s="324"/>
      <c r="CN500" s="325"/>
    </row>
    <row r="501" spans="3:92" ht="14.25" customHeight="1">
      <c r="D501" s="306" t="s">
        <v>308</v>
      </c>
      <c r="E501" s="306"/>
      <c r="F501" s="306"/>
      <c r="G501" s="306"/>
      <c r="H501" s="306"/>
      <c r="I501" s="306"/>
      <c r="J501" s="306"/>
      <c r="K501" s="424"/>
      <c r="L501" s="425"/>
      <c r="M501" s="425"/>
      <c r="N501" s="425"/>
      <c r="O501" s="425"/>
      <c r="P501" s="425"/>
      <c r="Q501" s="425"/>
      <c r="R501" s="425"/>
      <c r="S501" s="426"/>
      <c r="T501" s="424">
        <v>17</v>
      </c>
      <c r="U501" s="425"/>
      <c r="V501" s="425"/>
      <c r="W501" s="425"/>
      <c r="X501" s="425"/>
      <c r="Y501" s="425"/>
      <c r="Z501" s="425"/>
      <c r="AA501" s="425"/>
      <c r="AB501" s="426"/>
      <c r="AC501" s="424">
        <v>26</v>
      </c>
      <c r="AD501" s="425"/>
      <c r="AE501" s="425"/>
      <c r="AF501" s="425"/>
      <c r="AG501" s="425"/>
      <c r="AH501" s="425"/>
      <c r="AI501" s="425"/>
      <c r="AJ501" s="425"/>
      <c r="AK501" s="426"/>
      <c r="AL501" s="424">
        <v>43</v>
      </c>
      <c r="AM501" s="425"/>
      <c r="AN501" s="425"/>
      <c r="AO501" s="425"/>
      <c r="AP501" s="425"/>
      <c r="AQ501" s="425"/>
      <c r="AR501" s="425"/>
      <c r="AS501" s="425"/>
      <c r="AT501" s="426"/>
      <c r="AV501" s="385" t="s">
        <v>676</v>
      </c>
      <c r="AW501" s="386"/>
      <c r="AX501" s="386"/>
      <c r="AY501" s="386"/>
      <c r="AZ501" s="387"/>
      <c r="BA501" s="385">
        <v>1</v>
      </c>
      <c r="BB501" s="386"/>
      <c r="BC501" s="386"/>
      <c r="BD501" s="386"/>
      <c r="BE501" s="387"/>
      <c r="BF501" s="385"/>
      <c r="BG501" s="386"/>
      <c r="BH501" s="386"/>
      <c r="BI501" s="386"/>
      <c r="BJ501" s="387"/>
      <c r="BK501" s="385"/>
      <c r="BL501" s="386"/>
      <c r="BM501" s="386"/>
      <c r="BN501" s="386"/>
      <c r="BO501" s="387"/>
      <c r="BP501" s="385"/>
      <c r="BQ501" s="386"/>
      <c r="BR501" s="386"/>
      <c r="BS501" s="386"/>
      <c r="BT501" s="387"/>
      <c r="BU501" s="385"/>
      <c r="BV501" s="386"/>
      <c r="BW501" s="386"/>
      <c r="BX501" s="386"/>
      <c r="BY501" s="387"/>
      <c r="BZ501" s="385"/>
      <c r="CA501" s="386"/>
      <c r="CB501" s="386"/>
      <c r="CC501" s="386"/>
      <c r="CD501" s="387"/>
      <c r="CE501" s="385"/>
      <c r="CF501" s="386"/>
      <c r="CG501" s="386"/>
      <c r="CH501" s="386"/>
      <c r="CI501" s="387"/>
      <c r="CJ501" s="385"/>
      <c r="CK501" s="386"/>
      <c r="CL501" s="386"/>
      <c r="CM501" s="386"/>
      <c r="CN501" s="387"/>
    </row>
    <row r="502" spans="3:92" ht="14.25" customHeight="1">
      <c r="C502" s="92"/>
      <c r="D502" s="306" t="s">
        <v>309</v>
      </c>
      <c r="E502" s="306"/>
      <c r="F502" s="306"/>
      <c r="G502" s="306"/>
      <c r="H502" s="306"/>
      <c r="I502" s="306"/>
      <c r="J502" s="306"/>
      <c r="K502" s="424"/>
      <c r="L502" s="425"/>
      <c r="M502" s="425"/>
      <c r="N502" s="425"/>
      <c r="O502" s="425"/>
      <c r="P502" s="425"/>
      <c r="Q502" s="425"/>
      <c r="R502" s="425"/>
      <c r="S502" s="426"/>
      <c r="T502" s="424">
        <v>53</v>
      </c>
      <c r="U502" s="425"/>
      <c r="V502" s="425"/>
      <c r="W502" s="425"/>
      <c r="X502" s="425"/>
      <c r="Y502" s="425"/>
      <c r="Z502" s="425"/>
      <c r="AA502" s="425"/>
      <c r="AB502" s="426"/>
      <c r="AC502" s="424">
        <v>37</v>
      </c>
      <c r="AD502" s="425"/>
      <c r="AE502" s="425"/>
      <c r="AF502" s="425"/>
      <c r="AG502" s="425"/>
      <c r="AH502" s="425"/>
      <c r="AI502" s="425"/>
      <c r="AJ502" s="425"/>
      <c r="AK502" s="426"/>
      <c r="AL502" s="424">
        <v>90</v>
      </c>
      <c r="AM502" s="425"/>
      <c r="AN502" s="425"/>
      <c r="AO502" s="425"/>
      <c r="AP502" s="425"/>
      <c r="AQ502" s="425"/>
      <c r="AR502" s="425"/>
      <c r="AS502" s="425"/>
      <c r="AT502" s="426"/>
      <c r="AV502" s="385" t="s">
        <v>137</v>
      </c>
      <c r="AW502" s="386"/>
      <c r="AX502" s="386"/>
      <c r="AY502" s="386"/>
      <c r="AZ502" s="387"/>
      <c r="BA502" s="385"/>
      <c r="BB502" s="386"/>
      <c r="BC502" s="386"/>
      <c r="BD502" s="386"/>
      <c r="BE502" s="387"/>
      <c r="BF502" s="385"/>
      <c r="BG502" s="386"/>
      <c r="BH502" s="386"/>
      <c r="BI502" s="386"/>
      <c r="BJ502" s="387"/>
      <c r="BK502" s="385"/>
      <c r="BL502" s="386"/>
      <c r="BM502" s="386"/>
      <c r="BN502" s="386"/>
      <c r="BO502" s="387"/>
      <c r="BP502" s="385"/>
      <c r="BQ502" s="386"/>
      <c r="BR502" s="386"/>
      <c r="BS502" s="386"/>
      <c r="BT502" s="387"/>
      <c r="BU502" s="385"/>
      <c r="BV502" s="386"/>
      <c r="BW502" s="386"/>
      <c r="BX502" s="386"/>
      <c r="BY502" s="387"/>
      <c r="BZ502" s="385"/>
      <c r="CA502" s="386"/>
      <c r="CB502" s="386"/>
      <c r="CC502" s="386"/>
      <c r="CD502" s="387"/>
      <c r="CE502" s="385"/>
      <c r="CF502" s="386"/>
      <c r="CG502" s="386"/>
      <c r="CH502" s="386"/>
      <c r="CI502" s="387"/>
      <c r="CJ502" s="385"/>
      <c r="CK502" s="386"/>
      <c r="CL502" s="386"/>
      <c r="CM502" s="386"/>
      <c r="CN502" s="387"/>
    </row>
    <row r="503" spans="3:92" ht="14.25" customHeight="1">
      <c r="D503" s="625" t="s">
        <v>121</v>
      </c>
      <c r="E503" s="625"/>
      <c r="F503" s="625"/>
      <c r="G503" s="625"/>
      <c r="H503" s="625"/>
      <c r="I503" s="625"/>
      <c r="J503" s="625"/>
      <c r="K503" s="427"/>
      <c r="L503" s="428"/>
      <c r="M503" s="428"/>
      <c r="N503" s="428"/>
      <c r="O503" s="428"/>
      <c r="P503" s="428"/>
      <c r="Q503" s="428"/>
      <c r="R503" s="428"/>
      <c r="S503" s="429"/>
      <c r="T503" s="420">
        <f>+T501+T502</f>
        <v>70</v>
      </c>
      <c r="U503" s="428"/>
      <c r="V503" s="428"/>
      <c r="W503" s="428"/>
      <c r="X503" s="428"/>
      <c r="Y503" s="428"/>
      <c r="Z503" s="428"/>
      <c r="AA503" s="428"/>
      <c r="AB503" s="429"/>
      <c r="AC503" s="420">
        <f t="shared" ref="AC503" si="24">+AC501+AC502</f>
        <v>63</v>
      </c>
      <c r="AD503" s="428"/>
      <c r="AE503" s="428"/>
      <c r="AF503" s="428"/>
      <c r="AG503" s="428"/>
      <c r="AH503" s="428"/>
      <c r="AI503" s="428"/>
      <c r="AJ503" s="428"/>
      <c r="AK503" s="429"/>
      <c r="AL503" s="420">
        <f t="shared" ref="AL503" si="25">+AL501+AL502</f>
        <v>133</v>
      </c>
      <c r="AM503" s="428"/>
      <c r="AN503" s="428"/>
      <c r="AO503" s="428"/>
      <c r="AP503" s="428"/>
      <c r="AQ503" s="428"/>
      <c r="AR503" s="428"/>
      <c r="AS503" s="428"/>
      <c r="AT503" s="429"/>
      <c r="AV503" s="385" t="s">
        <v>138</v>
      </c>
      <c r="AW503" s="386"/>
      <c r="AX503" s="386"/>
      <c r="AY503" s="386"/>
      <c r="AZ503" s="387"/>
      <c r="BA503" s="385"/>
      <c r="BB503" s="386"/>
      <c r="BC503" s="386"/>
      <c r="BD503" s="386"/>
      <c r="BE503" s="387"/>
      <c r="BF503" s="385"/>
      <c r="BG503" s="386"/>
      <c r="BH503" s="386"/>
      <c r="BI503" s="386"/>
      <c r="BJ503" s="387"/>
      <c r="BK503" s="385"/>
      <c r="BL503" s="386"/>
      <c r="BM503" s="386"/>
      <c r="BN503" s="386"/>
      <c r="BO503" s="387"/>
      <c r="BP503" s="385"/>
      <c r="BQ503" s="386"/>
      <c r="BR503" s="386"/>
      <c r="BS503" s="386"/>
      <c r="BT503" s="387"/>
      <c r="BU503" s="385"/>
      <c r="BV503" s="386"/>
      <c r="BW503" s="386"/>
      <c r="BX503" s="386"/>
      <c r="BY503" s="387"/>
      <c r="BZ503" s="385"/>
      <c r="CA503" s="386"/>
      <c r="CB503" s="386"/>
      <c r="CC503" s="386"/>
      <c r="CD503" s="387"/>
      <c r="CE503" s="385"/>
      <c r="CF503" s="386"/>
      <c r="CG503" s="386"/>
      <c r="CH503" s="386"/>
      <c r="CI503" s="387"/>
      <c r="CJ503" s="385"/>
      <c r="CK503" s="386"/>
      <c r="CL503" s="386"/>
      <c r="CM503" s="386"/>
      <c r="CN503" s="387"/>
    </row>
    <row r="504" spans="3:92" ht="14.25" customHeight="1">
      <c r="D504" s="419" t="s">
        <v>1030</v>
      </c>
      <c r="E504" s="419"/>
      <c r="F504" s="419"/>
      <c r="G504" s="419"/>
      <c r="H504" s="419"/>
      <c r="I504" s="419"/>
      <c r="J504" s="419"/>
      <c r="K504" s="419"/>
      <c r="L504" s="419"/>
      <c r="M504" s="419"/>
      <c r="N504" s="419"/>
      <c r="O504" s="419"/>
      <c r="P504" s="419"/>
      <c r="Q504" s="419"/>
      <c r="R504" s="419"/>
      <c r="S504" s="419"/>
      <c r="T504" s="419"/>
      <c r="U504" s="419"/>
      <c r="V504" s="419"/>
      <c r="W504" s="419"/>
      <c r="X504" s="419"/>
      <c r="Y504" s="419"/>
      <c r="Z504" s="419"/>
      <c r="AA504" s="419"/>
      <c r="AB504" s="419"/>
      <c r="AC504" s="419"/>
      <c r="AD504" s="419"/>
      <c r="AE504" s="419"/>
      <c r="AF504" s="419"/>
      <c r="AG504" s="419"/>
      <c r="AH504" s="419"/>
      <c r="AI504" s="419"/>
      <c r="AJ504" s="419"/>
      <c r="AK504" s="419"/>
      <c r="AL504" s="419"/>
      <c r="AM504" s="103"/>
      <c r="AN504" s="103"/>
      <c r="AO504" s="103"/>
      <c r="AP504" s="103"/>
      <c r="AQ504" s="103"/>
      <c r="AR504" s="103"/>
      <c r="AS504" s="103"/>
      <c r="AT504" s="103"/>
      <c r="AU504" s="9"/>
      <c r="AV504" s="419" t="s">
        <v>1031</v>
      </c>
      <c r="AW504" s="419"/>
      <c r="AX504" s="419"/>
      <c r="AY504" s="419"/>
      <c r="AZ504" s="419"/>
      <c r="BA504" s="419"/>
      <c r="BB504" s="419"/>
      <c r="BC504" s="419"/>
      <c r="BD504" s="419"/>
      <c r="BE504" s="419"/>
      <c r="BF504" s="419"/>
      <c r="BG504" s="419"/>
      <c r="BH504" s="419"/>
      <c r="BI504" s="419"/>
      <c r="BJ504" s="419"/>
      <c r="BK504" s="419"/>
      <c r="BL504" s="419"/>
      <c r="BM504" s="419"/>
      <c r="BN504" s="419"/>
      <c r="BO504" s="419"/>
      <c r="BP504" s="419"/>
      <c r="BQ504" s="419"/>
      <c r="BR504" s="419"/>
      <c r="BS504" s="419"/>
      <c r="BT504" s="419"/>
      <c r="BU504" s="419"/>
      <c r="BV504" s="419"/>
      <c r="BW504" s="419"/>
      <c r="BX504" s="419"/>
      <c r="BY504" s="419"/>
      <c r="BZ504" s="419"/>
      <c r="CA504" s="419"/>
      <c r="CB504" s="419"/>
      <c r="CC504" s="419"/>
      <c r="CD504" s="419"/>
      <c r="CE504" s="419"/>
      <c r="CF504" s="419"/>
      <c r="CG504" s="419"/>
      <c r="CH504" s="419"/>
      <c r="CI504" s="419"/>
      <c r="CJ504" s="419"/>
      <c r="CK504" s="419"/>
      <c r="CL504" s="419"/>
      <c r="CM504" s="419"/>
      <c r="CN504" s="419"/>
    </row>
    <row r="505" spans="3:92" ht="14.25" customHeight="1">
      <c r="AV505" s="5"/>
      <c r="BC505" s="9"/>
      <c r="BD505" s="9"/>
      <c r="BE505" s="9"/>
      <c r="BF505" s="9"/>
      <c r="BG505" s="9"/>
    </row>
    <row r="506" spans="3:92" ht="14.25" customHeight="1">
      <c r="D506" s="454" t="s">
        <v>659</v>
      </c>
      <c r="E506" s="454"/>
      <c r="F506" s="454"/>
      <c r="G506" s="454"/>
      <c r="H506" s="454"/>
      <c r="I506" s="454"/>
      <c r="J506" s="454"/>
      <c r="K506" s="454"/>
      <c r="L506" s="454"/>
      <c r="M506" s="454"/>
      <c r="N506" s="454"/>
      <c r="O506" s="454"/>
      <c r="P506" s="454"/>
      <c r="Q506" s="454"/>
      <c r="R506" s="454"/>
      <c r="S506" s="454"/>
      <c r="T506" s="454"/>
      <c r="U506" s="454"/>
      <c r="V506" s="454"/>
      <c r="W506" s="454"/>
      <c r="X506" s="454"/>
      <c r="Y506" s="454"/>
      <c r="Z506" s="454"/>
      <c r="AA506" s="454"/>
      <c r="AB506" s="454"/>
      <c r="AC506" s="454"/>
      <c r="AD506" s="454"/>
      <c r="AE506" s="454"/>
      <c r="AF506" s="454"/>
      <c r="AG506" s="454"/>
      <c r="AH506" s="454"/>
      <c r="AI506" s="454"/>
      <c r="AJ506" s="454"/>
      <c r="AK506" s="454"/>
      <c r="AL506" s="454"/>
      <c r="AM506" s="454"/>
      <c r="AN506" s="454"/>
      <c r="AO506" s="454"/>
      <c r="AP506" s="454"/>
      <c r="AQ506" s="454"/>
      <c r="AR506" s="454"/>
      <c r="AS506" s="454"/>
      <c r="AT506" s="454"/>
      <c r="AU506" s="9"/>
      <c r="AV506" s="454" t="s">
        <v>667</v>
      </c>
      <c r="AW506" s="454"/>
      <c r="AX506" s="454"/>
      <c r="AY506" s="454"/>
      <c r="AZ506" s="454"/>
      <c r="BA506" s="454"/>
      <c r="BB506" s="454"/>
      <c r="BC506" s="454"/>
      <c r="BD506" s="454"/>
      <c r="BE506" s="454"/>
      <c r="BF506" s="454"/>
      <c r="BG506" s="454"/>
      <c r="BH506" s="454"/>
      <c r="BI506" s="454"/>
      <c r="BJ506" s="454"/>
      <c r="BK506" s="454"/>
      <c r="BL506" s="454"/>
      <c r="BM506" s="454"/>
      <c r="BN506" s="454"/>
      <c r="BO506" s="454"/>
      <c r="BP506" s="454"/>
      <c r="BQ506" s="454"/>
      <c r="BR506" s="454"/>
      <c r="BS506" s="454"/>
      <c r="BT506" s="454"/>
      <c r="BU506" s="454"/>
      <c r="BV506" s="454"/>
      <c r="BW506" s="454"/>
      <c r="BX506" s="454"/>
      <c r="BY506" s="454"/>
      <c r="BZ506" s="454"/>
      <c r="CA506" s="454"/>
      <c r="CB506" s="454"/>
      <c r="CC506" s="454"/>
      <c r="CD506" s="454"/>
      <c r="CE506" s="454"/>
      <c r="CF506" s="454"/>
      <c r="CG506" s="454"/>
      <c r="CH506" s="454"/>
      <c r="CI506" s="454"/>
      <c r="CJ506" s="454"/>
      <c r="CK506" s="454"/>
      <c r="CL506" s="454"/>
      <c r="CM506" s="454"/>
      <c r="CN506" s="454"/>
    </row>
    <row r="507" spans="3:92" ht="14.25" customHeight="1">
      <c r="D507" s="455"/>
      <c r="E507" s="455"/>
      <c r="F507" s="455"/>
      <c r="G507" s="455"/>
      <c r="H507" s="455"/>
      <c r="I507" s="455"/>
      <c r="J507" s="455"/>
      <c r="K507" s="455"/>
      <c r="L507" s="455"/>
      <c r="M507" s="455"/>
      <c r="N507" s="455"/>
      <c r="O507" s="455"/>
      <c r="P507" s="455"/>
      <c r="Q507" s="455"/>
      <c r="R507" s="455"/>
      <c r="S507" s="455"/>
      <c r="T507" s="455"/>
      <c r="U507" s="455"/>
      <c r="V507" s="455"/>
      <c r="W507" s="455"/>
      <c r="X507" s="455"/>
      <c r="Y507" s="455"/>
      <c r="Z507" s="455"/>
      <c r="AA507" s="455"/>
      <c r="AB507" s="455"/>
      <c r="AC507" s="455"/>
      <c r="AD507" s="455"/>
      <c r="AE507" s="455"/>
      <c r="AF507" s="455"/>
      <c r="AG507" s="455"/>
      <c r="AH507" s="455"/>
      <c r="AI507" s="455"/>
      <c r="AJ507" s="455"/>
      <c r="AK507" s="455"/>
      <c r="AL507" s="455"/>
      <c r="AM507" s="455"/>
      <c r="AN507" s="455"/>
      <c r="AO507" s="455"/>
      <c r="AP507" s="455"/>
      <c r="AQ507" s="455"/>
      <c r="AR507" s="455"/>
      <c r="AS507" s="455"/>
      <c r="AT507" s="455"/>
      <c r="AU507" s="9"/>
      <c r="AV507" s="455"/>
      <c r="AW507" s="455"/>
      <c r="AX507" s="455"/>
      <c r="AY507" s="455"/>
      <c r="AZ507" s="455"/>
      <c r="BA507" s="455"/>
      <c r="BB507" s="455"/>
      <c r="BC507" s="455"/>
      <c r="BD507" s="455"/>
      <c r="BE507" s="455"/>
      <c r="BF507" s="455"/>
      <c r="BG507" s="455"/>
      <c r="BH507" s="455"/>
      <c r="BI507" s="455"/>
      <c r="BJ507" s="455"/>
      <c r="BK507" s="455"/>
      <c r="BL507" s="455"/>
      <c r="BM507" s="455"/>
      <c r="BN507" s="455"/>
      <c r="BO507" s="455"/>
      <c r="BP507" s="455"/>
      <c r="BQ507" s="455"/>
      <c r="BR507" s="455"/>
      <c r="BS507" s="455"/>
      <c r="BT507" s="455"/>
      <c r="BU507" s="455"/>
      <c r="BV507" s="455"/>
      <c r="BW507" s="455"/>
      <c r="BX507" s="455"/>
      <c r="BY507" s="455"/>
      <c r="BZ507" s="455"/>
      <c r="CA507" s="455"/>
      <c r="CB507" s="455"/>
      <c r="CC507" s="455"/>
      <c r="CD507" s="455"/>
      <c r="CE507" s="455"/>
      <c r="CF507" s="455"/>
      <c r="CG507" s="455"/>
      <c r="CH507" s="455"/>
      <c r="CI507" s="455"/>
      <c r="CJ507" s="455"/>
      <c r="CK507" s="455"/>
      <c r="CL507" s="455"/>
      <c r="CM507" s="455"/>
      <c r="CN507" s="455"/>
    </row>
    <row r="508" spans="3:92" ht="14.25" customHeight="1">
      <c r="D508" s="572" t="s">
        <v>618</v>
      </c>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2"/>
      <c r="AL508" s="572"/>
      <c r="AM508" s="572"/>
      <c r="AN508" s="572"/>
      <c r="AO508" s="572"/>
      <c r="AP508" s="572"/>
      <c r="AQ508" s="572"/>
      <c r="AR508" s="572"/>
      <c r="AS508" s="572"/>
      <c r="AT508" s="572"/>
      <c r="AV508" s="459" t="s">
        <v>158</v>
      </c>
      <c r="AW508" s="460"/>
      <c r="AX508" s="460"/>
      <c r="AY508" s="460"/>
      <c r="AZ508" s="460"/>
      <c r="BA508" s="460"/>
      <c r="BB508" s="460"/>
      <c r="BC508" s="460"/>
      <c r="BD508" s="460"/>
      <c r="BE508" s="460"/>
      <c r="BF508" s="460"/>
      <c r="BG508" s="460"/>
      <c r="BH508" s="460"/>
      <c r="BI508" s="460"/>
      <c r="BJ508" s="460"/>
      <c r="BK508" s="460"/>
      <c r="BL508" s="460"/>
      <c r="BM508" s="460"/>
      <c r="BN508" s="460"/>
      <c r="BO508" s="460"/>
      <c r="BP508" s="460"/>
      <c r="BQ508" s="460"/>
      <c r="BR508" s="460"/>
      <c r="BS508" s="461"/>
      <c r="BT508" s="648" t="s">
        <v>304</v>
      </c>
      <c r="BU508" s="649"/>
      <c r="BV508" s="649"/>
      <c r="BW508" s="649"/>
      <c r="BX508" s="649"/>
      <c r="BY508" s="649"/>
      <c r="BZ508" s="649"/>
      <c r="CA508" s="649"/>
      <c r="CB508" s="649"/>
      <c r="CC508" s="649"/>
      <c r="CD508" s="649"/>
      <c r="CE508" s="649"/>
      <c r="CF508" s="650"/>
      <c r="CG508" s="459" t="s">
        <v>184</v>
      </c>
      <c r="CH508" s="460"/>
      <c r="CI508" s="460"/>
      <c r="CJ508" s="460"/>
      <c r="CK508" s="460"/>
      <c r="CL508" s="460"/>
      <c r="CM508" s="460"/>
      <c r="CN508" s="461"/>
    </row>
    <row r="509" spans="3:92" ht="14.25" customHeight="1">
      <c r="D509" s="764" t="s">
        <v>657</v>
      </c>
      <c r="E509" s="764"/>
      <c r="F509" s="764"/>
      <c r="G509" s="764"/>
      <c r="H509" s="764"/>
      <c r="I509" s="764"/>
      <c r="J509" s="764"/>
      <c r="K509" s="764"/>
      <c r="L509" s="572" t="s">
        <v>644</v>
      </c>
      <c r="M509" s="572"/>
      <c r="N509" s="572"/>
      <c r="O509" s="572"/>
      <c r="P509" s="572"/>
      <c r="Q509" s="572"/>
      <c r="R509" s="572"/>
      <c r="S509" s="572"/>
      <c r="T509" s="572"/>
      <c r="U509" s="572"/>
      <c r="V509" s="572" t="s">
        <v>159</v>
      </c>
      <c r="W509" s="572"/>
      <c r="X509" s="572"/>
      <c r="Y509" s="572"/>
      <c r="Z509" s="572"/>
      <c r="AA509" s="572"/>
      <c r="AB509" s="572"/>
      <c r="AC509" s="572"/>
      <c r="AD509" s="572"/>
      <c r="AE509" s="572" t="s">
        <v>160</v>
      </c>
      <c r="AF509" s="572"/>
      <c r="AG509" s="572"/>
      <c r="AH509" s="572"/>
      <c r="AI509" s="572"/>
      <c r="AJ509" s="572"/>
      <c r="AK509" s="572"/>
      <c r="AL509" s="572"/>
      <c r="AM509" s="572" t="s">
        <v>121</v>
      </c>
      <c r="AN509" s="572"/>
      <c r="AO509" s="572"/>
      <c r="AP509" s="572"/>
      <c r="AQ509" s="572"/>
      <c r="AR509" s="572"/>
      <c r="AS509" s="572"/>
      <c r="AT509" s="572"/>
      <c r="AV509" s="462"/>
      <c r="AW509" s="463"/>
      <c r="AX509" s="463"/>
      <c r="AY509" s="463"/>
      <c r="AZ509" s="463"/>
      <c r="BA509" s="463"/>
      <c r="BB509" s="463"/>
      <c r="BC509" s="463"/>
      <c r="BD509" s="463"/>
      <c r="BE509" s="463"/>
      <c r="BF509" s="463"/>
      <c r="BG509" s="463"/>
      <c r="BH509" s="463"/>
      <c r="BI509" s="463"/>
      <c r="BJ509" s="463"/>
      <c r="BK509" s="463"/>
      <c r="BL509" s="463"/>
      <c r="BM509" s="463"/>
      <c r="BN509" s="463"/>
      <c r="BO509" s="463"/>
      <c r="BP509" s="463"/>
      <c r="BQ509" s="463"/>
      <c r="BR509" s="463"/>
      <c r="BS509" s="464"/>
      <c r="BT509" s="651"/>
      <c r="BU509" s="652"/>
      <c r="BV509" s="652"/>
      <c r="BW509" s="652"/>
      <c r="BX509" s="652"/>
      <c r="BY509" s="652"/>
      <c r="BZ509" s="652"/>
      <c r="CA509" s="652"/>
      <c r="CB509" s="652"/>
      <c r="CC509" s="652"/>
      <c r="CD509" s="652"/>
      <c r="CE509" s="652"/>
      <c r="CF509" s="653"/>
      <c r="CG509" s="462"/>
      <c r="CH509" s="463"/>
      <c r="CI509" s="463"/>
      <c r="CJ509" s="463"/>
      <c r="CK509" s="463"/>
      <c r="CL509" s="463"/>
      <c r="CM509" s="463"/>
      <c r="CN509" s="464"/>
    </row>
    <row r="510" spans="3:92" ht="14.25" customHeight="1">
      <c r="D510" s="764"/>
      <c r="E510" s="764"/>
      <c r="F510" s="764"/>
      <c r="G510" s="764"/>
      <c r="H510" s="764"/>
      <c r="I510" s="764"/>
      <c r="J510" s="764"/>
      <c r="K510" s="764"/>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2"/>
      <c r="AL510" s="572"/>
      <c r="AM510" s="572"/>
      <c r="AN510" s="572"/>
      <c r="AO510" s="572"/>
      <c r="AP510" s="572"/>
      <c r="AQ510" s="572"/>
      <c r="AR510" s="572"/>
      <c r="AS510" s="572"/>
      <c r="AT510" s="572"/>
      <c r="AV510" s="465" t="s">
        <v>326</v>
      </c>
      <c r="AW510" s="466"/>
      <c r="AX510" s="466"/>
      <c r="AY510" s="466"/>
      <c r="AZ510" s="466"/>
      <c r="BA510" s="466"/>
      <c r="BB510" s="466"/>
      <c r="BC510" s="466"/>
      <c r="BD510" s="466"/>
      <c r="BE510" s="466"/>
      <c r="BF510" s="466"/>
      <c r="BG510" s="466"/>
      <c r="BH510" s="466"/>
      <c r="BI510" s="466"/>
      <c r="BJ510" s="466"/>
      <c r="BK510" s="466"/>
      <c r="BL510" s="466"/>
      <c r="BM510" s="466"/>
      <c r="BN510" s="466"/>
      <c r="BO510" s="466"/>
      <c r="BP510" s="466"/>
      <c r="BQ510" s="466"/>
      <c r="BR510" s="466"/>
      <c r="BS510" s="467"/>
      <c r="BT510" s="465">
        <v>0</v>
      </c>
      <c r="BU510" s="466"/>
      <c r="BV510" s="466"/>
      <c r="BW510" s="466"/>
      <c r="BX510" s="466"/>
      <c r="BY510" s="466"/>
      <c r="BZ510" s="466"/>
      <c r="CA510" s="466"/>
      <c r="CB510" s="466"/>
      <c r="CC510" s="466"/>
      <c r="CD510" s="466"/>
      <c r="CE510" s="466"/>
      <c r="CF510" s="467"/>
      <c r="CG510" s="456"/>
      <c r="CH510" s="457"/>
      <c r="CI510" s="457"/>
      <c r="CJ510" s="457"/>
      <c r="CK510" s="457"/>
      <c r="CL510" s="457"/>
      <c r="CM510" s="457"/>
      <c r="CN510" s="458"/>
    </row>
    <row r="511" spans="3:92" ht="14.25" customHeight="1">
      <c r="D511" s="641" t="s">
        <v>119</v>
      </c>
      <c r="E511" s="641"/>
      <c r="F511" s="641"/>
      <c r="G511" s="641"/>
      <c r="H511" s="641"/>
      <c r="I511" s="641"/>
      <c r="J511" s="641"/>
      <c r="K511" s="641"/>
      <c r="L511" s="640"/>
      <c r="M511" s="640"/>
      <c r="N511" s="640"/>
      <c r="O511" s="640"/>
      <c r="P511" s="640"/>
      <c r="Q511" s="640"/>
      <c r="R511" s="640"/>
      <c r="S511" s="640"/>
      <c r="T511" s="640"/>
      <c r="U511" s="640"/>
      <c r="V511" s="306">
        <v>53</v>
      </c>
      <c r="W511" s="306"/>
      <c r="X511" s="306"/>
      <c r="Y511" s="306"/>
      <c r="Z511" s="306"/>
      <c r="AA511" s="306"/>
      <c r="AB511" s="306"/>
      <c r="AC511" s="306"/>
      <c r="AD511" s="306"/>
      <c r="AE511" s="306">
        <v>37</v>
      </c>
      <c r="AF511" s="306"/>
      <c r="AG511" s="306"/>
      <c r="AH511" s="306"/>
      <c r="AI511" s="306"/>
      <c r="AJ511" s="306"/>
      <c r="AK511" s="306"/>
      <c r="AL511" s="306"/>
      <c r="AM511" s="640">
        <f>+V511+AE511</f>
        <v>90</v>
      </c>
      <c r="AN511" s="640"/>
      <c r="AO511" s="640"/>
      <c r="AP511" s="640"/>
      <c r="AQ511" s="640"/>
      <c r="AR511" s="640"/>
      <c r="AS511" s="640"/>
      <c r="AT511" s="640"/>
      <c r="AV511" s="465" t="s">
        <v>327</v>
      </c>
      <c r="AW511" s="466"/>
      <c r="AX511" s="466"/>
      <c r="AY511" s="466"/>
      <c r="AZ511" s="466"/>
      <c r="BA511" s="466"/>
      <c r="BB511" s="466"/>
      <c r="BC511" s="466"/>
      <c r="BD511" s="466"/>
      <c r="BE511" s="466"/>
      <c r="BF511" s="466"/>
      <c r="BG511" s="466"/>
      <c r="BH511" s="466"/>
      <c r="BI511" s="466"/>
      <c r="BJ511" s="466"/>
      <c r="BK511" s="466"/>
      <c r="BL511" s="466"/>
      <c r="BM511" s="466"/>
      <c r="BN511" s="466"/>
      <c r="BO511" s="466"/>
      <c r="BP511" s="466"/>
      <c r="BQ511" s="466"/>
      <c r="BR511" s="466"/>
      <c r="BS511" s="467"/>
      <c r="BT511" s="465">
        <v>0</v>
      </c>
      <c r="BU511" s="466"/>
      <c r="BV511" s="466"/>
      <c r="BW511" s="466"/>
      <c r="BX511" s="466"/>
      <c r="BY511" s="466"/>
      <c r="BZ511" s="466"/>
      <c r="CA511" s="466"/>
      <c r="CB511" s="466"/>
      <c r="CC511" s="466"/>
      <c r="CD511" s="466"/>
      <c r="CE511" s="466"/>
      <c r="CF511" s="467"/>
      <c r="CG511" s="456"/>
      <c r="CH511" s="457"/>
      <c r="CI511" s="457"/>
      <c r="CJ511" s="457"/>
      <c r="CK511" s="457"/>
      <c r="CL511" s="457"/>
      <c r="CM511" s="457"/>
      <c r="CN511" s="458"/>
    </row>
    <row r="512" spans="3:92" ht="14.25" customHeight="1">
      <c r="D512" s="641" t="s">
        <v>108</v>
      </c>
      <c r="E512" s="641"/>
      <c r="F512" s="641"/>
      <c r="G512" s="641"/>
      <c r="H512" s="641"/>
      <c r="I512" s="641"/>
      <c r="J512" s="641"/>
      <c r="K512" s="641"/>
      <c r="L512" s="640"/>
      <c r="M512" s="640"/>
      <c r="N512" s="640"/>
      <c r="O512" s="640"/>
      <c r="P512" s="640"/>
      <c r="Q512" s="640"/>
      <c r="R512" s="640"/>
      <c r="S512" s="640"/>
      <c r="T512" s="640"/>
      <c r="U512" s="640"/>
      <c r="V512" s="306"/>
      <c r="W512" s="306"/>
      <c r="X512" s="306"/>
      <c r="Y512" s="306"/>
      <c r="Z512" s="306"/>
      <c r="AA512" s="306"/>
      <c r="AB512" s="306"/>
      <c r="AC512" s="306"/>
      <c r="AD512" s="306"/>
      <c r="AE512" s="306"/>
      <c r="AF512" s="306"/>
      <c r="AG512" s="306"/>
      <c r="AH512" s="306"/>
      <c r="AI512" s="306"/>
      <c r="AJ512" s="306"/>
      <c r="AK512" s="306"/>
      <c r="AL512" s="306"/>
      <c r="AM512" s="640">
        <v>4</v>
      </c>
      <c r="AN512" s="640"/>
      <c r="AO512" s="640"/>
      <c r="AP512" s="640"/>
      <c r="AQ512" s="640"/>
      <c r="AR512" s="640"/>
      <c r="AS512" s="640"/>
      <c r="AT512" s="640"/>
      <c r="AV512" s="465" t="s">
        <v>782</v>
      </c>
      <c r="AW512" s="466"/>
      <c r="AX512" s="466"/>
      <c r="AY512" s="466"/>
      <c r="AZ512" s="466"/>
      <c r="BA512" s="466"/>
      <c r="BB512" s="466"/>
      <c r="BC512" s="466"/>
      <c r="BD512" s="466"/>
      <c r="BE512" s="466"/>
      <c r="BF512" s="466"/>
      <c r="BG512" s="466"/>
      <c r="BH512" s="466"/>
      <c r="BI512" s="466"/>
      <c r="BJ512" s="466"/>
      <c r="BK512" s="466"/>
      <c r="BL512" s="466"/>
      <c r="BM512" s="466"/>
      <c r="BN512" s="466"/>
      <c r="BO512" s="466"/>
      <c r="BP512" s="466"/>
      <c r="BQ512" s="466"/>
      <c r="BR512" s="466"/>
      <c r="BS512" s="467"/>
      <c r="BT512" s="465">
        <v>7</v>
      </c>
      <c r="BU512" s="466"/>
      <c r="BV512" s="466"/>
      <c r="BW512" s="466"/>
      <c r="BX512" s="466"/>
      <c r="BY512" s="466"/>
      <c r="BZ512" s="466"/>
      <c r="CA512" s="466"/>
      <c r="CB512" s="466"/>
      <c r="CC512" s="466"/>
      <c r="CD512" s="466"/>
      <c r="CE512" s="466"/>
      <c r="CF512" s="467"/>
      <c r="CG512" s="456"/>
      <c r="CH512" s="457"/>
      <c r="CI512" s="457"/>
      <c r="CJ512" s="457"/>
      <c r="CK512" s="457"/>
      <c r="CL512" s="457"/>
      <c r="CM512" s="457"/>
      <c r="CN512" s="458"/>
    </row>
    <row r="513" spans="4:92" ht="14.25" customHeight="1">
      <c r="D513" s="641" t="s">
        <v>233</v>
      </c>
      <c r="E513" s="641"/>
      <c r="F513" s="641"/>
      <c r="G513" s="641"/>
      <c r="H513" s="641"/>
      <c r="I513" s="641"/>
      <c r="J513" s="641"/>
      <c r="K513" s="641"/>
      <c r="L513" s="640"/>
      <c r="M513" s="640"/>
      <c r="N513" s="640"/>
      <c r="O513" s="640"/>
      <c r="P513" s="640"/>
      <c r="Q513" s="640"/>
      <c r="R513" s="640"/>
      <c r="S513" s="640"/>
      <c r="T513" s="640"/>
      <c r="U513" s="640"/>
      <c r="V513" s="306"/>
      <c r="W513" s="306"/>
      <c r="X513" s="306"/>
      <c r="Y513" s="306"/>
      <c r="Z513" s="306"/>
      <c r="AA513" s="306"/>
      <c r="AB513" s="306"/>
      <c r="AC513" s="306"/>
      <c r="AD513" s="306"/>
      <c r="AE513" s="306"/>
      <c r="AF513" s="306"/>
      <c r="AG513" s="306"/>
      <c r="AH513" s="306"/>
      <c r="AI513" s="306"/>
      <c r="AJ513" s="306"/>
      <c r="AK513" s="306"/>
      <c r="AL513" s="306"/>
      <c r="AM513" s="640">
        <v>14</v>
      </c>
      <c r="AN513" s="640"/>
      <c r="AO513" s="640"/>
      <c r="AP513" s="640"/>
      <c r="AQ513" s="640"/>
      <c r="AR513" s="640"/>
      <c r="AS513" s="640"/>
      <c r="AT513" s="640"/>
      <c r="AV513" s="465" t="s">
        <v>783</v>
      </c>
      <c r="AW513" s="466"/>
      <c r="AX513" s="466"/>
      <c r="AY513" s="466"/>
      <c r="AZ513" s="466"/>
      <c r="BA513" s="466"/>
      <c r="BB513" s="466"/>
      <c r="BC513" s="466"/>
      <c r="BD513" s="466"/>
      <c r="BE513" s="466"/>
      <c r="BF513" s="466"/>
      <c r="BG513" s="466"/>
      <c r="BH513" s="466"/>
      <c r="BI513" s="466"/>
      <c r="BJ513" s="466"/>
      <c r="BK513" s="466"/>
      <c r="BL513" s="466"/>
      <c r="BM513" s="466"/>
      <c r="BN513" s="466"/>
      <c r="BO513" s="466"/>
      <c r="BP513" s="466"/>
      <c r="BQ513" s="466"/>
      <c r="BR513" s="466"/>
      <c r="BS513" s="467"/>
      <c r="BT513" s="465">
        <v>83</v>
      </c>
      <c r="BU513" s="466"/>
      <c r="BV513" s="466"/>
      <c r="BW513" s="466"/>
      <c r="BX513" s="466"/>
      <c r="BY513" s="466"/>
      <c r="BZ513" s="466"/>
      <c r="CA513" s="466"/>
      <c r="CB513" s="466"/>
      <c r="CC513" s="466"/>
      <c r="CD513" s="466"/>
      <c r="CE513" s="466"/>
      <c r="CF513" s="467"/>
      <c r="CG513" s="456"/>
      <c r="CH513" s="457"/>
      <c r="CI513" s="457"/>
      <c r="CJ513" s="457"/>
      <c r="CK513" s="457"/>
      <c r="CL513" s="457"/>
      <c r="CM513" s="457"/>
      <c r="CN513" s="458"/>
    </row>
    <row r="514" spans="4:92" ht="14.25" customHeight="1">
      <c r="D514" s="641" t="s">
        <v>658</v>
      </c>
      <c r="E514" s="641"/>
      <c r="F514" s="641"/>
      <c r="G514" s="641"/>
      <c r="H514" s="641"/>
      <c r="I514" s="641"/>
      <c r="J514" s="641"/>
      <c r="K514" s="641"/>
      <c r="L514" s="640"/>
      <c r="M514" s="640"/>
      <c r="N514" s="640"/>
      <c r="O514" s="640"/>
      <c r="P514" s="640"/>
      <c r="Q514" s="640"/>
      <c r="R514" s="640"/>
      <c r="S514" s="640"/>
      <c r="T514" s="640"/>
      <c r="U514" s="640"/>
      <c r="V514" s="306"/>
      <c r="W514" s="306"/>
      <c r="X514" s="306"/>
      <c r="Y514" s="306"/>
      <c r="Z514" s="306"/>
      <c r="AA514" s="306"/>
      <c r="AB514" s="306"/>
      <c r="AC514" s="306"/>
      <c r="AD514" s="306"/>
      <c r="AE514" s="306"/>
      <c r="AF514" s="306"/>
      <c r="AG514" s="306"/>
      <c r="AH514" s="306"/>
      <c r="AI514" s="306"/>
      <c r="AJ514" s="306"/>
      <c r="AK514" s="306"/>
      <c r="AL514" s="306"/>
      <c r="AM514" s="640">
        <v>0</v>
      </c>
      <c r="AN514" s="640"/>
      <c r="AO514" s="640"/>
      <c r="AP514" s="640"/>
      <c r="AQ514" s="640"/>
      <c r="AR514" s="640"/>
      <c r="AS514" s="640"/>
      <c r="AT514" s="640"/>
      <c r="AV514" s="468" t="s">
        <v>900</v>
      </c>
      <c r="AW514" s="469"/>
      <c r="AX514" s="469"/>
      <c r="AY514" s="469"/>
      <c r="AZ514" s="469"/>
      <c r="BA514" s="469"/>
      <c r="BB514" s="469"/>
      <c r="BC514" s="469"/>
      <c r="BD514" s="469"/>
      <c r="BE514" s="469"/>
      <c r="BF514" s="469"/>
      <c r="BG514" s="469"/>
      <c r="BH514" s="469"/>
      <c r="BI514" s="469"/>
      <c r="BJ514" s="469"/>
      <c r="BK514" s="469"/>
      <c r="BL514" s="469"/>
      <c r="BM514" s="469"/>
      <c r="BN514" s="469"/>
      <c r="BO514" s="469"/>
      <c r="BP514" s="469"/>
      <c r="BQ514" s="469"/>
      <c r="BR514" s="469"/>
      <c r="BS514" s="470"/>
      <c r="BT514" s="468">
        <f>SUM(BT510:CF513)</f>
        <v>90</v>
      </c>
      <c r="BU514" s="469"/>
      <c r="BV514" s="469"/>
      <c r="BW514" s="469"/>
      <c r="BX514" s="469"/>
      <c r="BY514" s="469"/>
      <c r="BZ514" s="469"/>
      <c r="CA514" s="469"/>
      <c r="CB514" s="469"/>
      <c r="CC514" s="469"/>
      <c r="CD514" s="469"/>
      <c r="CE514" s="469"/>
      <c r="CF514" s="470"/>
      <c r="CG514" s="749">
        <f>SUM(CG510:CN513)</f>
        <v>0</v>
      </c>
      <c r="CH514" s="750"/>
      <c r="CI514" s="750"/>
      <c r="CJ514" s="750"/>
      <c r="CK514" s="750"/>
      <c r="CL514" s="750"/>
      <c r="CM514" s="750"/>
      <c r="CN514" s="751"/>
    </row>
    <row r="515" spans="4:92" ht="14.25" customHeight="1">
      <c r="D515" s="419" t="s">
        <v>1032</v>
      </c>
      <c r="E515" s="419"/>
      <c r="F515" s="419"/>
      <c r="G515" s="419"/>
      <c r="H515" s="419"/>
      <c r="I515" s="419"/>
      <c r="J515" s="419"/>
      <c r="K515" s="419"/>
      <c r="L515" s="419"/>
      <c r="M515" s="419"/>
      <c r="N515" s="419"/>
      <c r="O515" s="419"/>
      <c r="P515" s="419"/>
      <c r="Q515" s="419"/>
      <c r="R515" s="419"/>
      <c r="S515" s="419"/>
      <c r="T515" s="419"/>
      <c r="U515" s="419"/>
      <c r="V515" s="419"/>
      <c r="W515" s="419"/>
      <c r="X515" s="419"/>
      <c r="Y515" s="419"/>
      <c r="Z515" s="419"/>
      <c r="AA515" s="419"/>
      <c r="AB515" s="419"/>
      <c r="AC515" s="419"/>
      <c r="AD515" s="419"/>
      <c r="AE515" s="419"/>
      <c r="AF515" s="419"/>
      <c r="AG515" s="419"/>
      <c r="AH515" s="419"/>
      <c r="AI515" s="419"/>
      <c r="AJ515" s="419"/>
      <c r="AK515" s="419"/>
      <c r="AL515" s="419"/>
      <c r="AM515" s="419"/>
      <c r="AN515" s="419"/>
      <c r="AO515" s="419"/>
      <c r="AP515" s="419"/>
      <c r="AQ515" s="419"/>
      <c r="AR515" s="419"/>
      <c r="AS515" s="419"/>
      <c r="AT515" s="419"/>
      <c r="AV515" s="419" t="s">
        <v>1033</v>
      </c>
      <c r="AW515" s="419"/>
      <c r="AX515" s="419"/>
      <c r="AY515" s="419"/>
      <c r="AZ515" s="419"/>
      <c r="BA515" s="419"/>
      <c r="BB515" s="419"/>
      <c r="BC515" s="419"/>
      <c r="BD515" s="419"/>
      <c r="BE515" s="419"/>
      <c r="BF515" s="419"/>
      <c r="BG515" s="419"/>
      <c r="BH515" s="419"/>
      <c r="BI515" s="419"/>
      <c r="BJ515" s="419"/>
      <c r="BK515" s="419"/>
      <c r="BL515" s="419"/>
      <c r="BM515" s="419"/>
      <c r="BN515" s="419"/>
      <c r="BO515" s="419"/>
      <c r="BP515" s="419"/>
      <c r="BQ515" s="419"/>
      <c r="BR515" s="419"/>
      <c r="BS515" s="419"/>
      <c r="BT515" s="419"/>
      <c r="BU515" s="419"/>
      <c r="BV515" s="419"/>
      <c r="BW515" s="419"/>
      <c r="BX515" s="419"/>
      <c r="BY515" s="419"/>
      <c r="BZ515" s="419"/>
      <c r="CA515" s="419"/>
      <c r="CB515" s="419"/>
      <c r="CC515" s="419"/>
      <c r="CD515" s="419"/>
      <c r="CE515" s="419"/>
      <c r="CF515" s="419"/>
      <c r="CG515" s="419"/>
      <c r="CH515" s="419"/>
      <c r="CI515" s="419"/>
      <c r="CJ515" s="419"/>
      <c r="CK515" s="419"/>
      <c r="CL515" s="419"/>
      <c r="CM515" s="419"/>
      <c r="CN515" s="419"/>
    </row>
    <row r="516" spans="4:92" ht="14.25" customHeight="1"/>
    <row r="517" spans="4:92" ht="14.25" customHeight="1">
      <c r="D517" s="454" t="s">
        <v>646</v>
      </c>
      <c r="E517" s="454"/>
      <c r="F517" s="454"/>
      <c r="G517" s="454"/>
      <c r="H517" s="454"/>
      <c r="I517" s="454"/>
      <c r="J517" s="454"/>
      <c r="K517" s="454"/>
      <c r="L517" s="454"/>
      <c r="M517" s="454"/>
      <c r="N517" s="454"/>
      <c r="O517" s="454"/>
      <c r="P517" s="454"/>
      <c r="Q517" s="454"/>
      <c r="R517" s="454"/>
      <c r="S517" s="454"/>
      <c r="T517" s="454"/>
      <c r="U517" s="454"/>
      <c r="V517" s="454"/>
      <c r="W517" s="454"/>
      <c r="X517" s="454"/>
      <c r="Y517" s="454"/>
      <c r="Z517" s="454"/>
      <c r="AA517" s="454"/>
      <c r="AB517" s="454"/>
      <c r="AC517" s="454"/>
      <c r="AD517" s="454"/>
      <c r="AE517" s="454"/>
      <c r="AF517" s="454"/>
      <c r="AG517" s="454"/>
      <c r="AH517" s="454"/>
      <c r="AI517" s="454"/>
      <c r="AJ517" s="454"/>
      <c r="AK517" s="454"/>
      <c r="AL517" s="454"/>
      <c r="AM517" s="454"/>
      <c r="AN517" s="454"/>
      <c r="AO517" s="454"/>
      <c r="AP517" s="454"/>
      <c r="AQ517" s="454"/>
      <c r="AR517" s="454"/>
      <c r="AS517" s="454"/>
      <c r="AT517" s="454"/>
      <c r="AV517" s="446" t="s">
        <v>671</v>
      </c>
      <c r="AW517" s="446"/>
      <c r="AX517" s="446"/>
      <c r="AY517" s="446"/>
      <c r="AZ517" s="446"/>
      <c r="BA517" s="446"/>
      <c r="BB517" s="446"/>
      <c r="BC517" s="446"/>
      <c r="BD517" s="446"/>
      <c r="BE517" s="446"/>
      <c r="BF517" s="446"/>
      <c r="BG517" s="446"/>
      <c r="BH517" s="446"/>
      <c r="BI517" s="446"/>
      <c r="BJ517" s="446"/>
      <c r="BK517" s="446"/>
      <c r="BL517" s="446"/>
      <c r="BM517" s="446"/>
      <c r="BN517" s="446"/>
      <c r="BO517" s="446"/>
      <c r="BP517" s="446"/>
      <c r="BQ517" s="446"/>
      <c r="BR517" s="446"/>
      <c r="BS517" s="446"/>
      <c r="BT517" s="446"/>
      <c r="BU517" s="446"/>
      <c r="BV517" s="446"/>
      <c r="BW517" s="446"/>
      <c r="BX517" s="446"/>
      <c r="BY517" s="446"/>
      <c r="BZ517" s="446"/>
      <c r="CA517" s="446"/>
      <c r="CB517" s="446"/>
      <c r="CC517" s="446"/>
      <c r="CD517" s="446"/>
      <c r="CE517" s="446"/>
      <c r="CF517" s="446"/>
      <c r="CG517" s="446"/>
      <c r="CH517" s="446"/>
      <c r="CI517" s="446"/>
      <c r="CJ517" s="446"/>
      <c r="CK517" s="446"/>
      <c r="CL517" s="446"/>
      <c r="CM517" s="446"/>
      <c r="CN517" s="446"/>
    </row>
    <row r="518" spans="4:92" ht="14.25" customHeight="1">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c r="AA518" s="455"/>
      <c r="AB518" s="455"/>
      <c r="AC518" s="455"/>
      <c r="AD518" s="455"/>
      <c r="AE518" s="455"/>
      <c r="AF518" s="455"/>
      <c r="AG518" s="455"/>
      <c r="AH518" s="455"/>
      <c r="AI518" s="455"/>
      <c r="AJ518" s="455"/>
      <c r="AK518" s="455"/>
      <c r="AL518" s="455"/>
      <c r="AM518" s="455"/>
      <c r="AN518" s="455"/>
      <c r="AO518" s="455"/>
      <c r="AP518" s="455"/>
      <c r="AQ518" s="455"/>
      <c r="AR518" s="455"/>
      <c r="AS518" s="455"/>
      <c r="AT518" s="455"/>
      <c r="AV518" s="447"/>
      <c r="AW518" s="447"/>
      <c r="AX518" s="447"/>
      <c r="AY518" s="447"/>
      <c r="AZ518" s="447"/>
      <c r="BA518" s="447"/>
      <c r="BB518" s="447"/>
      <c r="BC518" s="447"/>
      <c r="BD518" s="447"/>
      <c r="BE518" s="447"/>
      <c r="BF518" s="447"/>
      <c r="BG518" s="447"/>
      <c r="BH518" s="447"/>
      <c r="BI518" s="447"/>
      <c r="BJ518" s="447"/>
      <c r="BK518" s="447"/>
      <c r="BL518" s="447"/>
      <c r="BM518" s="447"/>
      <c r="BN518" s="447"/>
      <c r="BO518" s="447"/>
      <c r="BP518" s="447"/>
      <c r="BQ518" s="447"/>
      <c r="BR518" s="447"/>
      <c r="BS518" s="447"/>
      <c r="BT518" s="447"/>
      <c r="BU518" s="447"/>
      <c r="BV518" s="447"/>
      <c r="BW518" s="447"/>
      <c r="BX518" s="447"/>
      <c r="BY518" s="447"/>
      <c r="BZ518" s="447"/>
      <c r="CA518" s="447"/>
      <c r="CB518" s="447"/>
      <c r="CC518" s="447"/>
      <c r="CD518" s="447"/>
      <c r="CE518" s="447"/>
      <c r="CF518" s="447"/>
      <c r="CG518" s="447"/>
      <c r="CH518" s="447"/>
      <c r="CI518" s="447"/>
      <c r="CJ518" s="447"/>
      <c r="CK518" s="447"/>
      <c r="CL518" s="447"/>
      <c r="CM518" s="447"/>
      <c r="CN518" s="447"/>
    </row>
    <row r="519" spans="4:92" ht="14.25" customHeight="1">
      <c r="D519" s="317" t="s">
        <v>322</v>
      </c>
      <c r="E519" s="318"/>
      <c r="F519" s="318"/>
      <c r="G519" s="318"/>
      <c r="H519" s="318"/>
      <c r="I519" s="318"/>
      <c r="J519" s="318"/>
      <c r="K519" s="318"/>
      <c r="L519" s="318"/>
      <c r="M519" s="318"/>
      <c r="N519" s="318"/>
      <c r="O519" s="318"/>
      <c r="P519" s="318"/>
      <c r="Q519" s="318"/>
      <c r="R519" s="318"/>
      <c r="S519" s="318"/>
      <c r="T519" s="318"/>
      <c r="U519" s="318"/>
      <c r="V519" s="318"/>
      <c r="W519" s="318"/>
      <c r="X519" s="318"/>
      <c r="Y519" s="318"/>
      <c r="Z519" s="318"/>
      <c r="AA519" s="318"/>
      <c r="AB519" s="318"/>
      <c r="AC519" s="318"/>
      <c r="AD519" s="318"/>
      <c r="AE519" s="318"/>
      <c r="AF519" s="319"/>
      <c r="AG519" s="572" t="s">
        <v>323</v>
      </c>
      <c r="AH519" s="572"/>
      <c r="AI519" s="572"/>
      <c r="AJ519" s="572"/>
      <c r="AK519" s="572"/>
      <c r="AL519" s="572"/>
      <c r="AM519" s="572"/>
      <c r="AN519" s="572"/>
      <c r="AO519" s="572"/>
      <c r="AP519" s="572"/>
      <c r="AQ519" s="572"/>
      <c r="AR519" s="572"/>
      <c r="AS519" s="572"/>
      <c r="AT519" s="572"/>
      <c r="AV519" s="317" t="s">
        <v>322</v>
      </c>
      <c r="AW519" s="318"/>
      <c r="AX519" s="318"/>
      <c r="AY519" s="318"/>
      <c r="AZ519" s="318"/>
      <c r="BA519" s="318"/>
      <c r="BB519" s="318"/>
      <c r="BC519" s="318"/>
      <c r="BD519" s="318"/>
      <c r="BE519" s="318"/>
      <c r="BF519" s="318"/>
      <c r="BG519" s="318"/>
      <c r="BH519" s="318"/>
      <c r="BI519" s="318"/>
      <c r="BJ519" s="318"/>
      <c r="BK519" s="318"/>
      <c r="BL519" s="318"/>
      <c r="BM519" s="318"/>
      <c r="BN519" s="318"/>
      <c r="BO519" s="318"/>
      <c r="BP519" s="318"/>
      <c r="BQ519" s="318"/>
      <c r="BR519" s="318"/>
      <c r="BS519" s="318"/>
      <c r="BT519" s="318"/>
      <c r="BU519" s="318"/>
      <c r="BV519" s="318"/>
      <c r="BW519" s="318"/>
      <c r="BX519" s="318"/>
      <c r="BY519" s="318"/>
      <c r="BZ519" s="318"/>
      <c r="CA519" s="318"/>
      <c r="CB519" s="318"/>
      <c r="CC519" s="319"/>
      <c r="CD519" s="317" t="s">
        <v>323</v>
      </c>
      <c r="CE519" s="318"/>
      <c r="CF519" s="318"/>
      <c r="CG519" s="318"/>
      <c r="CH519" s="318"/>
      <c r="CI519" s="318"/>
      <c r="CJ519" s="318"/>
      <c r="CK519" s="318"/>
      <c r="CL519" s="318"/>
      <c r="CM519" s="318"/>
      <c r="CN519" s="319"/>
    </row>
    <row r="520" spans="4:92" ht="14.25" customHeight="1">
      <c r="D520" s="323"/>
      <c r="E520" s="324"/>
      <c r="F520" s="324"/>
      <c r="G520" s="324"/>
      <c r="H520" s="324"/>
      <c r="I520" s="324"/>
      <c r="J520" s="324"/>
      <c r="K520" s="324"/>
      <c r="L520" s="324"/>
      <c r="M520" s="324"/>
      <c r="N520" s="324"/>
      <c r="O520" s="324"/>
      <c r="P520" s="324"/>
      <c r="Q520" s="324"/>
      <c r="R520" s="324"/>
      <c r="S520" s="324"/>
      <c r="T520" s="324"/>
      <c r="U520" s="324"/>
      <c r="V520" s="324"/>
      <c r="W520" s="324"/>
      <c r="X520" s="324"/>
      <c r="Y520" s="324"/>
      <c r="Z520" s="324"/>
      <c r="AA520" s="324"/>
      <c r="AB520" s="324"/>
      <c r="AC520" s="324"/>
      <c r="AD520" s="324"/>
      <c r="AE520" s="324"/>
      <c r="AF520" s="325"/>
      <c r="AG520" s="572" t="s">
        <v>121</v>
      </c>
      <c r="AH520" s="572"/>
      <c r="AI520" s="572"/>
      <c r="AJ520" s="572"/>
      <c r="AK520" s="410" t="s">
        <v>653</v>
      </c>
      <c r="AL520" s="411"/>
      <c r="AM520" s="411"/>
      <c r="AN520" s="411"/>
      <c r="AO520" s="572" t="s">
        <v>654</v>
      </c>
      <c r="AP520" s="572"/>
      <c r="AQ520" s="572"/>
      <c r="AR520" s="410" t="s">
        <v>112</v>
      </c>
      <c r="AS520" s="411"/>
      <c r="AT520" s="412"/>
      <c r="AV520" s="323"/>
      <c r="AW520" s="324"/>
      <c r="AX520" s="324"/>
      <c r="AY520" s="324"/>
      <c r="AZ520" s="324"/>
      <c r="BA520" s="324"/>
      <c r="BB520" s="324"/>
      <c r="BC520" s="324"/>
      <c r="BD520" s="324"/>
      <c r="BE520" s="324"/>
      <c r="BF520" s="324"/>
      <c r="BG520" s="324"/>
      <c r="BH520" s="324"/>
      <c r="BI520" s="324"/>
      <c r="BJ520" s="324"/>
      <c r="BK520" s="324"/>
      <c r="BL520" s="324"/>
      <c r="BM520" s="324"/>
      <c r="BN520" s="324"/>
      <c r="BO520" s="324"/>
      <c r="BP520" s="324"/>
      <c r="BQ520" s="324"/>
      <c r="BR520" s="324"/>
      <c r="BS520" s="324"/>
      <c r="BT520" s="324"/>
      <c r="BU520" s="324"/>
      <c r="BV520" s="324"/>
      <c r="BW520" s="324"/>
      <c r="BX520" s="324"/>
      <c r="BY520" s="324"/>
      <c r="BZ520" s="324"/>
      <c r="CA520" s="324"/>
      <c r="CB520" s="324"/>
      <c r="CC520" s="325"/>
      <c r="CD520" s="323"/>
      <c r="CE520" s="324"/>
      <c r="CF520" s="324"/>
      <c r="CG520" s="324"/>
      <c r="CH520" s="324"/>
      <c r="CI520" s="324"/>
      <c r="CJ520" s="324"/>
      <c r="CK520" s="324"/>
      <c r="CL520" s="324"/>
      <c r="CM520" s="324"/>
      <c r="CN520" s="325"/>
    </row>
    <row r="521" spans="4:92" ht="25.5" customHeight="1">
      <c r="D521" s="697" t="s">
        <v>647</v>
      </c>
      <c r="E521" s="698"/>
      <c r="F521" s="698"/>
      <c r="G521" s="698"/>
      <c r="H521" s="698"/>
      <c r="I521" s="698"/>
      <c r="J521" s="698"/>
      <c r="K521" s="698"/>
      <c r="L521" s="698"/>
      <c r="M521" s="698"/>
      <c r="N521" s="698"/>
      <c r="O521" s="698"/>
      <c r="P521" s="698"/>
      <c r="Q521" s="698"/>
      <c r="R521" s="698"/>
      <c r="S521" s="698"/>
      <c r="T521" s="698"/>
      <c r="U521" s="698"/>
      <c r="V521" s="698"/>
      <c r="W521" s="698"/>
      <c r="X521" s="698"/>
      <c r="Y521" s="698"/>
      <c r="Z521" s="698"/>
      <c r="AA521" s="698"/>
      <c r="AB521" s="698"/>
      <c r="AC521" s="698"/>
      <c r="AD521" s="698"/>
      <c r="AE521" s="698"/>
      <c r="AF521" s="699"/>
      <c r="AG521" s="640"/>
      <c r="AH521" s="640"/>
      <c r="AI521" s="640"/>
      <c r="AJ521" s="640"/>
      <c r="AK521" s="640">
        <v>0</v>
      </c>
      <c r="AL521" s="640"/>
      <c r="AM521" s="640"/>
      <c r="AN521" s="640"/>
      <c r="AO521" s="640">
        <v>0</v>
      </c>
      <c r="AP521" s="640"/>
      <c r="AQ521" s="640"/>
      <c r="AR521" s="640">
        <v>0</v>
      </c>
      <c r="AS521" s="640"/>
      <c r="AT521" s="640"/>
      <c r="AV521" s="385" t="s">
        <v>660</v>
      </c>
      <c r="AW521" s="386"/>
      <c r="AX521" s="386"/>
      <c r="AY521" s="386"/>
      <c r="AZ521" s="386"/>
      <c r="BA521" s="386"/>
      <c r="BB521" s="386"/>
      <c r="BC521" s="386"/>
      <c r="BD521" s="386"/>
      <c r="BE521" s="386"/>
      <c r="BF521" s="386"/>
      <c r="BG521" s="386"/>
      <c r="BH521" s="386"/>
      <c r="BI521" s="386"/>
      <c r="BJ521" s="386"/>
      <c r="BK521" s="386"/>
      <c r="BL521" s="386"/>
      <c r="BM521" s="386"/>
      <c r="BN521" s="386"/>
      <c r="BO521" s="386"/>
      <c r="BP521" s="386"/>
      <c r="BQ521" s="386"/>
      <c r="BR521" s="386"/>
      <c r="BS521" s="386"/>
      <c r="BT521" s="386"/>
      <c r="BU521" s="386"/>
      <c r="BV521" s="386"/>
      <c r="BW521" s="386"/>
      <c r="BX521" s="386"/>
      <c r="BY521" s="386"/>
      <c r="BZ521" s="386"/>
      <c r="CA521" s="386"/>
      <c r="CB521" s="386"/>
      <c r="CC521" s="387"/>
      <c r="CD521" s="746">
        <v>0</v>
      </c>
      <c r="CE521" s="747"/>
      <c r="CF521" s="747"/>
      <c r="CG521" s="747"/>
      <c r="CH521" s="747"/>
      <c r="CI521" s="747"/>
      <c r="CJ521" s="747"/>
      <c r="CK521" s="747"/>
      <c r="CL521" s="747"/>
      <c r="CM521" s="747"/>
      <c r="CN521" s="748"/>
    </row>
    <row r="522" spans="4:92" ht="27" customHeight="1">
      <c r="D522" s="637" t="s">
        <v>648</v>
      </c>
      <c r="E522" s="638"/>
      <c r="F522" s="638"/>
      <c r="G522" s="638"/>
      <c r="H522" s="638"/>
      <c r="I522" s="638"/>
      <c r="J522" s="638"/>
      <c r="K522" s="638"/>
      <c r="L522" s="638"/>
      <c r="M522" s="638"/>
      <c r="N522" s="638"/>
      <c r="O522" s="638"/>
      <c r="P522" s="638"/>
      <c r="Q522" s="638"/>
      <c r="R522" s="638"/>
      <c r="S522" s="638"/>
      <c r="T522" s="638"/>
      <c r="U522" s="638"/>
      <c r="V522" s="638"/>
      <c r="W522" s="638"/>
      <c r="X522" s="638"/>
      <c r="Y522" s="638"/>
      <c r="Z522" s="638"/>
      <c r="AA522" s="638"/>
      <c r="AB522" s="638"/>
      <c r="AC522" s="638"/>
      <c r="AD522" s="638"/>
      <c r="AE522" s="638"/>
      <c r="AF522" s="639"/>
      <c r="AG522" s="640"/>
      <c r="AH522" s="640"/>
      <c r="AI522" s="640"/>
      <c r="AJ522" s="640"/>
      <c r="AK522" s="640">
        <v>0</v>
      </c>
      <c r="AL522" s="640"/>
      <c r="AM522" s="640"/>
      <c r="AN522" s="640"/>
      <c r="AO522" s="640">
        <v>0</v>
      </c>
      <c r="AP522" s="640"/>
      <c r="AQ522" s="640"/>
      <c r="AR522" s="640">
        <v>0</v>
      </c>
      <c r="AS522" s="640"/>
      <c r="AT522" s="640"/>
      <c r="AV522" s="385" t="s">
        <v>661</v>
      </c>
      <c r="AW522" s="386"/>
      <c r="AX522" s="386"/>
      <c r="AY522" s="386"/>
      <c r="AZ522" s="386"/>
      <c r="BA522" s="386"/>
      <c r="BB522" s="386"/>
      <c r="BC522" s="386"/>
      <c r="BD522" s="386"/>
      <c r="BE522" s="386"/>
      <c r="BF522" s="386"/>
      <c r="BG522" s="386"/>
      <c r="BH522" s="386"/>
      <c r="BI522" s="386"/>
      <c r="BJ522" s="386"/>
      <c r="BK522" s="386"/>
      <c r="BL522" s="386"/>
      <c r="BM522" s="386"/>
      <c r="BN522" s="386"/>
      <c r="BO522" s="386"/>
      <c r="BP522" s="386"/>
      <c r="BQ522" s="386"/>
      <c r="BR522" s="386"/>
      <c r="BS522" s="386"/>
      <c r="BT522" s="386"/>
      <c r="BU522" s="386"/>
      <c r="BV522" s="386"/>
      <c r="BW522" s="386"/>
      <c r="BX522" s="386"/>
      <c r="BY522" s="386"/>
      <c r="BZ522" s="386"/>
      <c r="CA522" s="386"/>
      <c r="CB522" s="386"/>
      <c r="CC522" s="387"/>
      <c r="CD522" s="746">
        <v>8</v>
      </c>
      <c r="CE522" s="747"/>
      <c r="CF522" s="747"/>
      <c r="CG522" s="747"/>
      <c r="CH522" s="747"/>
      <c r="CI522" s="747"/>
      <c r="CJ522" s="747"/>
      <c r="CK522" s="747"/>
      <c r="CL522" s="747"/>
      <c r="CM522" s="747"/>
      <c r="CN522" s="748"/>
    </row>
    <row r="523" spans="4:92" ht="14.25" customHeight="1">
      <c r="D523" s="637" t="s">
        <v>649</v>
      </c>
      <c r="E523" s="638"/>
      <c r="F523" s="638"/>
      <c r="G523" s="638"/>
      <c r="H523" s="638"/>
      <c r="I523" s="638"/>
      <c r="J523" s="638"/>
      <c r="K523" s="638"/>
      <c r="L523" s="638"/>
      <c r="M523" s="638"/>
      <c r="N523" s="638"/>
      <c r="O523" s="638"/>
      <c r="P523" s="638"/>
      <c r="Q523" s="638"/>
      <c r="R523" s="638"/>
      <c r="S523" s="638"/>
      <c r="T523" s="638"/>
      <c r="U523" s="638"/>
      <c r="V523" s="638"/>
      <c r="W523" s="638"/>
      <c r="X523" s="638"/>
      <c r="Y523" s="638"/>
      <c r="Z523" s="638"/>
      <c r="AA523" s="638"/>
      <c r="AB523" s="638"/>
      <c r="AC523" s="638"/>
      <c r="AD523" s="638"/>
      <c r="AE523" s="638"/>
      <c r="AF523" s="639"/>
      <c r="AG523" s="640"/>
      <c r="AH523" s="640"/>
      <c r="AI523" s="640"/>
      <c r="AJ523" s="640"/>
      <c r="AK523" s="640">
        <v>0</v>
      </c>
      <c r="AL523" s="640"/>
      <c r="AM523" s="640"/>
      <c r="AN523" s="640"/>
      <c r="AO523" s="640">
        <v>0</v>
      </c>
      <c r="AP523" s="640"/>
      <c r="AQ523" s="640"/>
      <c r="AR523" s="640">
        <v>0</v>
      </c>
      <c r="AS523" s="640"/>
      <c r="AT523" s="640"/>
      <c r="AV523" s="385" t="s">
        <v>662</v>
      </c>
      <c r="AW523" s="386"/>
      <c r="AX523" s="386"/>
      <c r="AY523" s="386"/>
      <c r="AZ523" s="386"/>
      <c r="BA523" s="386"/>
      <c r="BB523" s="386"/>
      <c r="BC523" s="386"/>
      <c r="BD523" s="386"/>
      <c r="BE523" s="386"/>
      <c r="BF523" s="386"/>
      <c r="BG523" s="386"/>
      <c r="BH523" s="386"/>
      <c r="BI523" s="386"/>
      <c r="BJ523" s="386"/>
      <c r="BK523" s="386"/>
      <c r="BL523" s="386"/>
      <c r="BM523" s="386"/>
      <c r="BN523" s="386"/>
      <c r="BO523" s="386"/>
      <c r="BP523" s="386"/>
      <c r="BQ523" s="386"/>
      <c r="BR523" s="386"/>
      <c r="BS523" s="386"/>
      <c r="BT523" s="386"/>
      <c r="BU523" s="386"/>
      <c r="BV523" s="386"/>
      <c r="BW523" s="386"/>
      <c r="BX523" s="386"/>
      <c r="BY523" s="386"/>
      <c r="BZ523" s="386"/>
      <c r="CA523" s="386"/>
      <c r="CB523" s="386"/>
      <c r="CC523" s="387"/>
      <c r="CD523" s="746">
        <v>15</v>
      </c>
      <c r="CE523" s="747"/>
      <c r="CF523" s="747"/>
      <c r="CG523" s="747"/>
      <c r="CH523" s="747"/>
      <c r="CI523" s="747"/>
      <c r="CJ523" s="747"/>
      <c r="CK523" s="747"/>
      <c r="CL523" s="747"/>
      <c r="CM523" s="747"/>
      <c r="CN523" s="748"/>
    </row>
    <row r="524" spans="4:92" ht="14.25" customHeight="1">
      <c r="D524" s="637" t="s">
        <v>650</v>
      </c>
      <c r="E524" s="638"/>
      <c r="F524" s="638"/>
      <c r="G524" s="638"/>
      <c r="H524" s="638"/>
      <c r="I524" s="638"/>
      <c r="J524" s="638"/>
      <c r="K524" s="638"/>
      <c r="L524" s="638"/>
      <c r="M524" s="638"/>
      <c r="N524" s="638"/>
      <c r="O524" s="638"/>
      <c r="P524" s="638"/>
      <c r="Q524" s="638"/>
      <c r="R524" s="638"/>
      <c r="S524" s="638"/>
      <c r="T524" s="638"/>
      <c r="U524" s="638"/>
      <c r="V524" s="638"/>
      <c r="W524" s="638"/>
      <c r="X524" s="638"/>
      <c r="Y524" s="638"/>
      <c r="Z524" s="638"/>
      <c r="AA524" s="638"/>
      <c r="AB524" s="638"/>
      <c r="AC524" s="638"/>
      <c r="AD524" s="638"/>
      <c r="AE524" s="638"/>
      <c r="AF524" s="639"/>
      <c r="AG524" s="640"/>
      <c r="AH524" s="640"/>
      <c r="AI524" s="640"/>
      <c r="AJ524" s="640"/>
      <c r="AK524" s="640">
        <v>0</v>
      </c>
      <c r="AL524" s="640"/>
      <c r="AM524" s="640"/>
      <c r="AN524" s="640"/>
      <c r="AO524" s="640">
        <v>0</v>
      </c>
      <c r="AP524" s="640"/>
      <c r="AQ524" s="640"/>
      <c r="AR524" s="640">
        <v>0</v>
      </c>
      <c r="AS524" s="640"/>
      <c r="AT524" s="640"/>
      <c r="AU524" s="9"/>
      <c r="AV524" s="385" t="s">
        <v>663</v>
      </c>
      <c r="AW524" s="386"/>
      <c r="AX524" s="386"/>
      <c r="AY524" s="386"/>
      <c r="AZ524" s="386"/>
      <c r="BA524" s="386"/>
      <c r="BB524" s="386"/>
      <c r="BC524" s="386"/>
      <c r="BD524" s="386"/>
      <c r="BE524" s="386"/>
      <c r="BF524" s="386"/>
      <c r="BG524" s="386"/>
      <c r="BH524" s="386"/>
      <c r="BI524" s="386"/>
      <c r="BJ524" s="386"/>
      <c r="BK524" s="386"/>
      <c r="BL524" s="386"/>
      <c r="BM524" s="386"/>
      <c r="BN524" s="386"/>
      <c r="BO524" s="386"/>
      <c r="BP524" s="386"/>
      <c r="BQ524" s="386"/>
      <c r="BR524" s="386"/>
      <c r="BS524" s="386"/>
      <c r="BT524" s="386"/>
      <c r="BU524" s="386"/>
      <c r="BV524" s="386"/>
      <c r="BW524" s="386"/>
      <c r="BX524" s="386"/>
      <c r="BY524" s="386"/>
      <c r="BZ524" s="386"/>
      <c r="CA524" s="386"/>
      <c r="CB524" s="386"/>
      <c r="CC524" s="387"/>
      <c r="CD524" s="746">
        <v>12</v>
      </c>
      <c r="CE524" s="747"/>
      <c r="CF524" s="747"/>
      <c r="CG524" s="747"/>
      <c r="CH524" s="747"/>
      <c r="CI524" s="747"/>
      <c r="CJ524" s="747"/>
      <c r="CK524" s="747"/>
      <c r="CL524" s="747"/>
      <c r="CM524" s="747"/>
      <c r="CN524" s="748"/>
    </row>
    <row r="525" spans="4:92" ht="14.25" customHeight="1">
      <c r="D525" s="637" t="s">
        <v>651</v>
      </c>
      <c r="E525" s="638"/>
      <c r="F525" s="638"/>
      <c r="G525" s="638"/>
      <c r="H525" s="638"/>
      <c r="I525" s="638"/>
      <c r="J525" s="638"/>
      <c r="K525" s="638"/>
      <c r="L525" s="638"/>
      <c r="M525" s="638"/>
      <c r="N525" s="638"/>
      <c r="O525" s="638"/>
      <c r="P525" s="638"/>
      <c r="Q525" s="638"/>
      <c r="R525" s="638"/>
      <c r="S525" s="638"/>
      <c r="T525" s="638"/>
      <c r="U525" s="638"/>
      <c r="V525" s="638"/>
      <c r="W525" s="638"/>
      <c r="X525" s="638"/>
      <c r="Y525" s="638"/>
      <c r="Z525" s="638"/>
      <c r="AA525" s="638"/>
      <c r="AB525" s="638"/>
      <c r="AC525" s="638"/>
      <c r="AD525" s="638"/>
      <c r="AE525" s="638"/>
      <c r="AF525" s="639"/>
      <c r="AG525" s="640"/>
      <c r="AH525" s="640"/>
      <c r="AI525" s="640"/>
      <c r="AJ525" s="640"/>
      <c r="AK525" s="640">
        <v>0</v>
      </c>
      <c r="AL525" s="640"/>
      <c r="AM525" s="640"/>
      <c r="AN525" s="640"/>
      <c r="AO525" s="640">
        <v>0</v>
      </c>
      <c r="AP525" s="640"/>
      <c r="AQ525" s="640"/>
      <c r="AR525" s="640">
        <v>0</v>
      </c>
      <c r="AS525" s="640"/>
      <c r="AT525" s="640"/>
      <c r="AU525" s="9"/>
      <c r="AV525" s="385" t="s">
        <v>670</v>
      </c>
      <c r="AW525" s="386"/>
      <c r="AX525" s="386"/>
      <c r="AY525" s="386"/>
      <c r="AZ525" s="386"/>
      <c r="BA525" s="386"/>
      <c r="BB525" s="386"/>
      <c r="BC525" s="386"/>
      <c r="BD525" s="386"/>
      <c r="BE525" s="386"/>
      <c r="BF525" s="386"/>
      <c r="BG525" s="386"/>
      <c r="BH525" s="386"/>
      <c r="BI525" s="386"/>
      <c r="BJ525" s="386"/>
      <c r="BK525" s="386"/>
      <c r="BL525" s="386"/>
      <c r="BM525" s="386"/>
      <c r="BN525" s="386"/>
      <c r="BO525" s="386"/>
      <c r="BP525" s="386"/>
      <c r="BQ525" s="386"/>
      <c r="BR525" s="386"/>
      <c r="BS525" s="386"/>
      <c r="BT525" s="386"/>
      <c r="BU525" s="386"/>
      <c r="BV525" s="386"/>
      <c r="BW525" s="386"/>
      <c r="BX525" s="386"/>
      <c r="BY525" s="386"/>
      <c r="BZ525" s="386"/>
      <c r="CA525" s="386"/>
      <c r="CB525" s="386"/>
      <c r="CC525" s="387"/>
      <c r="CD525" s="746">
        <v>6</v>
      </c>
      <c r="CE525" s="747"/>
      <c r="CF525" s="747"/>
      <c r="CG525" s="747"/>
      <c r="CH525" s="747"/>
      <c r="CI525" s="747"/>
      <c r="CJ525" s="747"/>
      <c r="CK525" s="747"/>
      <c r="CL525" s="747"/>
      <c r="CM525" s="747"/>
      <c r="CN525" s="748"/>
    </row>
    <row r="526" spans="4:92" ht="27.75" customHeight="1">
      <c r="D526" s="637" t="s">
        <v>652</v>
      </c>
      <c r="E526" s="638"/>
      <c r="F526" s="638"/>
      <c r="G526" s="638"/>
      <c r="H526" s="638"/>
      <c r="I526" s="638"/>
      <c r="J526" s="638"/>
      <c r="K526" s="638"/>
      <c r="L526" s="638"/>
      <c r="M526" s="638"/>
      <c r="N526" s="638"/>
      <c r="O526" s="638"/>
      <c r="P526" s="638"/>
      <c r="Q526" s="638"/>
      <c r="R526" s="638"/>
      <c r="S526" s="638"/>
      <c r="T526" s="638"/>
      <c r="U526" s="638"/>
      <c r="V526" s="638"/>
      <c r="W526" s="638"/>
      <c r="X526" s="638"/>
      <c r="Y526" s="638"/>
      <c r="Z526" s="638"/>
      <c r="AA526" s="638"/>
      <c r="AB526" s="638"/>
      <c r="AC526" s="638"/>
      <c r="AD526" s="638"/>
      <c r="AE526" s="638"/>
      <c r="AF526" s="639"/>
      <c r="AG526" s="640">
        <v>0</v>
      </c>
      <c r="AH526" s="640"/>
      <c r="AI526" s="640"/>
      <c r="AJ526" s="640"/>
      <c r="AK526" s="640">
        <v>0</v>
      </c>
      <c r="AL526" s="640"/>
      <c r="AM526" s="640"/>
      <c r="AN526" s="640"/>
      <c r="AO526" s="640">
        <v>0</v>
      </c>
      <c r="AP526" s="640"/>
      <c r="AQ526" s="640"/>
      <c r="AR526" s="640">
        <v>0</v>
      </c>
      <c r="AS526" s="640"/>
      <c r="AT526" s="640"/>
      <c r="AV526" s="385" t="s">
        <v>664</v>
      </c>
      <c r="AW526" s="386"/>
      <c r="AX526" s="386"/>
      <c r="AY526" s="386"/>
      <c r="AZ526" s="386"/>
      <c r="BA526" s="386"/>
      <c r="BB526" s="386"/>
      <c r="BC526" s="386"/>
      <c r="BD526" s="386"/>
      <c r="BE526" s="386"/>
      <c r="BF526" s="386"/>
      <c r="BG526" s="386"/>
      <c r="BH526" s="386"/>
      <c r="BI526" s="386"/>
      <c r="BJ526" s="386"/>
      <c r="BK526" s="386"/>
      <c r="BL526" s="386"/>
      <c r="BM526" s="386"/>
      <c r="BN526" s="386"/>
      <c r="BO526" s="386"/>
      <c r="BP526" s="386"/>
      <c r="BQ526" s="386"/>
      <c r="BR526" s="386"/>
      <c r="BS526" s="386"/>
      <c r="BT526" s="386"/>
      <c r="BU526" s="386"/>
      <c r="BV526" s="386"/>
      <c r="BW526" s="386"/>
      <c r="BX526" s="386"/>
      <c r="BY526" s="386"/>
      <c r="BZ526" s="386"/>
      <c r="CA526" s="386"/>
      <c r="CB526" s="386"/>
      <c r="CC526" s="387"/>
      <c r="CD526" s="746">
        <v>2</v>
      </c>
      <c r="CE526" s="747"/>
      <c r="CF526" s="747"/>
      <c r="CG526" s="747"/>
      <c r="CH526" s="747"/>
      <c r="CI526" s="747"/>
      <c r="CJ526" s="747"/>
      <c r="CK526" s="747"/>
      <c r="CL526" s="747"/>
      <c r="CM526" s="747"/>
      <c r="CN526" s="748"/>
    </row>
    <row r="527" spans="4:92" ht="14.25" customHeight="1">
      <c r="D527" s="740" t="s">
        <v>368</v>
      </c>
      <c r="E527" s="741"/>
      <c r="F527" s="741"/>
      <c r="G527" s="741"/>
      <c r="H527" s="741"/>
      <c r="I527" s="741"/>
      <c r="J527" s="741"/>
      <c r="K527" s="741"/>
      <c r="L527" s="741"/>
      <c r="M527" s="741"/>
      <c r="N527" s="741"/>
      <c r="O527" s="741"/>
      <c r="P527" s="741"/>
      <c r="Q527" s="741"/>
      <c r="R527" s="741"/>
      <c r="S527" s="741"/>
      <c r="T527" s="741"/>
      <c r="U527" s="741"/>
      <c r="V527" s="741"/>
      <c r="W527" s="741"/>
      <c r="X527" s="741"/>
      <c r="Y527" s="741"/>
      <c r="Z527" s="741"/>
      <c r="AA527" s="741"/>
      <c r="AB527" s="741"/>
      <c r="AC527" s="741"/>
      <c r="AD527" s="741"/>
      <c r="AE527" s="741"/>
      <c r="AF527" s="742"/>
      <c r="AG527" s="688">
        <f>SUM(AG521:AJ526)</f>
        <v>0</v>
      </c>
      <c r="AH527" s="689"/>
      <c r="AI527" s="689"/>
      <c r="AJ527" s="690"/>
      <c r="AK527" s="688">
        <f>SUM(AK521:AN526)</f>
        <v>0</v>
      </c>
      <c r="AL527" s="689"/>
      <c r="AM527" s="689"/>
      <c r="AN527" s="690"/>
      <c r="AO527" s="688">
        <f>SUM(AO521:AQ526)</f>
        <v>0</v>
      </c>
      <c r="AP527" s="689"/>
      <c r="AQ527" s="690"/>
      <c r="AR527" s="688">
        <f>SUM(AR521:AT526)</f>
        <v>0</v>
      </c>
      <c r="AS527" s="689"/>
      <c r="AT527" s="690"/>
      <c r="AV527" s="385" t="s">
        <v>665</v>
      </c>
      <c r="AW527" s="386"/>
      <c r="AX527" s="386"/>
      <c r="AY527" s="386"/>
      <c r="AZ527" s="386"/>
      <c r="BA527" s="386"/>
      <c r="BB527" s="386"/>
      <c r="BC527" s="386"/>
      <c r="BD527" s="386"/>
      <c r="BE527" s="386"/>
      <c r="BF527" s="386"/>
      <c r="BG527" s="386"/>
      <c r="BH527" s="386"/>
      <c r="BI527" s="386"/>
      <c r="BJ527" s="386"/>
      <c r="BK527" s="386"/>
      <c r="BL527" s="386"/>
      <c r="BM527" s="386"/>
      <c r="BN527" s="386"/>
      <c r="BO527" s="386"/>
      <c r="BP527" s="386"/>
      <c r="BQ527" s="386"/>
      <c r="BR527" s="386"/>
      <c r="BS527" s="386"/>
      <c r="BT527" s="386"/>
      <c r="BU527" s="386"/>
      <c r="BV527" s="386"/>
      <c r="BW527" s="386"/>
      <c r="BX527" s="386"/>
      <c r="BY527" s="386"/>
      <c r="BZ527" s="386"/>
      <c r="CA527" s="386"/>
      <c r="CB527" s="386"/>
      <c r="CC527" s="387"/>
      <c r="CD527" s="746">
        <v>0</v>
      </c>
      <c r="CE527" s="747"/>
      <c r="CF527" s="747"/>
      <c r="CG527" s="747"/>
      <c r="CH527" s="747"/>
      <c r="CI527" s="747"/>
      <c r="CJ527" s="747"/>
      <c r="CK527" s="747"/>
      <c r="CL527" s="747"/>
      <c r="CM527" s="747"/>
      <c r="CN527" s="748"/>
    </row>
    <row r="528" spans="4:92" ht="14.25" customHeight="1">
      <c r="D528" s="743"/>
      <c r="E528" s="744"/>
      <c r="F528" s="744"/>
      <c r="G528" s="744"/>
      <c r="H528" s="744"/>
      <c r="I528" s="744"/>
      <c r="J528" s="744"/>
      <c r="K528" s="744"/>
      <c r="L528" s="744"/>
      <c r="M528" s="744"/>
      <c r="N528" s="744"/>
      <c r="O528" s="744"/>
      <c r="P528" s="744"/>
      <c r="Q528" s="744"/>
      <c r="R528" s="744"/>
      <c r="S528" s="744"/>
      <c r="T528" s="744"/>
      <c r="U528" s="744"/>
      <c r="V528" s="744"/>
      <c r="W528" s="744"/>
      <c r="X528" s="744"/>
      <c r="Y528" s="744"/>
      <c r="Z528" s="744"/>
      <c r="AA528" s="744"/>
      <c r="AB528" s="744"/>
      <c r="AC528" s="744"/>
      <c r="AD528" s="744"/>
      <c r="AE528" s="744"/>
      <c r="AF528" s="745"/>
      <c r="AG528" s="691"/>
      <c r="AH528" s="692"/>
      <c r="AI528" s="692"/>
      <c r="AJ528" s="693"/>
      <c r="AK528" s="691"/>
      <c r="AL528" s="692"/>
      <c r="AM528" s="692"/>
      <c r="AN528" s="693"/>
      <c r="AO528" s="691"/>
      <c r="AP528" s="692"/>
      <c r="AQ528" s="693"/>
      <c r="AR528" s="691"/>
      <c r="AS528" s="692"/>
      <c r="AT528" s="693"/>
      <c r="AV528" s="385" t="s">
        <v>666</v>
      </c>
      <c r="AW528" s="386"/>
      <c r="AX528" s="386"/>
      <c r="AY528" s="386"/>
      <c r="AZ528" s="386"/>
      <c r="BA528" s="386"/>
      <c r="BB528" s="386"/>
      <c r="BC528" s="386"/>
      <c r="BD528" s="386"/>
      <c r="BE528" s="386"/>
      <c r="BF528" s="386"/>
      <c r="BG528" s="386"/>
      <c r="BH528" s="386"/>
      <c r="BI528" s="386"/>
      <c r="BJ528" s="386"/>
      <c r="BK528" s="386"/>
      <c r="BL528" s="386"/>
      <c r="BM528" s="386"/>
      <c r="BN528" s="386"/>
      <c r="BO528" s="386"/>
      <c r="BP528" s="386"/>
      <c r="BQ528" s="386"/>
      <c r="BR528" s="386"/>
      <c r="BS528" s="386"/>
      <c r="BT528" s="386"/>
      <c r="BU528" s="386"/>
      <c r="BV528" s="386"/>
      <c r="BW528" s="386"/>
      <c r="BX528" s="386"/>
      <c r="BY528" s="386"/>
      <c r="BZ528" s="386"/>
      <c r="CA528" s="386"/>
      <c r="CB528" s="386"/>
      <c r="CC528" s="387"/>
      <c r="CD528" s="746">
        <v>0</v>
      </c>
      <c r="CE528" s="747"/>
      <c r="CF528" s="747"/>
      <c r="CG528" s="747"/>
      <c r="CH528" s="747"/>
      <c r="CI528" s="747"/>
      <c r="CJ528" s="747"/>
      <c r="CK528" s="747"/>
      <c r="CL528" s="747"/>
      <c r="CM528" s="747"/>
      <c r="CN528" s="748"/>
    </row>
    <row r="529" spans="4:94" ht="14.25" customHeight="1">
      <c r="D529" s="419" t="s">
        <v>1031</v>
      </c>
      <c r="E529" s="419"/>
      <c r="F529" s="419"/>
      <c r="G529" s="419"/>
      <c r="H529" s="419"/>
      <c r="I529" s="419"/>
      <c r="J529" s="419"/>
      <c r="K529" s="419"/>
      <c r="L529" s="419"/>
      <c r="M529" s="419"/>
      <c r="N529" s="419"/>
      <c r="O529" s="419"/>
      <c r="P529" s="419"/>
      <c r="Q529" s="419"/>
      <c r="R529" s="419"/>
      <c r="S529" s="419"/>
      <c r="T529" s="419"/>
      <c r="U529" s="419"/>
      <c r="V529" s="419"/>
      <c r="W529" s="419"/>
      <c r="X529" s="419"/>
      <c r="Y529" s="419"/>
      <c r="Z529" s="419"/>
      <c r="AA529" s="419"/>
      <c r="AB529" s="419"/>
      <c r="AC529" s="419"/>
      <c r="AD529" s="419"/>
      <c r="AE529" s="419"/>
      <c r="AF529" s="419"/>
      <c r="AG529" s="419"/>
      <c r="AH529" s="419"/>
      <c r="AI529" s="419"/>
      <c r="AJ529" s="419"/>
      <c r="AK529" s="419"/>
      <c r="AL529" s="419"/>
      <c r="AM529" s="103"/>
      <c r="AN529" s="103"/>
      <c r="AO529" s="103"/>
      <c r="AP529" s="103"/>
      <c r="AQ529" s="103"/>
      <c r="AR529" s="103"/>
      <c r="AS529" s="103"/>
      <c r="AT529" s="103"/>
      <c r="AV529" s="419" t="s">
        <v>1034</v>
      </c>
      <c r="AW529" s="419"/>
      <c r="AX529" s="419"/>
      <c r="AY529" s="419"/>
      <c r="AZ529" s="419"/>
      <c r="BA529" s="419"/>
      <c r="BB529" s="419"/>
      <c r="BC529" s="419"/>
      <c r="BD529" s="419"/>
      <c r="BE529" s="419"/>
      <c r="BF529" s="419"/>
      <c r="BG529" s="419"/>
      <c r="BH529" s="419"/>
      <c r="BI529" s="419"/>
      <c r="BJ529" s="419"/>
      <c r="BK529" s="419"/>
      <c r="BL529" s="419"/>
      <c r="BM529" s="419"/>
      <c r="BN529" s="419"/>
      <c r="BO529" s="419"/>
      <c r="BP529" s="419"/>
      <c r="BQ529" s="419"/>
      <c r="BR529" s="419"/>
      <c r="BS529" s="419"/>
      <c r="BT529" s="419"/>
      <c r="BU529" s="419"/>
      <c r="BV529" s="419"/>
      <c r="BW529" s="419"/>
      <c r="BX529" s="419"/>
      <c r="BY529" s="419"/>
      <c r="BZ529" s="419"/>
      <c r="CA529" s="419"/>
      <c r="CB529" s="419"/>
      <c r="CC529" s="419"/>
      <c r="CD529" s="419"/>
    </row>
    <row r="530" spans="4:94" ht="14.25" customHeight="1"/>
    <row r="531" spans="4:94" ht="14.25" customHeight="1">
      <c r="D531" s="605" t="s">
        <v>609</v>
      </c>
      <c r="E531" s="605"/>
      <c r="F531" s="605"/>
      <c r="G531" s="605"/>
      <c r="H531" s="605"/>
      <c r="I531" s="605"/>
      <c r="J531" s="605"/>
      <c r="K531" s="605"/>
      <c r="L531" s="605"/>
      <c r="M531" s="605"/>
      <c r="N531" s="605"/>
      <c r="O531" s="605"/>
      <c r="P531" s="605"/>
      <c r="Q531" s="605"/>
      <c r="R531" s="605"/>
      <c r="S531" s="605"/>
      <c r="T531" s="605"/>
      <c r="U531" s="605"/>
      <c r="V531" s="605"/>
      <c r="W531" s="605"/>
      <c r="X531" s="605"/>
      <c r="Y531" s="605"/>
      <c r="Z531" s="605"/>
      <c r="AA531" s="605"/>
      <c r="AB531" s="605"/>
      <c r="AC531" s="605"/>
      <c r="AD531" s="605"/>
      <c r="AE531" s="605"/>
      <c r="AF531" s="605"/>
      <c r="AG531" s="605"/>
      <c r="AH531" s="605"/>
      <c r="AI531" s="605"/>
      <c r="AJ531" s="605"/>
      <c r="AK531" s="605"/>
      <c r="AL531" s="605"/>
      <c r="AM531" s="605"/>
      <c r="AN531" s="605"/>
      <c r="AO531" s="605"/>
      <c r="AP531" s="605"/>
      <c r="AQ531" s="605"/>
      <c r="AR531" s="605"/>
      <c r="AS531" s="605"/>
      <c r="AT531" s="605"/>
      <c r="AU531" s="605"/>
      <c r="AV531" s="605"/>
      <c r="AW531" s="605"/>
      <c r="AX531" s="605"/>
      <c r="AY531" s="605"/>
      <c r="AZ531" s="605"/>
      <c r="BA531" s="605"/>
      <c r="BB531" s="605"/>
      <c r="BC531" s="605"/>
      <c r="BD531" s="605"/>
      <c r="BE531" s="605"/>
      <c r="BF531" s="605"/>
      <c r="BG531" s="605"/>
      <c r="BH531" s="605"/>
      <c r="BI531" s="605"/>
      <c r="BJ531" s="605"/>
      <c r="BK531" s="605"/>
      <c r="BL531" s="605"/>
      <c r="BM531" s="605"/>
      <c r="BN531" s="605"/>
      <c r="BO531" s="605"/>
      <c r="BP531" s="605"/>
      <c r="BQ531" s="605"/>
      <c r="BR531" s="605"/>
      <c r="BS531" s="605"/>
      <c r="BT531" s="605"/>
      <c r="BU531" s="605"/>
      <c r="BV531" s="605"/>
      <c r="BW531" s="605"/>
      <c r="BX531" s="605"/>
      <c r="BY531" s="605"/>
      <c r="BZ531" s="605"/>
      <c r="CA531" s="605"/>
      <c r="CB531" s="605"/>
      <c r="CC531" s="605"/>
      <c r="CD531" s="605"/>
      <c r="CE531" s="605"/>
      <c r="CF531" s="605"/>
      <c r="CG531" s="605"/>
      <c r="CH531" s="605"/>
      <c r="CI531" s="605"/>
      <c r="CJ531" s="605"/>
      <c r="CK531" s="605"/>
      <c r="CL531" s="605"/>
      <c r="CM531" s="605"/>
      <c r="CN531" s="605"/>
    </row>
    <row r="532" spans="4:94" ht="14.25" customHeight="1">
      <c r="D532" s="605"/>
      <c r="E532" s="605"/>
      <c r="F532" s="605"/>
      <c r="G532" s="605"/>
      <c r="H532" s="605"/>
      <c r="I532" s="605"/>
      <c r="J532" s="605"/>
      <c r="K532" s="605"/>
      <c r="L532" s="605"/>
      <c r="M532" s="605"/>
      <c r="N532" s="605"/>
      <c r="O532" s="605"/>
      <c r="P532" s="605"/>
      <c r="Q532" s="605"/>
      <c r="R532" s="605"/>
      <c r="S532" s="605"/>
      <c r="T532" s="605"/>
      <c r="U532" s="605"/>
      <c r="V532" s="605"/>
      <c r="W532" s="605"/>
      <c r="X532" s="605"/>
      <c r="Y532" s="605"/>
      <c r="Z532" s="605"/>
      <c r="AA532" s="605"/>
      <c r="AB532" s="605"/>
      <c r="AC532" s="605"/>
      <c r="AD532" s="605"/>
      <c r="AE532" s="605"/>
      <c r="AF532" s="605"/>
      <c r="AG532" s="605"/>
      <c r="AH532" s="605"/>
      <c r="AI532" s="605"/>
      <c r="AJ532" s="605"/>
      <c r="AK532" s="605"/>
      <c r="AL532" s="605"/>
      <c r="AM532" s="605"/>
      <c r="AN532" s="605"/>
      <c r="AO532" s="605"/>
      <c r="AP532" s="605"/>
      <c r="AQ532" s="605"/>
      <c r="AR532" s="605"/>
      <c r="AS532" s="605"/>
      <c r="AT532" s="605"/>
      <c r="AU532" s="605"/>
      <c r="AV532" s="605"/>
      <c r="AW532" s="605"/>
      <c r="AX532" s="605"/>
      <c r="AY532" s="605"/>
      <c r="AZ532" s="605"/>
      <c r="BA532" s="605"/>
      <c r="BB532" s="605"/>
      <c r="BC532" s="605"/>
      <c r="BD532" s="605"/>
      <c r="BE532" s="605"/>
      <c r="BF532" s="605"/>
      <c r="BG532" s="605"/>
      <c r="BH532" s="605"/>
      <c r="BI532" s="605"/>
      <c r="BJ532" s="605"/>
      <c r="BK532" s="605"/>
      <c r="BL532" s="605"/>
      <c r="BM532" s="605"/>
      <c r="BN532" s="605"/>
      <c r="BO532" s="605"/>
      <c r="BP532" s="605"/>
      <c r="BQ532" s="605"/>
      <c r="BR532" s="605"/>
      <c r="BS532" s="605"/>
      <c r="BT532" s="605"/>
      <c r="BU532" s="605"/>
      <c r="BV532" s="605"/>
      <c r="BW532" s="605"/>
      <c r="BX532" s="605"/>
      <c r="BY532" s="605"/>
      <c r="BZ532" s="605"/>
      <c r="CA532" s="605"/>
      <c r="CB532" s="605"/>
      <c r="CC532" s="605"/>
      <c r="CD532" s="605"/>
      <c r="CE532" s="605"/>
      <c r="CF532" s="605"/>
      <c r="CG532" s="605"/>
      <c r="CH532" s="605"/>
      <c r="CI532" s="605"/>
      <c r="CJ532" s="605"/>
      <c r="CK532" s="605"/>
      <c r="CL532" s="605"/>
      <c r="CM532" s="605"/>
      <c r="CN532" s="605"/>
    </row>
    <row r="533" spans="4:94" ht="14.25" customHeight="1">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c r="BP533" s="88"/>
      <c r="BQ533" s="88"/>
      <c r="BR533" s="88"/>
      <c r="BS533" s="88"/>
      <c r="BT533" s="88"/>
      <c r="BU533" s="88"/>
      <c r="BV533" s="88"/>
      <c r="BW533" s="88"/>
      <c r="BX533" s="88"/>
      <c r="BY533" s="88"/>
      <c r="BZ533" s="88"/>
      <c r="CA533" s="88"/>
      <c r="CB533" s="88"/>
      <c r="CC533" s="88"/>
      <c r="CD533" s="88"/>
      <c r="CE533" s="88"/>
      <c r="CF533" s="88"/>
      <c r="CG533" s="88"/>
      <c r="CH533" s="88"/>
      <c r="CI533" s="88"/>
      <c r="CJ533" s="88"/>
      <c r="CK533" s="88"/>
      <c r="CL533" s="88"/>
      <c r="CM533" s="88"/>
      <c r="CN533" s="88"/>
    </row>
    <row r="534" spans="4:94" ht="14.25" customHeight="1">
      <c r="D534" s="446" t="s">
        <v>335</v>
      </c>
      <c r="E534" s="446"/>
      <c r="F534" s="446"/>
      <c r="G534" s="446"/>
      <c r="H534" s="446"/>
      <c r="I534" s="446"/>
      <c r="J534" s="446"/>
      <c r="K534" s="446"/>
      <c r="L534" s="446"/>
      <c r="M534" s="446"/>
      <c r="N534" s="446"/>
      <c r="O534" s="446"/>
      <c r="P534" s="446"/>
      <c r="Q534" s="446"/>
      <c r="R534" s="446"/>
      <c r="S534" s="446"/>
      <c r="T534" s="446"/>
      <c r="U534" s="446"/>
      <c r="V534" s="446"/>
      <c r="W534" s="446"/>
      <c r="X534" s="446"/>
      <c r="Y534" s="446"/>
      <c r="Z534" s="446"/>
      <c r="AA534" s="446"/>
      <c r="AB534" s="446"/>
      <c r="AC534" s="446"/>
      <c r="AD534" s="446"/>
      <c r="AE534" s="446"/>
      <c r="AF534" s="446"/>
      <c r="AG534" s="446"/>
      <c r="AH534" s="446"/>
      <c r="AI534" s="446"/>
      <c r="AJ534" s="446"/>
      <c r="AK534" s="446"/>
      <c r="AL534" s="446"/>
      <c r="AM534" s="446"/>
      <c r="AN534" s="104"/>
      <c r="AO534" s="104"/>
      <c r="AP534" s="104"/>
      <c r="AQ534" s="104"/>
      <c r="AR534" s="104"/>
      <c r="AS534" s="104"/>
      <c r="AT534" s="104"/>
      <c r="AV534" s="446" t="s">
        <v>336</v>
      </c>
      <c r="AW534" s="446"/>
      <c r="AX534" s="446"/>
      <c r="AY534" s="446"/>
      <c r="AZ534" s="446"/>
      <c r="BA534" s="446"/>
      <c r="BB534" s="446"/>
      <c r="BC534" s="446"/>
      <c r="BD534" s="446"/>
      <c r="BE534" s="446"/>
      <c r="BF534" s="446"/>
      <c r="BG534" s="446"/>
      <c r="BH534" s="446"/>
      <c r="BI534" s="446"/>
      <c r="BJ534" s="446"/>
      <c r="BK534" s="446"/>
      <c r="BL534" s="446"/>
      <c r="BM534" s="446"/>
      <c r="BN534" s="446"/>
      <c r="BO534" s="446"/>
      <c r="BP534" s="446"/>
      <c r="BQ534" s="446"/>
      <c r="BR534" s="446"/>
      <c r="BS534" s="446"/>
      <c r="BT534" s="446"/>
      <c r="BU534" s="446"/>
      <c r="BV534" s="446"/>
      <c r="BW534" s="446"/>
      <c r="BX534" s="446"/>
      <c r="BY534" s="446"/>
      <c r="BZ534" s="446"/>
      <c r="CA534" s="446"/>
      <c r="CB534" s="446"/>
      <c r="CC534" s="446"/>
      <c r="CD534" s="446"/>
      <c r="CE534" s="446"/>
      <c r="CF534" s="446"/>
      <c r="CG534" s="446"/>
      <c r="CH534" s="446"/>
      <c r="CI534" s="446"/>
      <c r="CJ534" s="446"/>
      <c r="CK534" s="446"/>
      <c r="CL534" s="446"/>
      <c r="CM534" s="446"/>
      <c r="CN534" s="446"/>
      <c r="CO534" s="9"/>
      <c r="CP534" s="128"/>
    </row>
    <row r="535" spans="4:94" ht="14.25" customHeight="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1"/>
      <c r="AN535" s="101"/>
      <c r="AO535" s="101"/>
      <c r="AP535" s="101"/>
      <c r="AQ535" s="101"/>
      <c r="AR535" s="101"/>
      <c r="AS535" s="101"/>
      <c r="AT535" s="101"/>
      <c r="AV535" s="447"/>
      <c r="AW535" s="447"/>
      <c r="AX535" s="447"/>
      <c r="AY535" s="447"/>
      <c r="AZ535" s="447"/>
      <c r="BA535" s="447"/>
      <c r="BB535" s="447"/>
      <c r="BC535" s="447"/>
      <c r="BD535" s="447"/>
      <c r="BE535" s="447"/>
      <c r="BF535" s="447"/>
      <c r="BG535" s="447"/>
      <c r="BH535" s="447"/>
      <c r="BI535" s="447"/>
      <c r="BJ535" s="447"/>
      <c r="BK535" s="447"/>
      <c r="BL535" s="447"/>
      <c r="BM535" s="447"/>
      <c r="BN535" s="447"/>
      <c r="BO535" s="447"/>
      <c r="BP535" s="447"/>
      <c r="BQ535" s="447"/>
      <c r="BR535" s="447"/>
      <c r="BS535" s="447"/>
      <c r="BT535" s="447"/>
      <c r="BU535" s="447"/>
      <c r="BV535" s="447"/>
      <c r="BW535" s="447"/>
      <c r="BX535" s="447"/>
      <c r="BY535" s="447"/>
      <c r="BZ535" s="447"/>
      <c r="CA535" s="447"/>
      <c r="CB535" s="447"/>
      <c r="CC535" s="447"/>
      <c r="CD535" s="447"/>
      <c r="CE535" s="447"/>
      <c r="CF535" s="447"/>
      <c r="CG535" s="447"/>
      <c r="CH535" s="447"/>
      <c r="CI535" s="447"/>
      <c r="CJ535" s="447"/>
      <c r="CK535" s="447"/>
      <c r="CL535" s="447"/>
      <c r="CM535" s="447"/>
      <c r="CN535" s="447"/>
      <c r="CO535" s="13"/>
      <c r="CP535" s="128"/>
    </row>
    <row r="536" spans="4:94" ht="14.25" customHeight="1">
      <c r="D536" s="317" t="s">
        <v>329</v>
      </c>
      <c r="E536" s="318"/>
      <c r="F536" s="318"/>
      <c r="G536" s="318"/>
      <c r="H536" s="318"/>
      <c r="I536" s="318"/>
      <c r="J536" s="318"/>
      <c r="K536" s="318"/>
      <c r="L536" s="318"/>
      <c r="M536" s="318"/>
      <c r="N536" s="318"/>
      <c r="O536" s="318"/>
      <c r="P536" s="318"/>
      <c r="Q536" s="318"/>
      <c r="R536" s="318"/>
      <c r="S536" s="318"/>
      <c r="T536" s="318"/>
      <c r="U536" s="319"/>
      <c r="V536" s="317" t="s">
        <v>323</v>
      </c>
      <c r="W536" s="318"/>
      <c r="X536" s="318"/>
      <c r="Y536" s="318"/>
      <c r="Z536" s="318"/>
      <c r="AA536" s="318"/>
      <c r="AB536" s="319"/>
      <c r="AC536" s="317" t="s">
        <v>330</v>
      </c>
      <c r="AD536" s="318"/>
      <c r="AE536" s="318"/>
      <c r="AF536" s="318"/>
      <c r="AG536" s="318"/>
      <c r="AH536" s="318"/>
      <c r="AI536" s="318"/>
      <c r="AJ536" s="318"/>
      <c r="AK536" s="318"/>
      <c r="AL536" s="318"/>
      <c r="AM536" s="318"/>
      <c r="AN536" s="318"/>
      <c r="AO536" s="318"/>
      <c r="AP536" s="318"/>
      <c r="AQ536" s="318"/>
      <c r="AR536" s="318"/>
      <c r="AS536" s="318"/>
      <c r="AT536" s="319"/>
      <c r="AU536" s="7"/>
      <c r="AV536" s="317" t="s">
        <v>332</v>
      </c>
      <c r="AW536" s="318"/>
      <c r="AX536" s="318"/>
      <c r="AY536" s="318"/>
      <c r="AZ536" s="318"/>
      <c r="BA536" s="318"/>
      <c r="BB536" s="318"/>
      <c r="BC536" s="318"/>
      <c r="BD536" s="318"/>
      <c r="BE536" s="319"/>
      <c r="BF536" s="317" t="s">
        <v>333</v>
      </c>
      <c r="BG536" s="318"/>
      <c r="BH536" s="318"/>
      <c r="BI536" s="318"/>
      <c r="BJ536" s="318"/>
      <c r="BK536" s="318"/>
      <c r="BL536" s="319"/>
      <c r="BM536" s="317" t="s">
        <v>334</v>
      </c>
      <c r="BN536" s="318"/>
      <c r="BO536" s="318"/>
      <c r="BP536" s="318"/>
      <c r="BQ536" s="318"/>
      <c r="BR536" s="318"/>
      <c r="BS536" s="319"/>
      <c r="BT536" s="317" t="s">
        <v>330</v>
      </c>
      <c r="BU536" s="318"/>
      <c r="BV536" s="318"/>
      <c r="BW536" s="318"/>
      <c r="BX536" s="318"/>
      <c r="BY536" s="318"/>
      <c r="BZ536" s="318"/>
      <c r="CA536" s="318"/>
      <c r="CB536" s="318"/>
      <c r="CC536" s="318"/>
      <c r="CD536" s="318"/>
      <c r="CE536" s="318"/>
      <c r="CF536" s="318"/>
      <c r="CG536" s="318"/>
      <c r="CH536" s="318"/>
      <c r="CI536" s="318"/>
      <c r="CJ536" s="318"/>
      <c r="CK536" s="318"/>
      <c r="CL536" s="318"/>
      <c r="CM536" s="318"/>
      <c r="CN536" s="319"/>
      <c r="CO536" s="6"/>
    </row>
    <row r="537" spans="4:94" ht="14.25" customHeight="1">
      <c r="D537" s="323"/>
      <c r="E537" s="324"/>
      <c r="F537" s="324"/>
      <c r="G537" s="324"/>
      <c r="H537" s="324"/>
      <c r="I537" s="324"/>
      <c r="J537" s="324"/>
      <c r="K537" s="324"/>
      <c r="L537" s="324"/>
      <c r="M537" s="324"/>
      <c r="N537" s="324"/>
      <c r="O537" s="324"/>
      <c r="P537" s="324"/>
      <c r="Q537" s="324"/>
      <c r="R537" s="324"/>
      <c r="S537" s="324"/>
      <c r="T537" s="324"/>
      <c r="U537" s="325"/>
      <c r="V537" s="323"/>
      <c r="W537" s="324"/>
      <c r="X537" s="324"/>
      <c r="Y537" s="324"/>
      <c r="Z537" s="324"/>
      <c r="AA537" s="324"/>
      <c r="AB537" s="325"/>
      <c r="AC537" s="323"/>
      <c r="AD537" s="324"/>
      <c r="AE537" s="324"/>
      <c r="AF537" s="324"/>
      <c r="AG537" s="324"/>
      <c r="AH537" s="324"/>
      <c r="AI537" s="324"/>
      <c r="AJ537" s="324"/>
      <c r="AK537" s="324"/>
      <c r="AL537" s="324"/>
      <c r="AM537" s="324"/>
      <c r="AN537" s="324"/>
      <c r="AO537" s="324"/>
      <c r="AP537" s="324"/>
      <c r="AQ537" s="324"/>
      <c r="AR537" s="324"/>
      <c r="AS537" s="324"/>
      <c r="AT537" s="325"/>
      <c r="AU537" s="7"/>
      <c r="AV537" s="323"/>
      <c r="AW537" s="324"/>
      <c r="AX537" s="324"/>
      <c r="AY537" s="324"/>
      <c r="AZ537" s="324"/>
      <c r="BA537" s="324"/>
      <c r="BB537" s="324"/>
      <c r="BC537" s="324"/>
      <c r="BD537" s="324"/>
      <c r="BE537" s="325"/>
      <c r="BF537" s="323"/>
      <c r="BG537" s="324"/>
      <c r="BH537" s="324"/>
      <c r="BI537" s="324"/>
      <c r="BJ537" s="324"/>
      <c r="BK537" s="324"/>
      <c r="BL537" s="325"/>
      <c r="BM537" s="323"/>
      <c r="BN537" s="324"/>
      <c r="BO537" s="324"/>
      <c r="BP537" s="324"/>
      <c r="BQ537" s="324"/>
      <c r="BR537" s="324"/>
      <c r="BS537" s="325"/>
      <c r="BT537" s="323"/>
      <c r="BU537" s="324"/>
      <c r="BV537" s="324"/>
      <c r="BW537" s="324"/>
      <c r="BX537" s="324"/>
      <c r="BY537" s="324"/>
      <c r="BZ537" s="324"/>
      <c r="CA537" s="324"/>
      <c r="CB537" s="324"/>
      <c r="CC537" s="324"/>
      <c r="CD537" s="324"/>
      <c r="CE537" s="324"/>
      <c r="CF537" s="324"/>
      <c r="CG537" s="324"/>
      <c r="CH537" s="324"/>
      <c r="CI537" s="324"/>
      <c r="CJ537" s="324"/>
      <c r="CK537" s="324"/>
      <c r="CL537" s="324"/>
      <c r="CM537" s="324"/>
      <c r="CN537" s="325"/>
    </row>
    <row r="538" spans="4:94" ht="31.5" customHeight="1">
      <c r="D538" s="559" t="s">
        <v>1035</v>
      </c>
      <c r="E538" s="560"/>
      <c r="F538" s="560"/>
      <c r="G538" s="560"/>
      <c r="H538" s="560"/>
      <c r="I538" s="560"/>
      <c r="J538" s="560"/>
      <c r="K538" s="560"/>
      <c r="L538" s="560"/>
      <c r="M538" s="560"/>
      <c r="N538" s="560"/>
      <c r="O538" s="560"/>
      <c r="P538" s="560"/>
      <c r="Q538" s="560"/>
      <c r="R538" s="560"/>
      <c r="S538" s="560"/>
      <c r="T538" s="560"/>
      <c r="U538" s="561"/>
      <c r="V538" s="559"/>
      <c r="W538" s="560"/>
      <c r="X538" s="560"/>
      <c r="Y538" s="560"/>
      <c r="Z538" s="560"/>
      <c r="AA538" s="560"/>
      <c r="AB538" s="561"/>
      <c r="AC538" s="559" t="s">
        <v>1037</v>
      </c>
      <c r="AD538" s="560"/>
      <c r="AE538" s="560"/>
      <c r="AF538" s="560"/>
      <c r="AG538" s="560"/>
      <c r="AH538" s="560"/>
      <c r="AI538" s="560"/>
      <c r="AJ538" s="560"/>
      <c r="AK538" s="560"/>
      <c r="AL538" s="560"/>
      <c r="AM538" s="560"/>
      <c r="AN538" s="560"/>
      <c r="AO538" s="560"/>
      <c r="AP538" s="560"/>
      <c r="AQ538" s="560"/>
      <c r="AR538" s="560"/>
      <c r="AS538" s="560"/>
      <c r="AT538" s="561"/>
      <c r="AU538" s="8"/>
      <c r="AV538" s="311" t="s">
        <v>1040</v>
      </c>
      <c r="AW538" s="312"/>
      <c r="AX538" s="312"/>
      <c r="AY538" s="312"/>
      <c r="AZ538" s="312"/>
      <c r="BA538" s="312"/>
      <c r="BB538" s="312"/>
      <c r="BC538" s="312"/>
      <c r="BD538" s="312"/>
      <c r="BE538" s="313"/>
      <c r="BF538" s="311">
        <v>36</v>
      </c>
      <c r="BG538" s="312"/>
      <c r="BH538" s="312"/>
      <c r="BI538" s="312"/>
      <c r="BJ538" s="312"/>
      <c r="BK538" s="312"/>
      <c r="BL538" s="313"/>
      <c r="BM538" s="471"/>
      <c r="BN538" s="472"/>
      <c r="BO538" s="472"/>
      <c r="BP538" s="472"/>
      <c r="BQ538" s="472"/>
      <c r="BR538" s="472"/>
      <c r="BS538" s="473"/>
      <c r="BT538" s="474" t="s">
        <v>1041</v>
      </c>
      <c r="BU538" s="475"/>
      <c r="BV538" s="475"/>
      <c r="BW538" s="475"/>
      <c r="BX538" s="475"/>
      <c r="BY538" s="475"/>
      <c r="BZ538" s="475"/>
      <c r="CA538" s="475"/>
      <c r="CB538" s="475"/>
      <c r="CC538" s="475"/>
      <c r="CD538" s="475"/>
      <c r="CE538" s="475"/>
      <c r="CF538" s="475"/>
      <c r="CG538" s="475"/>
      <c r="CH538" s="475"/>
      <c r="CI538" s="475"/>
      <c r="CJ538" s="475"/>
      <c r="CK538" s="475"/>
      <c r="CL538" s="475"/>
      <c r="CM538" s="475"/>
      <c r="CN538" s="476"/>
    </row>
    <row r="539" spans="4:94" ht="33.75" customHeight="1">
      <c r="D539" s="559" t="s">
        <v>1036</v>
      </c>
      <c r="E539" s="560"/>
      <c r="F539" s="560"/>
      <c r="G539" s="560"/>
      <c r="H539" s="560"/>
      <c r="I539" s="560"/>
      <c r="J539" s="560"/>
      <c r="K539" s="560"/>
      <c r="L539" s="560"/>
      <c r="M539" s="560"/>
      <c r="N539" s="560"/>
      <c r="O539" s="560"/>
      <c r="P539" s="560"/>
      <c r="Q539" s="560"/>
      <c r="R539" s="560"/>
      <c r="S539" s="560"/>
      <c r="T539" s="560"/>
      <c r="U539" s="561"/>
      <c r="V539" s="559">
        <v>2021</v>
      </c>
      <c r="W539" s="560"/>
      <c r="X539" s="560"/>
      <c r="Y539" s="560"/>
      <c r="Z539" s="560"/>
      <c r="AA539" s="560"/>
      <c r="AB539" s="561"/>
      <c r="AC539" s="559" t="s">
        <v>1038</v>
      </c>
      <c r="AD539" s="560"/>
      <c r="AE539" s="560"/>
      <c r="AF539" s="560"/>
      <c r="AG539" s="560"/>
      <c r="AH539" s="560"/>
      <c r="AI539" s="560"/>
      <c r="AJ539" s="560"/>
      <c r="AK539" s="560"/>
      <c r="AL539" s="560"/>
      <c r="AM539" s="560"/>
      <c r="AN539" s="560"/>
      <c r="AO539" s="560"/>
      <c r="AP539" s="560"/>
      <c r="AQ539" s="560"/>
      <c r="AR539" s="560"/>
      <c r="AS539" s="560"/>
      <c r="AT539" s="561"/>
      <c r="AU539" s="8"/>
      <c r="AV539" s="311" t="s">
        <v>1042</v>
      </c>
      <c r="AW539" s="312"/>
      <c r="AX539" s="312"/>
      <c r="AY539" s="312"/>
      <c r="AZ539" s="312"/>
      <c r="BA539" s="312"/>
      <c r="BB539" s="312"/>
      <c r="BC539" s="312"/>
      <c r="BD539" s="312"/>
      <c r="BE539" s="313"/>
      <c r="BF539" s="471">
        <v>3</v>
      </c>
      <c r="BG539" s="472"/>
      <c r="BH539" s="472"/>
      <c r="BI539" s="472"/>
      <c r="BJ539" s="472"/>
      <c r="BK539" s="472"/>
      <c r="BL539" s="473"/>
      <c r="BM539" s="471"/>
      <c r="BN539" s="472"/>
      <c r="BO539" s="472"/>
      <c r="BP539" s="472"/>
      <c r="BQ539" s="472"/>
      <c r="BR539" s="472"/>
      <c r="BS539" s="473"/>
      <c r="BT539" s="474" t="s">
        <v>1043</v>
      </c>
      <c r="BU539" s="475"/>
      <c r="BV539" s="475"/>
      <c r="BW539" s="475"/>
      <c r="BX539" s="475"/>
      <c r="BY539" s="475"/>
      <c r="BZ539" s="475"/>
      <c r="CA539" s="475"/>
      <c r="CB539" s="475"/>
      <c r="CC539" s="475"/>
      <c r="CD539" s="475"/>
      <c r="CE539" s="475"/>
      <c r="CF539" s="475"/>
      <c r="CG539" s="475"/>
      <c r="CH539" s="475"/>
      <c r="CI539" s="475"/>
      <c r="CJ539" s="475"/>
      <c r="CK539" s="475"/>
      <c r="CL539" s="475"/>
      <c r="CM539" s="475"/>
      <c r="CN539" s="476"/>
    </row>
    <row r="540" spans="4:94">
      <c r="D540" s="559"/>
      <c r="E540" s="560"/>
      <c r="F540" s="560"/>
      <c r="G540" s="560"/>
      <c r="H540" s="560"/>
      <c r="I540" s="560"/>
      <c r="J540" s="560"/>
      <c r="K540" s="560"/>
      <c r="L540" s="560"/>
      <c r="M540" s="560"/>
      <c r="N540" s="560"/>
      <c r="O540" s="560"/>
      <c r="P540" s="560"/>
      <c r="Q540" s="560"/>
      <c r="R540" s="560"/>
      <c r="S540" s="560"/>
      <c r="T540" s="560"/>
      <c r="U540" s="561"/>
      <c r="V540" s="559"/>
      <c r="W540" s="560"/>
      <c r="X540" s="560"/>
      <c r="Y540" s="560"/>
      <c r="Z540" s="560"/>
      <c r="AA540" s="560"/>
      <c r="AB540" s="561"/>
      <c r="AC540" s="559"/>
      <c r="AD540" s="560"/>
      <c r="AE540" s="560"/>
      <c r="AF540" s="560"/>
      <c r="AG540" s="560"/>
      <c r="AH540" s="560"/>
      <c r="AI540" s="560"/>
      <c r="AJ540" s="560"/>
      <c r="AK540" s="560"/>
      <c r="AL540" s="560"/>
      <c r="AM540" s="560"/>
      <c r="AN540" s="560"/>
      <c r="AO540" s="560"/>
      <c r="AP540" s="560"/>
      <c r="AQ540" s="560"/>
      <c r="AR540" s="560"/>
      <c r="AS540" s="560"/>
      <c r="AT540" s="561"/>
      <c r="AU540" s="8"/>
      <c r="AV540" s="385"/>
      <c r="AW540" s="386"/>
      <c r="AX540" s="386"/>
      <c r="AY540" s="386"/>
      <c r="AZ540" s="386"/>
      <c r="BA540" s="386"/>
      <c r="BB540" s="386"/>
      <c r="BC540" s="386"/>
      <c r="BD540" s="386"/>
      <c r="BE540" s="387"/>
      <c r="BF540" s="385"/>
      <c r="BG540" s="386"/>
      <c r="BH540" s="386"/>
      <c r="BI540" s="386"/>
      <c r="BJ540" s="386"/>
      <c r="BK540" s="386"/>
      <c r="BL540" s="387"/>
      <c r="BM540" s="385"/>
      <c r="BN540" s="386"/>
      <c r="BO540" s="386"/>
      <c r="BP540" s="386"/>
      <c r="BQ540" s="386"/>
      <c r="BR540" s="386"/>
      <c r="BS540" s="387"/>
      <c r="BT540" s="385"/>
      <c r="BU540" s="386"/>
      <c r="BV540" s="386"/>
      <c r="BW540" s="386"/>
      <c r="BX540" s="386"/>
      <c r="BY540" s="386"/>
      <c r="BZ540" s="386"/>
      <c r="CA540" s="386"/>
      <c r="CB540" s="386"/>
      <c r="CC540" s="386"/>
      <c r="CD540" s="386"/>
      <c r="CE540" s="386"/>
      <c r="CF540" s="386"/>
      <c r="CG540" s="386"/>
      <c r="CH540" s="386"/>
      <c r="CI540" s="386"/>
      <c r="CJ540" s="386"/>
      <c r="CK540" s="386"/>
      <c r="CL540" s="386"/>
      <c r="CM540" s="386"/>
      <c r="CN540" s="387"/>
    </row>
    <row r="541" spans="4:94" ht="32.25" customHeight="1">
      <c r="D541" s="559"/>
      <c r="E541" s="560"/>
      <c r="F541" s="560"/>
      <c r="G541" s="560"/>
      <c r="H541" s="560"/>
      <c r="I541" s="560"/>
      <c r="J541" s="560"/>
      <c r="K541" s="560"/>
      <c r="L541" s="560"/>
      <c r="M541" s="560"/>
      <c r="N541" s="560"/>
      <c r="O541" s="560"/>
      <c r="P541" s="560"/>
      <c r="Q541" s="560"/>
      <c r="R541" s="560"/>
      <c r="S541" s="560"/>
      <c r="T541" s="560"/>
      <c r="U541" s="561"/>
      <c r="V541" s="559"/>
      <c r="W541" s="560"/>
      <c r="X541" s="560"/>
      <c r="Y541" s="560"/>
      <c r="Z541" s="560"/>
      <c r="AA541" s="560"/>
      <c r="AB541" s="561"/>
      <c r="AC541" s="752"/>
      <c r="AD541" s="753"/>
      <c r="AE541" s="753"/>
      <c r="AF541" s="753"/>
      <c r="AG541" s="753"/>
      <c r="AH541" s="753"/>
      <c r="AI541" s="753"/>
      <c r="AJ541" s="753"/>
      <c r="AK541" s="753"/>
      <c r="AL541" s="753"/>
      <c r="AM541" s="753"/>
      <c r="AN541" s="753"/>
      <c r="AO541" s="753"/>
      <c r="AP541" s="753"/>
      <c r="AQ541" s="753"/>
      <c r="AR541" s="753"/>
      <c r="AS541" s="753"/>
      <c r="AT541" s="754"/>
      <c r="AU541" s="8"/>
      <c r="AV541" s="385"/>
      <c r="AW541" s="386"/>
      <c r="AX541" s="386"/>
      <c r="AY541" s="386"/>
      <c r="AZ541" s="386"/>
      <c r="BA541" s="386"/>
      <c r="BB541" s="386"/>
      <c r="BC541" s="386"/>
      <c r="BD541" s="386"/>
      <c r="BE541" s="387"/>
      <c r="BF541" s="385"/>
      <c r="BG541" s="386"/>
      <c r="BH541" s="386"/>
      <c r="BI541" s="386"/>
      <c r="BJ541" s="386"/>
      <c r="BK541" s="386"/>
      <c r="BL541" s="387"/>
      <c r="BM541" s="385"/>
      <c r="BN541" s="386"/>
      <c r="BO541" s="386"/>
      <c r="BP541" s="386"/>
      <c r="BQ541" s="386"/>
      <c r="BR541" s="386"/>
      <c r="BS541" s="387"/>
      <c r="BT541" s="385"/>
      <c r="BU541" s="386"/>
      <c r="BV541" s="386"/>
      <c r="BW541" s="386"/>
      <c r="BX541" s="386"/>
      <c r="BY541" s="386"/>
      <c r="BZ541" s="386"/>
      <c r="CA541" s="386"/>
      <c r="CB541" s="386"/>
      <c r="CC541" s="386"/>
      <c r="CD541" s="386"/>
      <c r="CE541" s="386"/>
      <c r="CF541" s="386"/>
      <c r="CG541" s="386"/>
      <c r="CH541" s="386"/>
      <c r="CI541" s="386"/>
      <c r="CJ541" s="386"/>
      <c r="CK541" s="386"/>
      <c r="CL541" s="386"/>
      <c r="CM541" s="386"/>
      <c r="CN541" s="387"/>
    </row>
    <row r="542" spans="4:94">
      <c r="D542" s="697"/>
      <c r="E542" s="698"/>
      <c r="F542" s="698"/>
      <c r="G542" s="698"/>
      <c r="H542" s="698"/>
      <c r="I542" s="698"/>
      <c r="J542" s="698"/>
      <c r="K542" s="698"/>
      <c r="L542" s="698"/>
      <c r="M542" s="698"/>
      <c r="N542" s="698"/>
      <c r="O542" s="698"/>
      <c r="P542" s="698"/>
      <c r="Q542" s="698"/>
      <c r="R542" s="698"/>
      <c r="S542" s="698"/>
      <c r="T542" s="698"/>
      <c r="U542" s="699"/>
      <c r="V542" s="433"/>
      <c r="W542" s="434"/>
      <c r="X542" s="434"/>
      <c r="Y542" s="434"/>
      <c r="Z542" s="434"/>
      <c r="AA542" s="434"/>
      <c r="AB542" s="435"/>
      <c r="AC542" s="433"/>
      <c r="AD542" s="434"/>
      <c r="AE542" s="434"/>
      <c r="AF542" s="434"/>
      <c r="AG542" s="434"/>
      <c r="AH542" s="434"/>
      <c r="AI542" s="434"/>
      <c r="AJ542" s="434"/>
      <c r="AK542" s="434"/>
      <c r="AL542" s="434"/>
      <c r="AM542" s="434"/>
      <c r="AN542" s="434"/>
      <c r="AO542" s="434"/>
      <c r="AP542" s="434"/>
      <c r="AQ542" s="434"/>
      <c r="AR542" s="434"/>
      <c r="AS542" s="434"/>
      <c r="AT542" s="435"/>
      <c r="AU542" s="8"/>
      <c r="AV542" s="385"/>
      <c r="AW542" s="386"/>
      <c r="AX542" s="386"/>
      <c r="AY542" s="386"/>
      <c r="AZ542" s="386"/>
      <c r="BA542" s="386"/>
      <c r="BB542" s="386"/>
      <c r="BC542" s="386"/>
      <c r="BD542" s="386"/>
      <c r="BE542" s="387"/>
      <c r="BF542" s="385"/>
      <c r="BG542" s="386"/>
      <c r="BH542" s="386"/>
      <c r="BI542" s="386"/>
      <c r="BJ542" s="386"/>
      <c r="BK542" s="386"/>
      <c r="BL542" s="387"/>
      <c r="BM542" s="385"/>
      <c r="BN542" s="386"/>
      <c r="BO542" s="386"/>
      <c r="BP542" s="386"/>
      <c r="BQ542" s="386"/>
      <c r="BR542" s="386"/>
      <c r="BS542" s="387"/>
      <c r="BT542" s="385"/>
      <c r="BU542" s="386"/>
      <c r="BV542" s="386"/>
      <c r="BW542" s="386"/>
      <c r="BX542" s="386"/>
      <c r="BY542" s="386"/>
      <c r="BZ542" s="386"/>
      <c r="CA542" s="386"/>
      <c r="CB542" s="386"/>
      <c r="CC542" s="386"/>
      <c r="CD542" s="386"/>
      <c r="CE542" s="386"/>
      <c r="CF542" s="386"/>
      <c r="CG542" s="386"/>
      <c r="CH542" s="386"/>
      <c r="CI542" s="386"/>
      <c r="CJ542" s="386"/>
      <c r="CK542" s="386"/>
      <c r="CL542" s="386"/>
      <c r="CM542" s="386"/>
      <c r="CN542" s="387"/>
    </row>
    <row r="543" spans="4:94">
      <c r="D543" s="385"/>
      <c r="E543" s="386"/>
      <c r="F543" s="386"/>
      <c r="G543" s="386"/>
      <c r="H543" s="386"/>
      <c r="I543" s="386"/>
      <c r="J543" s="386"/>
      <c r="K543" s="386"/>
      <c r="L543" s="386"/>
      <c r="M543" s="386"/>
      <c r="N543" s="386"/>
      <c r="O543" s="386"/>
      <c r="P543" s="386"/>
      <c r="Q543" s="386"/>
      <c r="R543" s="386"/>
      <c r="S543" s="386"/>
      <c r="T543" s="386"/>
      <c r="U543" s="387"/>
      <c r="V543" s="385"/>
      <c r="W543" s="386"/>
      <c r="X543" s="386"/>
      <c r="Y543" s="386"/>
      <c r="Z543" s="386"/>
      <c r="AA543" s="386"/>
      <c r="AB543" s="387"/>
      <c r="AC543" s="536"/>
      <c r="AD543" s="537"/>
      <c r="AE543" s="537"/>
      <c r="AF543" s="537"/>
      <c r="AG543" s="537"/>
      <c r="AH543" s="537"/>
      <c r="AI543" s="537"/>
      <c r="AJ543" s="537"/>
      <c r="AK543" s="537"/>
      <c r="AL543" s="537"/>
      <c r="AM543" s="537"/>
      <c r="AN543" s="537"/>
      <c r="AO543" s="537"/>
      <c r="AP543" s="537"/>
      <c r="AQ543" s="537"/>
      <c r="AR543" s="537"/>
      <c r="AS543" s="537"/>
      <c r="AT543" s="538"/>
      <c r="AU543" s="8"/>
      <c r="AV543" s="385"/>
      <c r="AW543" s="386"/>
      <c r="AX543" s="386"/>
      <c r="AY543" s="386"/>
      <c r="AZ543" s="386"/>
      <c r="BA543" s="386"/>
      <c r="BB543" s="386"/>
      <c r="BC543" s="386"/>
      <c r="BD543" s="386"/>
      <c r="BE543" s="387"/>
      <c r="BF543" s="385"/>
      <c r="BG543" s="386"/>
      <c r="BH543" s="386"/>
      <c r="BI543" s="386"/>
      <c r="BJ543" s="386"/>
      <c r="BK543" s="386"/>
      <c r="BL543" s="387"/>
      <c r="BM543" s="385"/>
      <c r="BN543" s="386"/>
      <c r="BO543" s="386"/>
      <c r="BP543" s="386"/>
      <c r="BQ543" s="386"/>
      <c r="BR543" s="386"/>
      <c r="BS543" s="387"/>
      <c r="BT543" s="385"/>
      <c r="BU543" s="386"/>
      <c r="BV543" s="386"/>
      <c r="BW543" s="386"/>
      <c r="BX543" s="386"/>
      <c r="BY543" s="386"/>
      <c r="BZ543" s="386"/>
      <c r="CA543" s="386"/>
      <c r="CB543" s="386"/>
      <c r="CC543" s="386"/>
      <c r="CD543" s="386"/>
      <c r="CE543" s="386"/>
      <c r="CF543" s="386"/>
      <c r="CG543" s="386"/>
      <c r="CH543" s="386"/>
      <c r="CI543" s="386"/>
      <c r="CJ543" s="386"/>
      <c r="CK543" s="386"/>
      <c r="CL543" s="386"/>
      <c r="CM543" s="386"/>
      <c r="CN543" s="387"/>
    </row>
    <row r="544" spans="4:94">
      <c r="D544" s="385"/>
      <c r="E544" s="386"/>
      <c r="F544" s="386"/>
      <c r="G544" s="386"/>
      <c r="H544" s="386"/>
      <c r="I544" s="386"/>
      <c r="J544" s="386"/>
      <c r="K544" s="386"/>
      <c r="L544" s="386"/>
      <c r="M544" s="386"/>
      <c r="N544" s="386"/>
      <c r="O544" s="386"/>
      <c r="P544" s="386"/>
      <c r="Q544" s="386"/>
      <c r="R544" s="386"/>
      <c r="S544" s="386"/>
      <c r="T544" s="386"/>
      <c r="U544" s="387"/>
      <c r="V544" s="385"/>
      <c r="W544" s="386"/>
      <c r="X544" s="386"/>
      <c r="Y544" s="386"/>
      <c r="Z544" s="386"/>
      <c r="AA544" s="386"/>
      <c r="AB544" s="387"/>
      <c r="AC544" s="536"/>
      <c r="AD544" s="537"/>
      <c r="AE544" s="537"/>
      <c r="AF544" s="537"/>
      <c r="AG544" s="537"/>
      <c r="AH544" s="537"/>
      <c r="AI544" s="537"/>
      <c r="AJ544" s="537"/>
      <c r="AK544" s="537"/>
      <c r="AL544" s="537"/>
      <c r="AM544" s="537"/>
      <c r="AN544" s="537"/>
      <c r="AO544" s="537"/>
      <c r="AP544" s="537"/>
      <c r="AQ544" s="537"/>
      <c r="AR544" s="537"/>
      <c r="AS544" s="537"/>
      <c r="AT544" s="538"/>
      <c r="AU544" s="8"/>
      <c r="AV544" s="385"/>
      <c r="AW544" s="386"/>
      <c r="AX544" s="386"/>
      <c r="AY544" s="386"/>
      <c r="AZ544" s="386"/>
      <c r="BA544" s="386"/>
      <c r="BB544" s="386"/>
      <c r="BC544" s="386"/>
      <c r="BD544" s="386"/>
      <c r="BE544" s="387"/>
      <c r="BF544" s="385"/>
      <c r="BG544" s="386"/>
      <c r="BH544" s="386"/>
      <c r="BI544" s="386"/>
      <c r="BJ544" s="386"/>
      <c r="BK544" s="386"/>
      <c r="BL544" s="387"/>
      <c r="BM544" s="385"/>
      <c r="BN544" s="386"/>
      <c r="BO544" s="386"/>
      <c r="BP544" s="386"/>
      <c r="BQ544" s="386"/>
      <c r="BR544" s="386"/>
      <c r="BS544" s="387"/>
      <c r="BT544" s="385"/>
      <c r="BU544" s="386"/>
      <c r="BV544" s="386"/>
      <c r="BW544" s="386"/>
      <c r="BX544" s="386"/>
      <c r="BY544" s="386"/>
      <c r="BZ544" s="386"/>
      <c r="CA544" s="386"/>
      <c r="CB544" s="386"/>
      <c r="CC544" s="386"/>
      <c r="CD544" s="386"/>
      <c r="CE544" s="386"/>
      <c r="CF544" s="386"/>
      <c r="CG544" s="386"/>
      <c r="CH544" s="386"/>
      <c r="CI544" s="386"/>
      <c r="CJ544" s="386"/>
      <c r="CK544" s="386"/>
      <c r="CL544" s="386"/>
      <c r="CM544" s="386"/>
      <c r="CN544" s="387"/>
    </row>
    <row r="545" spans="4:105">
      <c r="D545" s="385"/>
      <c r="E545" s="386"/>
      <c r="F545" s="386"/>
      <c r="G545" s="386"/>
      <c r="H545" s="386"/>
      <c r="I545" s="386"/>
      <c r="J545" s="386"/>
      <c r="K545" s="386"/>
      <c r="L545" s="386"/>
      <c r="M545" s="386"/>
      <c r="N545" s="386"/>
      <c r="O545" s="386"/>
      <c r="P545" s="386"/>
      <c r="Q545" s="386"/>
      <c r="R545" s="386"/>
      <c r="S545" s="386"/>
      <c r="T545" s="386"/>
      <c r="U545" s="387"/>
      <c r="V545" s="385"/>
      <c r="W545" s="386"/>
      <c r="X545" s="386"/>
      <c r="Y545" s="386"/>
      <c r="Z545" s="386"/>
      <c r="AA545" s="386"/>
      <c r="AB545" s="387"/>
      <c r="AC545" s="536"/>
      <c r="AD545" s="537"/>
      <c r="AE545" s="537"/>
      <c r="AF545" s="537"/>
      <c r="AG545" s="537"/>
      <c r="AH545" s="537"/>
      <c r="AI545" s="537"/>
      <c r="AJ545" s="537"/>
      <c r="AK545" s="537"/>
      <c r="AL545" s="537"/>
      <c r="AM545" s="537"/>
      <c r="AN545" s="537"/>
      <c r="AO545" s="537"/>
      <c r="AP545" s="537"/>
      <c r="AQ545" s="537"/>
      <c r="AR545" s="537"/>
      <c r="AS545" s="537"/>
      <c r="AT545" s="538"/>
      <c r="AU545" s="8"/>
      <c r="AV545" s="385"/>
      <c r="AW545" s="386"/>
      <c r="AX545" s="386"/>
      <c r="AY545" s="386"/>
      <c r="AZ545" s="386"/>
      <c r="BA545" s="386"/>
      <c r="BB545" s="386"/>
      <c r="BC545" s="386"/>
      <c r="BD545" s="386"/>
      <c r="BE545" s="387"/>
      <c r="BF545" s="385"/>
      <c r="BG545" s="386"/>
      <c r="BH545" s="386"/>
      <c r="BI545" s="386"/>
      <c r="BJ545" s="386"/>
      <c r="BK545" s="386"/>
      <c r="BL545" s="387"/>
      <c r="BM545" s="385"/>
      <c r="BN545" s="386"/>
      <c r="BO545" s="386"/>
      <c r="BP545" s="386"/>
      <c r="BQ545" s="386"/>
      <c r="BR545" s="386"/>
      <c r="BS545" s="387"/>
      <c r="BT545" s="385"/>
      <c r="BU545" s="386"/>
      <c r="BV545" s="386"/>
      <c r="BW545" s="386"/>
      <c r="BX545" s="386"/>
      <c r="BY545" s="386"/>
      <c r="BZ545" s="386"/>
      <c r="CA545" s="386"/>
      <c r="CB545" s="386"/>
      <c r="CC545" s="386"/>
      <c r="CD545" s="386"/>
      <c r="CE545" s="386"/>
      <c r="CF545" s="386"/>
      <c r="CG545" s="386"/>
      <c r="CH545" s="386"/>
      <c r="CI545" s="386"/>
      <c r="CJ545" s="386"/>
      <c r="CK545" s="386"/>
      <c r="CL545" s="386"/>
      <c r="CM545" s="386"/>
      <c r="CN545" s="387"/>
    </row>
    <row r="546" spans="4:105" ht="14.25" customHeight="1">
      <c r="D546" s="385"/>
      <c r="E546" s="386"/>
      <c r="F546" s="386"/>
      <c r="G546" s="386"/>
      <c r="H546" s="386"/>
      <c r="I546" s="386"/>
      <c r="J546" s="386"/>
      <c r="K546" s="386"/>
      <c r="L546" s="386"/>
      <c r="M546" s="386"/>
      <c r="N546" s="386"/>
      <c r="O546" s="386"/>
      <c r="P546" s="386"/>
      <c r="Q546" s="386"/>
      <c r="R546" s="386"/>
      <c r="S546" s="386"/>
      <c r="T546" s="386"/>
      <c r="U546" s="387"/>
      <c r="V546" s="385"/>
      <c r="W546" s="386"/>
      <c r="X546" s="386"/>
      <c r="Y546" s="386"/>
      <c r="Z546" s="386"/>
      <c r="AA546" s="386"/>
      <c r="AB546" s="387"/>
      <c r="AC546" s="536"/>
      <c r="AD546" s="537"/>
      <c r="AE546" s="537"/>
      <c r="AF546" s="537"/>
      <c r="AG546" s="537"/>
      <c r="AH546" s="537"/>
      <c r="AI546" s="537"/>
      <c r="AJ546" s="537"/>
      <c r="AK546" s="537"/>
      <c r="AL546" s="537"/>
      <c r="AM546" s="537"/>
      <c r="AN546" s="537"/>
      <c r="AO546" s="537"/>
      <c r="AP546" s="537"/>
      <c r="AQ546" s="537"/>
      <c r="AR546" s="537"/>
      <c r="AS546" s="537"/>
      <c r="AT546" s="538"/>
      <c r="AU546" s="8"/>
      <c r="AV546" s="385"/>
      <c r="AW546" s="386"/>
      <c r="AX546" s="386"/>
      <c r="AY546" s="386"/>
      <c r="AZ546" s="386"/>
      <c r="BA546" s="386"/>
      <c r="BB546" s="386"/>
      <c r="BC546" s="386"/>
      <c r="BD546" s="386"/>
      <c r="BE546" s="387"/>
      <c r="BF546" s="385"/>
      <c r="BG546" s="386"/>
      <c r="BH546" s="386"/>
      <c r="BI546" s="386"/>
      <c r="BJ546" s="386"/>
      <c r="BK546" s="386"/>
      <c r="BL546" s="387"/>
      <c r="BM546" s="385"/>
      <c r="BN546" s="386"/>
      <c r="BO546" s="386"/>
      <c r="BP546" s="386"/>
      <c r="BQ546" s="386"/>
      <c r="BR546" s="386"/>
      <c r="BS546" s="387"/>
      <c r="BT546" s="385"/>
      <c r="BU546" s="386"/>
      <c r="BV546" s="386"/>
      <c r="BW546" s="386"/>
      <c r="BX546" s="386"/>
      <c r="BY546" s="386"/>
      <c r="BZ546" s="386"/>
      <c r="CA546" s="386"/>
      <c r="CB546" s="386"/>
      <c r="CC546" s="386"/>
      <c r="CD546" s="386"/>
      <c r="CE546" s="386"/>
      <c r="CF546" s="386"/>
      <c r="CG546" s="386"/>
      <c r="CH546" s="386"/>
      <c r="CI546" s="386"/>
      <c r="CJ546" s="386"/>
      <c r="CK546" s="386"/>
      <c r="CL546" s="386"/>
      <c r="CM546" s="386"/>
      <c r="CN546" s="387"/>
    </row>
    <row r="547" spans="4:105" ht="14.25" customHeight="1">
      <c r="D547" s="385"/>
      <c r="E547" s="386"/>
      <c r="F547" s="386"/>
      <c r="G547" s="386"/>
      <c r="H547" s="386"/>
      <c r="I547" s="386"/>
      <c r="J547" s="386"/>
      <c r="K547" s="386"/>
      <c r="L547" s="386"/>
      <c r="M547" s="386"/>
      <c r="N547" s="386"/>
      <c r="O547" s="386"/>
      <c r="P547" s="386"/>
      <c r="Q547" s="386"/>
      <c r="R547" s="386"/>
      <c r="S547" s="386"/>
      <c r="T547" s="386"/>
      <c r="U547" s="387"/>
      <c r="V547" s="385"/>
      <c r="W547" s="386"/>
      <c r="X547" s="386"/>
      <c r="Y547" s="386"/>
      <c r="Z547" s="386"/>
      <c r="AA547" s="386"/>
      <c r="AB547" s="387"/>
      <c r="AC547" s="536"/>
      <c r="AD547" s="537"/>
      <c r="AE547" s="537"/>
      <c r="AF547" s="537"/>
      <c r="AG547" s="537"/>
      <c r="AH547" s="537"/>
      <c r="AI547" s="537"/>
      <c r="AJ547" s="537"/>
      <c r="AK547" s="537"/>
      <c r="AL547" s="537"/>
      <c r="AM547" s="537"/>
      <c r="AN547" s="537"/>
      <c r="AO547" s="537"/>
      <c r="AP547" s="537"/>
      <c r="AQ547" s="537"/>
      <c r="AR547" s="537"/>
      <c r="AS547" s="537"/>
      <c r="AT547" s="538"/>
      <c r="AU547" s="8"/>
      <c r="AV547" s="385"/>
      <c r="AW547" s="386"/>
      <c r="AX547" s="386"/>
      <c r="AY547" s="386"/>
      <c r="AZ547" s="386"/>
      <c r="BA547" s="386"/>
      <c r="BB547" s="386"/>
      <c r="BC547" s="386"/>
      <c r="BD547" s="386"/>
      <c r="BE547" s="387"/>
      <c r="BF547" s="385"/>
      <c r="BG547" s="386"/>
      <c r="BH547" s="386"/>
      <c r="BI547" s="386"/>
      <c r="BJ547" s="386"/>
      <c r="BK547" s="386"/>
      <c r="BL547" s="387"/>
      <c r="BM547" s="385"/>
      <c r="BN547" s="386"/>
      <c r="BO547" s="386"/>
      <c r="BP547" s="386"/>
      <c r="BQ547" s="386"/>
      <c r="BR547" s="386"/>
      <c r="BS547" s="387"/>
      <c r="BT547" s="385"/>
      <c r="BU547" s="386"/>
      <c r="BV547" s="386"/>
      <c r="BW547" s="386"/>
      <c r="BX547" s="386"/>
      <c r="BY547" s="386"/>
      <c r="BZ547" s="386"/>
      <c r="CA547" s="386"/>
      <c r="CB547" s="386"/>
      <c r="CC547" s="386"/>
      <c r="CD547" s="386"/>
      <c r="CE547" s="386"/>
      <c r="CF547" s="386"/>
      <c r="CG547" s="386"/>
      <c r="CH547" s="386"/>
      <c r="CI547" s="386"/>
      <c r="CJ547" s="386"/>
      <c r="CK547" s="386"/>
      <c r="CL547" s="386"/>
      <c r="CM547" s="386"/>
      <c r="CN547" s="387"/>
    </row>
    <row r="548" spans="4:105" ht="14.25" customHeight="1">
      <c r="D548" s="385"/>
      <c r="E548" s="386"/>
      <c r="F548" s="386"/>
      <c r="G548" s="386"/>
      <c r="H548" s="386"/>
      <c r="I548" s="386"/>
      <c r="J548" s="386"/>
      <c r="K548" s="386"/>
      <c r="L548" s="386"/>
      <c r="M548" s="386"/>
      <c r="N548" s="386"/>
      <c r="O548" s="386"/>
      <c r="P548" s="386"/>
      <c r="Q548" s="386"/>
      <c r="R548" s="386"/>
      <c r="S548" s="386"/>
      <c r="T548" s="386"/>
      <c r="U548" s="387"/>
      <c r="V548" s="385"/>
      <c r="W548" s="386"/>
      <c r="X548" s="386"/>
      <c r="Y548" s="386"/>
      <c r="Z548" s="386"/>
      <c r="AA548" s="386"/>
      <c r="AB548" s="387"/>
      <c r="AC548" s="536"/>
      <c r="AD548" s="537"/>
      <c r="AE548" s="537"/>
      <c r="AF548" s="537"/>
      <c r="AG548" s="537"/>
      <c r="AH548" s="537"/>
      <c r="AI548" s="537"/>
      <c r="AJ548" s="537"/>
      <c r="AK548" s="537"/>
      <c r="AL548" s="537"/>
      <c r="AM548" s="537"/>
      <c r="AN548" s="537"/>
      <c r="AO548" s="537"/>
      <c r="AP548" s="537"/>
      <c r="AQ548" s="537"/>
      <c r="AR548" s="537"/>
      <c r="AS548" s="537"/>
      <c r="AT548" s="538"/>
      <c r="AU548" s="8"/>
      <c r="AV548" s="385"/>
      <c r="AW548" s="386"/>
      <c r="AX548" s="386"/>
      <c r="AY548" s="386"/>
      <c r="AZ548" s="386"/>
      <c r="BA548" s="386"/>
      <c r="BB548" s="386"/>
      <c r="BC548" s="386"/>
      <c r="BD548" s="386"/>
      <c r="BE548" s="387"/>
      <c r="BF548" s="385"/>
      <c r="BG548" s="386"/>
      <c r="BH548" s="386"/>
      <c r="BI548" s="386"/>
      <c r="BJ548" s="386"/>
      <c r="BK548" s="386"/>
      <c r="BL548" s="387"/>
      <c r="BM548" s="385"/>
      <c r="BN548" s="386"/>
      <c r="BO548" s="386"/>
      <c r="BP548" s="386"/>
      <c r="BQ548" s="386"/>
      <c r="BR548" s="386"/>
      <c r="BS548" s="387"/>
      <c r="BT548" s="385"/>
      <c r="BU548" s="386"/>
      <c r="BV548" s="386"/>
      <c r="BW548" s="386"/>
      <c r="BX548" s="386"/>
      <c r="BY548" s="386"/>
      <c r="BZ548" s="386"/>
      <c r="CA548" s="386"/>
      <c r="CB548" s="386"/>
      <c r="CC548" s="386"/>
      <c r="CD548" s="386"/>
      <c r="CE548" s="386"/>
      <c r="CF548" s="386"/>
      <c r="CG548" s="386"/>
      <c r="CH548" s="386"/>
      <c r="CI548" s="386"/>
      <c r="CJ548" s="386"/>
      <c r="CK548" s="386"/>
      <c r="CL548" s="386"/>
      <c r="CM548" s="386"/>
      <c r="CN548" s="387"/>
    </row>
    <row r="549" spans="4:105" ht="14.25" customHeight="1">
      <c r="D549" s="103" t="s">
        <v>1039</v>
      </c>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c r="AO549" s="103"/>
      <c r="AP549" s="103"/>
      <c r="AQ549" s="103"/>
      <c r="AR549" s="103"/>
      <c r="AS549" s="103"/>
      <c r="AT549" s="103"/>
      <c r="AV549" s="419" t="s">
        <v>331</v>
      </c>
      <c r="AW549" s="419"/>
      <c r="AX549" s="419"/>
      <c r="AY549" s="419"/>
      <c r="AZ549" s="419"/>
      <c r="BA549" s="419"/>
      <c r="BB549" s="419"/>
      <c r="BC549" s="419"/>
      <c r="BD549" s="419"/>
      <c r="BE549" s="419"/>
      <c r="BF549" s="419"/>
      <c r="BG549" s="419"/>
      <c r="BH549" s="419"/>
      <c r="BI549" s="419"/>
      <c r="BJ549" s="419"/>
      <c r="BK549" s="419"/>
      <c r="BL549" s="419"/>
      <c r="BM549" s="419"/>
      <c r="BN549" s="419"/>
      <c r="BO549" s="419"/>
      <c r="BP549" s="419"/>
      <c r="BQ549" s="419"/>
      <c r="BR549" s="419"/>
      <c r="BS549" s="419"/>
      <c r="BT549" s="419"/>
      <c r="BU549" s="419"/>
      <c r="BV549" s="419"/>
      <c r="BW549" s="419"/>
      <c r="BX549" s="419"/>
      <c r="BY549" s="419"/>
      <c r="BZ549" s="419"/>
      <c r="CA549" s="419"/>
      <c r="CB549" s="419"/>
      <c r="CC549" s="419"/>
      <c r="CD549" s="419"/>
      <c r="CE549" s="419"/>
      <c r="CF549" s="419"/>
      <c r="CG549" s="419"/>
      <c r="CH549" s="419"/>
      <c r="CI549" s="419"/>
      <c r="CJ549" s="419"/>
      <c r="CK549" s="419"/>
      <c r="CL549" s="419"/>
      <c r="CM549" s="419"/>
      <c r="CN549" s="419"/>
      <c r="CT549" s="591" t="s">
        <v>612</v>
      </c>
      <c r="CU549" s="591"/>
      <c r="CV549" s="591"/>
      <c r="CW549" s="591"/>
      <c r="CX549" s="591" t="s">
        <v>613</v>
      </c>
      <c r="CY549" s="591"/>
      <c r="CZ549" s="591"/>
      <c r="DA549" s="591"/>
    </row>
    <row r="550" spans="4:105" ht="14.25" customHeight="1">
      <c r="CT550" s="127" t="str">
        <f>+O553</f>
        <v>Sobrepeso</v>
      </c>
      <c r="CU550" s="127" t="s">
        <v>611</v>
      </c>
      <c r="CV550" s="127" t="s">
        <v>619</v>
      </c>
      <c r="CW550" s="127" t="s">
        <v>620</v>
      </c>
      <c r="CX550" s="127" t="str">
        <f>+O560</f>
        <v>Adecuado</v>
      </c>
      <c r="CY550" s="127" t="str">
        <f>+Y560</f>
        <v>Riesgo Talla Baja</v>
      </c>
      <c r="CZ550" s="127" t="str">
        <f>+AI560</f>
        <v>Talla Baja</v>
      </c>
    </row>
    <row r="551" spans="4:105" ht="14.25" customHeight="1">
      <c r="D551" s="104" t="s">
        <v>623</v>
      </c>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4"/>
      <c r="AL551" s="104"/>
      <c r="AM551" s="104"/>
      <c r="AN551" s="104"/>
      <c r="AO551" s="104"/>
      <c r="AP551" s="104"/>
      <c r="AQ551" s="104"/>
      <c r="AR551" s="104"/>
      <c r="AS551" s="104"/>
      <c r="AT551" s="104"/>
      <c r="AU551" s="9"/>
      <c r="AV551" s="9"/>
      <c r="AW551" s="9"/>
      <c r="AX551" s="9"/>
      <c r="AY551" s="9"/>
      <c r="CT551" s="127">
        <f>+S555</f>
        <v>19.7</v>
      </c>
      <c r="CU551" s="127">
        <f>+AA555</f>
        <v>59.2</v>
      </c>
      <c r="CV551" s="127">
        <f>+AI555</f>
        <v>9.6</v>
      </c>
      <c r="CW551" s="127">
        <f>+AQ555</f>
        <v>0.5</v>
      </c>
      <c r="CX551" s="127">
        <f>+T562</f>
        <v>77</v>
      </c>
      <c r="CY551" s="127">
        <f>+AD562</f>
        <v>19.3</v>
      </c>
      <c r="CZ551" s="127">
        <f>+AO562</f>
        <v>3.6</v>
      </c>
    </row>
    <row r="552" spans="4:105" ht="14.25" customHeight="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101"/>
      <c r="AI552" s="101"/>
      <c r="AJ552" s="101"/>
      <c r="AK552" s="101"/>
      <c r="AL552" s="101"/>
      <c r="AM552" s="101"/>
      <c r="AN552" s="101"/>
      <c r="AO552" s="101"/>
      <c r="AP552" s="101"/>
      <c r="AQ552" s="101"/>
      <c r="AR552" s="101"/>
      <c r="AS552" s="101"/>
      <c r="AT552" s="101"/>
      <c r="AU552" s="13"/>
      <c r="AV552" s="13"/>
      <c r="AW552" s="13"/>
      <c r="AX552" s="13"/>
      <c r="AY552" s="13"/>
    </row>
    <row r="553" spans="4:105" ht="14.25" customHeight="1">
      <c r="D553" s="437" t="s">
        <v>610</v>
      </c>
      <c r="E553" s="438"/>
      <c r="F553" s="438"/>
      <c r="G553" s="438"/>
      <c r="H553" s="438"/>
      <c r="I553" s="438"/>
      <c r="J553" s="438"/>
      <c r="K553" s="438"/>
      <c r="L553" s="438"/>
      <c r="M553" s="438"/>
      <c r="N553" s="439"/>
      <c r="O553" s="410" t="s">
        <v>795</v>
      </c>
      <c r="P553" s="411"/>
      <c r="Q553" s="411"/>
      <c r="R553" s="411"/>
      <c r="S553" s="411"/>
      <c r="T553" s="411"/>
      <c r="U553" s="411"/>
      <c r="V553" s="412"/>
      <c r="W553" s="411" t="s">
        <v>611</v>
      </c>
      <c r="X553" s="411"/>
      <c r="Y553" s="411"/>
      <c r="Z553" s="411"/>
      <c r="AA553" s="411"/>
      <c r="AB553" s="411"/>
      <c r="AC553" s="411"/>
      <c r="AD553" s="412"/>
      <c r="AE553" s="410" t="s">
        <v>619</v>
      </c>
      <c r="AF553" s="411"/>
      <c r="AG553" s="411"/>
      <c r="AH553" s="411"/>
      <c r="AI553" s="411"/>
      <c r="AJ553" s="411"/>
      <c r="AK553" s="411"/>
      <c r="AL553" s="412"/>
      <c r="AM553" s="410" t="s">
        <v>620</v>
      </c>
      <c r="AN553" s="411"/>
      <c r="AO553" s="411"/>
      <c r="AP553" s="411"/>
      <c r="AQ553" s="411"/>
      <c r="AR553" s="411"/>
      <c r="AS553" s="411"/>
      <c r="AT553" s="412"/>
      <c r="AU553" s="6"/>
      <c r="AV553" s="6"/>
      <c r="AW553" s="6"/>
      <c r="AX553" s="6"/>
      <c r="AY553" s="6"/>
    </row>
    <row r="554" spans="4:105" ht="14.25" customHeight="1">
      <c r="D554" s="443"/>
      <c r="E554" s="444"/>
      <c r="F554" s="444"/>
      <c r="G554" s="444"/>
      <c r="H554" s="444"/>
      <c r="I554" s="444"/>
      <c r="J554" s="444"/>
      <c r="K554" s="444"/>
      <c r="L554" s="444"/>
      <c r="M554" s="444"/>
      <c r="N554" s="445"/>
      <c r="O554" s="410" t="s">
        <v>337</v>
      </c>
      <c r="P554" s="411"/>
      <c r="Q554" s="411"/>
      <c r="R554" s="412"/>
      <c r="S554" s="410" t="s">
        <v>184</v>
      </c>
      <c r="T554" s="411"/>
      <c r="U554" s="411"/>
      <c r="V554" s="412"/>
      <c r="W554" s="410" t="s">
        <v>337</v>
      </c>
      <c r="X554" s="411"/>
      <c r="Y554" s="411"/>
      <c r="Z554" s="412"/>
      <c r="AA554" s="410" t="s">
        <v>184</v>
      </c>
      <c r="AB554" s="411"/>
      <c r="AC554" s="411"/>
      <c r="AD554" s="412"/>
      <c r="AE554" s="410" t="s">
        <v>337</v>
      </c>
      <c r="AF554" s="411"/>
      <c r="AG554" s="411"/>
      <c r="AH554" s="412"/>
      <c r="AI554" s="410" t="s">
        <v>184</v>
      </c>
      <c r="AJ554" s="411"/>
      <c r="AK554" s="411"/>
      <c r="AL554" s="412"/>
      <c r="AM554" s="410" t="s">
        <v>337</v>
      </c>
      <c r="AN554" s="411"/>
      <c r="AO554" s="411"/>
      <c r="AP554" s="412"/>
      <c r="AQ554" s="410" t="s">
        <v>184</v>
      </c>
      <c r="AR554" s="411"/>
      <c r="AS554" s="411"/>
      <c r="AT554" s="412"/>
    </row>
    <row r="555" spans="4:105" ht="14.25" customHeight="1">
      <c r="D555" s="682">
        <v>1789</v>
      </c>
      <c r="E555" s="683"/>
      <c r="F555" s="683"/>
      <c r="G555" s="683"/>
      <c r="H555" s="683"/>
      <c r="I555" s="683"/>
      <c r="J555" s="683"/>
      <c r="K555" s="683"/>
      <c r="L555" s="683"/>
      <c r="M555" s="683"/>
      <c r="N555" s="684"/>
      <c r="O555" s="338">
        <v>398</v>
      </c>
      <c r="P555" s="339"/>
      <c r="Q555" s="339"/>
      <c r="R555" s="340"/>
      <c r="S555" s="679">
        <v>19.7</v>
      </c>
      <c r="T555" s="680"/>
      <c r="U555" s="680"/>
      <c r="V555" s="681"/>
      <c r="W555" s="338">
        <v>1197</v>
      </c>
      <c r="X555" s="339"/>
      <c r="Y555" s="339"/>
      <c r="Z555" s="340"/>
      <c r="AA555" s="679">
        <v>59.2</v>
      </c>
      <c r="AB555" s="680"/>
      <c r="AC555" s="680"/>
      <c r="AD555" s="681"/>
      <c r="AE555" s="338">
        <v>194</v>
      </c>
      <c r="AF555" s="339"/>
      <c r="AG555" s="339"/>
      <c r="AH555" s="340"/>
      <c r="AI555" s="679">
        <v>9.6</v>
      </c>
      <c r="AJ555" s="680"/>
      <c r="AK555" s="680"/>
      <c r="AL555" s="681"/>
      <c r="AM555" s="338">
        <v>1</v>
      </c>
      <c r="AN555" s="339"/>
      <c r="AO555" s="339"/>
      <c r="AP555" s="340"/>
      <c r="AQ555" s="679">
        <v>0.5</v>
      </c>
      <c r="AR555" s="680"/>
      <c r="AS555" s="680"/>
      <c r="AT555" s="681"/>
    </row>
    <row r="556" spans="4:105" ht="14.25" customHeight="1">
      <c r="D556" s="103" t="s">
        <v>1044</v>
      </c>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c r="AO556" s="103"/>
      <c r="AP556" s="103"/>
      <c r="AQ556" s="103"/>
      <c r="AR556" s="103"/>
      <c r="AS556" s="103"/>
      <c r="AT556" s="103"/>
    </row>
    <row r="557" spans="4:105" ht="14.25" customHeight="1"/>
    <row r="558" spans="4:105" ht="14.25" customHeight="1">
      <c r="D558" s="104" t="s">
        <v>622</v>
      </c>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c r="AR558" s="104"/>
      <c r="AS558" s="104"/>
      <c r="AT558" s="104"/>
      <c r="AY558" s="9"/>
    </row>
    <row r="559" spans="4:105" ht="14.25" customHeight="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c r="AI559" s="101"/>
      <c r="AJ559" s="101"/>
      <c r="AK559" s="101"/>
      <c r="AL559" s="101"/>
      <c r="AM559" s="101"/>
      <c r="AN559" s="101"/>
      <c r="AO559" s="101"/>
      <c r="AP559" s="101"/>
      <c r="AQ559" s="101"/>
      <c r="AR559" s="101"/>
      <c r="AS559" s="101"/>
      <c r="AT559" s="101"/>
      <c r="AY559" s="13"/>
      <c r="BD559" s="694"/>
      <c r="BE559" s="694"/>
      <c r="BF559" s="694"/>
      <c r="BG559" s="694"/>
      <c r="BH559" s="694"/>
      <c r="BI559" s="694"/>
      <c r="BJ559" s="694"/>
      <c r="BK559" s="694"/>
      <c r="BL559" s="694"/>
      <c r="BM559" s="694"/>
      <c r="BN559" s="694"/>
      <c r="BO559" s="694"/>
      <c r="BP559" s="694"/>
      <c r="BQ559" s="694"/>
      <c r="BR559" s="694"/>
      <c r="BS559" s="694"/>
    </row>
    <row r="560" spans="4:105" ht="14.25" customHeight="1">
      <c r="D560" s="437" t="s">
        <v>610</v>
      </c>
      <c r="E560" s="438"/>
      <c r="F560" s="438"/>
      <c r="G560" s="438"/>
      <c r="H560" s="438"/>
      <c r="I560" s="438"/>
      <c r="J560" s="438"/>
      <c r="K560" s="438"/>
      <c r="L560" s="438"/>
      <c r="M560" s="438"/>
      <c r="N560" s="439"/>
      <c r="O560" s="410" t="s">
        <v>611</v>
      </c>
      <c r="P560" s="411"/>
      <c r="Q560" s="411"/>
      <c r="R560" s="411"/>
      <c r="S560" s="411"/>
      <c r="T560" s="411"/>
      <c r="U560" s="411"/>
      <c r="V560" s="411"/>
      <c r="W560" s="411"/>
      <c r="X560" s="412"/>
      <c r="Y560" s="410" t="s">
        <v>621</v>
      </c>
      <c r="Z560" s="411"/>
      <c r="AA560" s="411"/>
      <c r="AB560" s="411"/>
      <c r="AC560" s="411"/>
      <c r="AD560" s="411"/>
      <c r="AE560" s="411"/>
      <c r="AF560" s="411"/>
      <c r="AG560" s="411"/>
      <c r="AH560" s="412"/>
      <c r="AI560" s="410" t="s">
        <v>796</v>
      </c>
      <c r="AJ560" s="411"/>
      <c r="AK560" s="411"/>
      <c r="AL560" s="411"/>
      <c r="AM560" s="411"/>
      <c r="AN560" s="411"/>
      <c r="AO560" s="411"/>
      <c r="AP560" s="411"/>
      <c r="AQ560" s="411"/>
      <c r="AR560" s="411"/>
      <c r="AS560" s="411"/>
      <c r="AT560" s="412"/>
      <c r="AU560" s="6"/>
      <c r="AV560" s="6"/>
      <c r="AW560" s="6"/>
      <c r="AX560" s="6"/>
      <c r="AY560" s="6"/>
      <c r="BD560" s="694"/>
      <c r="BE560" s="694"/>
      <c r="BF560" s="694"/>
      <c r="BG560" s="694"/>
      <c r="BH560" s="694"/>
      <c r="BI560" s="694"/>
      <c r="BJ560" s="694"/>
      <c r="BK560" s="694"/>
      <c r="BL560" s="694"/>
      <c r="BM560" s="694"/>
      <c r="BN560" s="694"/>
      <c r="BO560" s="694"/>
      <c r="BP560" s="694"/>
      <c r="BQ560" s="694"/>
      <c r="BR560" s="694"/>
      <c r="BS560" s="694"/>
    </row>
    <row r="561" spans="4:99" ht="14.25" customHeight="1">
      <c r="D561" s="105"/>
      <c r="E561" s="106"/>
      <c r="F561" s="106"/>
      <c r="G561" s="106"/>
      <c r="H561" s="106"/>
      <c r="I561" s="106"/>
      <c r="J561" s="106"/>
      <c r="K561" s="106"/>
      <c r="L561" s="106"/>
      <c r="M561" s="106"/>
      <c r="N561" s="107"/>
      <c r="O561" s="410" t="s">
        <v>337</v>
      </c>
      <c r="P561" s="411"/>
      <c r="Q561" s="411"/>
      <c r="R561" s="411"/>
      <c r="S561" s="412"/>
      <c r="T561" s="410" t="s">
        <v>184</v>
      </c>
      <c r="U561" s="411"/>
      <c r="V561" s="411"/>
      <c r="W561" s="411"/>
      <c r="X561" s="412"/>
      <c r="Y561" s="410" t="s">
        <v>337</v>
      </c>
      <c r="Z561" s="411"/>
      <c r="AA561" s="411"/>
      <c r="AB561" s="411"/>
      <c r="AC561" s="412"/>
      <c r="AD561" s="410" t="s">
        <v>184</v>
      </c>
      <c r="AE561" s="411"/>
      <c r="AF561" s="411"/>
      <c r="AG561" s="411"/>
      <c r="AH561" s="412"/>
      <c r="AI561" s="410" t="s">
        <v>337</v>
      </c>
      <c r="AJ561" s="411"/>
      <c r="AK561" s="411"/>
      <c r="AL561" s="411"/>
      <c r="AM561" s="411"/>
      <c r="AN561" s="412"/>
      <c r="AO561" s="410" t="s">
        <v>184</v>
      </c>
      <c r="AP561" s="411"/>
      <c r="AQ561" s="411"/>
      <c r="AR561" s="411"/>
      <c r="AS561" s="411"/>
      <c r="AT561" s="412"/>
      <c r="BD561" s="695"/>
      <c r="BE561" s="695"/>
      <c r="BF561" s="695"/>
      <c r="BG561" s="695"/>
      <c r="BH561" s="700"/>
      <c r="BI561" s="700"/>
      <c r="BJ561" s="700"/>
      <c r="BK561" s="700"/>
      <c r="BL561" s="695"/>
      <c r="BM561" s="695"/>
      <c r="BN561" s="695"/>
      <c r="BO561" s="695"/>
      <c r="BP561" s="700"/>
      <c r="BQ561" s="700"/>
      <c r="BR561" s="700"/>
      <c r="BS561" s="700"/>
    </row>
    <row r="562" spans="4:99" ht="14.25" customHeight="1">
      <c r="D562" s="682">
        <v>2021</v>
      </c>
      <c r="E562" s="683"/>
      <c r="F562" s="683"/>
      <c r="G562" s="683"/>
      <c r="H562" s="683"/>
      <c r="I562" s="683"/>
      <c r="J562" s="683"/>
      <c r="K562" s="683"/>
      <c r="L562" s="683"/>
      <c r="M562" s="683"/>
      <c r="N562" s="684"/>
      <c r="O562" s="338">
        <v>1557</v>
      </c>
      <c r="P562" s="339"/>
      <c r="Q562" s="339"/>
      <c r="R562" s="339"/>
      <c r="S562" s="340"/>
      <c r="T562" s="679">
        <v>77</v>
      </c>
      <c r="U562" s="680"/>
      <c r="V562" s="680"/>
      <c r="W562" s="680"/>
      <c r="X562" s="681"/>
      <c r="Y562" s="338">
        <v>391</v>
      </c>
      <c r="Z562" s="339"/>
      <c r="AA562" s="339"/>
      <c r="AB562" s="339"/>
      <c r="AC562" s="340"/>
      <c r="AD562" s="679">
        <v>19.3</v>
      </c>
      <c r="AE562" s="680"/>
      <c r="AF562" s="680"/>
      <c r="AG562" s="680"/>
      <c r="AH562" s="681"/>
      <c r="AI562" s="338">
        <v>73</v>
      </c>
      <c r="AJ562" s="339"/>
      <c r="AK562" s="339"/>
      <c r="AL562" s="339"/>
      <c r="AM562" s="339"/>
      <c r="AN562" s="340"/>
      <c r="AO562" s="682">
        <v>3.6</v>
      </c>
      <c r="AP562" s="683"/>
      <c r="AQ562" s="683"/>
      <c r="AR562" s="683"/>
      <c r="AS562" s="683"/>
      <c r="AT562" s="684"/>
    </row>
    <row r="563" spans="4:99" ht="14.25" customHeight="1">
      <c r="D563" s="103" t="s">
        <v>1045</v>
      </c>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c r="AO563" s="103"/>
      <c r="AP563" s="103"/>
      <c r="AQ563" s="103"/>
      <c r="AR563" s="103"/>
      <c r="AS563" s="103"/>
      <c r="AT563" s="103"/>
    </row>
    <row r="564" spans="4:99" ht="14.25" customHeight="1">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row>
    <row r="565" spans="4:99" ht="14.25" customHeight="1"/>
    <row r="566" spans="4:99" ht="14.25" customHeight="1">
      <c r="D566" s="605" t="s">
        <v>338</v>
      </c>
      <c r="E566" s="605"/>
      <c r="F566" s="605"/>
      <c r="G566" s="605"/>
      <c r="H566" s="605"/>
      <c r="I566" s="605"/>
      <c r="J566" s="605"/>
      <c r="K566" s="605"/>
      <c r="L566" s="605"/>
      <c r="M566" s="605"/>
      <c r="N566" s="605"/>
      <c r="O566" s="605"/>
      <c r="P566" s="605"/>
      <c r="Q566" s="605"/>
      <c r="R566" s="605"/>
      <c r="S566" s="605"/>
      <c r="T566" s="605"/>
      <c r="U566" s="605"/>
      <c r="V566" s="605"/>
      <c r="W566" s="605"/>
      <c r="X566" s="605"/>
      <c r="Y566" s="605"/>
      <c r="Z566" s="605"/>
      <c r="AA566" s="605"/>
      <c r="AB566" s="605"/>
      <c r="AC566" s="605"/>
      <c r="AD566" s="605"/>
      <c r="AE566" s="605"/>
      <c r="AF566" s="605"/>
      <c r="AG566" s="605"/>
      <c r="AH566" s="605"/>
      <c r="AI566" s="605"/>
      <c r="AJ566" s="605"/>
      <c r="AK566" s="605"/>
      <c r="AL566" s="605"/>
      <c r="AM566" s="605"/>
      <c r="AN566" s="605"/>
      <c r="AO566" s="605"/>
      <c r="AP566" s="605"/>
      <c r="AQ566" s="605"/>
      <c r="AR566" s="605"/>
      <c r="AS566" s="605"/>
      <c r="AT566" s="605"/>
      <c r="AU566" s="605"/>
      <c r="AV566" s="605"/>
      <c r="AW566" s="605"/>
      <c r="AX566" s="605"/>
      <c r="AY566" s="605"/>
      <c r="AZ566" s="605"/>
      <c r="BA566" s="605"/>
      <c r="BB566" s="605"/>
      <c r="BC566" s="605"/>
      <c r="BD566" s="605"/>
      <c r="BE566" s="605"/>
      <c r="BF566" s="605"/>
      <c r="BG566" s="605"/>
      <c r="BH566" s="605"/>
      <c r="BI566" s="605"/>
      <c r="BJ566" s="605"/>
      <c r="BK566" s="605"/>
      <c r="BL566" s="605"/>
      <c r="BM566" s="605"/>
      <c r="BN566" s="605"/>
      <c r="BO566" s="605"/>
      <c r="BP566" s="605"/>
      <c r="BQ566" s="605"/>
      <c r="BR566" s="605"/>
      <c r="BS566" s="605"/>
      <c r="BT566" s="605"/>
      <c r="BU566" s="605"/>
      <c r="BV566" s="605"/>
      <c r="BW566" s="605"/>
      <c r="BX566" s="605"/>
      <c r="BY566" s="605"/>
      <c r="BZ566" s="605"/>
      <c r="CA566" s="605"/>
      <c r="CB566" s="605"/>
      <c r="CC566" s="605"/>
      <c r="CD566" s="605"/>
      <c r="CE566" s="605"/>
      <c r="CF566" s="605"/>
      <c r="CG566" s="605"/>
      <c r="CH566" s="605"/>
      <c r="CI566" s="605"/>
      <c r="CJ566" s="605"/>
      <c r="CK566" s="605"/>
      <c r="CL566" s="605"/>
      <c r="CM566" s="605"/>
      <c r="CN566" s="605"/>
    </row>
    <row r="567" spans="4:99" ht="14.25" customHeight="1">
      <c r="D567" s="605"/>
      <c r="E567" s="605"/>
      <c r="F567" s="605"/>
      <c r="G567" s="605"/>
      <c r="H567" s="605"/>
      <c r="I567" s="605"/>
      <c r="J567" s="605"/>
      <c r="K567" s="605"/>
      <c r="L567" s="605"/>
      <c r="M567" s="605"/>
      <c r="N567" s="605"/>
      <c r="O567" s="605"/>
      <c r="P567" s="605"/>
      <c r="Q567" s="605"/>
      <c r="R567" s="605"/>
      <c r="S567" s="605"/>
      <c r="T567" s="605"/>
      <c r="U567" s="605"/>
      <c r="V567" s="605"/>
      <c r="W567" s="605"/>
      <c r="X567" s="605"/>
      <c r="Y567" s="605"/>
      <c r="Z567" s="605"/>
      <c r="AA567" s="605"/>
      <c r="AB567" s="605"/>
      <c r="AC567" s="605"/>
      <c r="AD567" s="605"/>
      <c r="AE567" s="605"/>
      <c r="AF567" s="605"/>
      <c r="AG567" s="605"/>
      <c r="AH567" s="605"/>
      <c r="AI567" s="605"/>
      <c r="AJ567" s="605"/>
      <c r="AK567" s="605"/>
      <c r="AL567" s="605"/>
      <c r="AM567" s="605"/>
      <c r="AN567" s="605"/>
      <c r="AO567" s="605"/>
      <c r="AP567" s="605"/>
      <c r="AQ567" s="605"/>
      <c r="AR567" s="605"/>
      <c r="AS567" s="605"/>
      <c r="AT567" s="605"/>
      <c r="AU567" s="605"/>
      <c r="AV567" s="605"/>
      <c r="AW567" s="605"/>
      <c r="AX567" s="605"/>
      <c r="AY567" s="605"/>
      <c r="AZ567" s="605"/>
      <c r="BA567" s="605"/>
      <c r="BB567" s="605"/>
      <c r="BC567" s="605"/>
      <c r="BD567" s="605"/>
      <c r="BE567" s="605"/>
      <c r="BF567" s="605"/>
      <c r="BG567" s="605"/>
      <c r="BH567" s="605"/>
      <c r="BI567" s="605"/>
      <c r="BJ567" s="605"/>
      <c r="BK567" s="605"/>
      <c r="BL567" s="605"/>
      <c r="BM567" s="605"/>
      <c r="BN567" s="605"/>
      <c r="BO567" s="605"/>
      <c r="BP567" s="605"/>
      <c r="BQ567" s="605"/>
      <c r="BR567" s="605"/>
      <c r="BS567" s="605"/>
      <c r="BT567" s="605"/>
      <c r="BU567" s="605"/>
      <c r="BV567" s="605"/>
      <c r="BW567" s="605"/>
      <c r="BX567" s="605"/>
      <c r="BY567" s="605"/>
      <c r="BZ567" s="605"/>
      <c r="CA567" s="605"/>
      <c r="CB567" s="605"/>
      <c r="CC567" s="605"/>
      <c r="CD567" s="605"/>
      <c r="CE567" s="605"/>
      <c r="CF567" s="605"/>
      <c r="CG567" s="605"/>
      <c r="CH567" s="605"/>
      <c r="CI567" s="605"/>
      <c r="CJ567" s="605"/>
      <c r="CK567" s="605"/>
      <c r="CL567" s="605"/>
      <c r="CM567" s="605"/>
      <c r="CN567" s="605"/>
    </row>
    <row r="568" spans="4:99" ht="14.25" customHeight="1"/>
    <row r="569" spans="4:99" ht="14.25" customHeight="1">
      <c r="D569" s="100" t="s">
        <v>339</v>
      </c>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c r="AN569" s="100"/>
      <c r="AO569" s="100"/>
      <c r="AP569" s="100"/>
      <c r="AQ569" s="100"/>
      <c r="AR569" s="100"/>
      <c r="AS569" s="100"/>
      <c r="AT569" s="100"/>
    </row>
    <row r="570" spans="4:99" ht="14.25" customHeight="1">
      <c r="D570" s="317" t="s">
        <v>343</v>
      </c>
      <c r="E570" s="318"/>
      <c r="F570" s="318"/>
      <c r="G570" s="318"/>
      <c r="H570" s="318"/>
      <c r="I570" s="318"/>
      <c r="J570" s="318"/>
      <c r="K570" s="318"/>
      <c r="L570" s="318"/>
      <c r="M570" s="318"/>
      <c r="N570" s="318"/>
      <c r="O570" s="318"/>
      <c r="P570" s="318"/>
      <c r="Q570" s="318"/>
      <c r="R570" s="318"/>
      <c r="S570" s="318"/>
      <c r="T570" s="318"/>
      <c r="U570" s="318"/>
      <c r="V570" s="318"/>
      <c r="W570" s="318"/>
      <c r="X570" s="318"/>
      <c r="Y570" s="318"/>
      <c r="Z570" s="319"/>
      <c r="AA570" s="735" t="s">
        <v>1046</v>
      </c>
      <c r="AB570" s="592"/>
      <c r="AC570" s="592"/>
      <c r="AD570" s="592"/>
      <c r="AE570" s="592"/>
      <c r="AF570" s="592"/>
      <c r="AG570" s="592"/>
      <c r="AH570" s="592"/>
      <c r="AI570" s="592"/>
      <c r="AJ570" s="593"/>
      <c r="AK570" s="735">
        <v>43800</v>
      </c>
      <c r="AL570" s="592"/>
      <c r="AM570" s="592"/>
      <c r="AN570" s="592"/>
      <c r="AO570" s="592"/>
      <c r="AP570" s="592"/>
      <c r="AQ570" s="592"/>
      <c r="AR570" s="592"/>
      <c r="AS570" s="592"/>
      <c r="AT570" s="593"/>
      <c r="CS570" s="135" t="s">
        <v>345</v>
      </c>
      <c r="CT570" s="135">
        <v>2018</v>
      </c>
      <c r="CU570" s="135">
        <v>2019</v>
      </c>
    </row>
    <row r="571" spans="4:99" ht="14.25" customHeight="1">
      <c r="D571" s="323"/>
      <c r="E571" s="324"/>
      <c r="F571" s="324"/>
      <c r="G571" s="324"/>
      <c r="H571" s="324"/>
      <c r="I571" s="324"/>
      <c r="J571" s="324"/>
      <c r="K571" s="324"/>
      <c r="L571" s="324"/>
      <c r="M571" s="324"/>
      <c r="N571" s="324"/>
      <c r="O571" s="324"/>
      <c r="P571" s="324"/>
      <c r="Q571" s="324"/>
      <c r="R571" s="324"/>
      <c r="S571" s="324"/>
      <c r="T571" s="324"/>
      <c r="U571" s="324"/>
      <c r="V571" s="324"/>
      <c r="W571" s="324"/>
      <c r="X571" s="324"/>
      <c r="Y571" s="324"/>
      <c r="Z571" s="325"/>
      <c r="AA571" s="736"/>
      <c r="AB571" s="594"/>
      <c r="AC571" s="594"/>
      <c r="AD571" s="594"/>
      <c r="AE571" s="594"/>
      <c r="AF571" s="594"/>
      <c r="AG571" s="594"/>
      <c r="AH571" s="594"/>
      <c r="AI571" s="594"/>
      <c r="AJ571" s="595"/>
      <c r="AK571" s="736"/>
      <c r="AL571" s="594"/>
      <c r="AM571" s="594"/>
      <c r="AN571" s="594"/>
      <c r="AO571" s="594"/>
      <c r="AP571" s="594"/>
      <c r="AQ571" s="594"/>
      <c r="AR571" s="594"/>
      <c r="AS571" s="594"/>
      <c r="AT571" s="595"/>
      <c r="CS571" s="127" t="s">
        <v>137</v>
      </c>
      <c r="CT571" s="127">
        <f>+AA582</f>
        <v>89.22</v>
      </c>
      <c r="CU571" s="127">
        <f>+AK582</f>
        <v>94.66</v>
      </c>
    </row>
    <row r="572" spans="4:99" ht="14.25" customHeight="1">
      <c r="D572" s="385" t="s">
        <v>341</v>
      </c>
      <c r="E572" s="386"/>
      <c r="F572" s="386"/>
      <c r="G572" s="386"/>
      <c r="H572" s="386"/>
      <c r="I572" s="386"/>
      <c r="J572" s="386"/>
      <c r="K572" s="386"/>
      <c r="L572" s="386"/>
      <c r="M572" s="386"/>
      <c r="N572" s="386"/>
      <c r="O572" s="386"/>
      <c r="P572" s="386"/>
      <c r="Q572" s="386"/>
      <c r="R572" s="386"/>
      <c r="S572" s="386"/>
      <c r="T572" s="386"/>
      <c r="U572" s="386"/>
      <c r="V572" s="386"/>
      <c r="W572" s="386"/>
      <c r="X572" s="386"/>
      <c r="Y572" s="386"/>
      <c r="Z572" s="387"/>
      <c r="AA572" s="424">
        <v>8347</v>
      </c>
      <c r="AB572" s="425"/>
      <c r="AC572" s="425"/>
      <c r="AD572" s="425"/>
      <c r="AE572" s="425"/>
      <c r="AF572" s="425"/>
      <c r="AG572" s="425"/>
      <c r="AH572" s="425"/>
      <c r="AI572" s="425"/>
      <c r="AJ572" s="426"/>
      <c r="AK572" s="597">
        <v>8017</v>
      </c>
      <c r="AL572" s="598"/>
      <c r="AM572" s="598"/>
      <c r="AN572" s="598"/>
      <c r="AO572" s="598"/>
      <c r="AP572" s="598"/>
      <c r="AQ572" s="598"/>
      <c r="AR572" s="598"/>
      <c r="AS572" s="598"/>
      <c r="AT572" s="599"/>
      <c r="CS572" s="127" t="s">
        <v>676</v>
      </c>
      <c r="CT572" s="127">
        <f>+AA583</f>
        <v>84.65</v>
      </c>
      <c r="CU572" s="127">
        <f>+AK583</f>
        <v>84.44</v>
      </c>
    </row>
    <row r="573" spans="4:99" ht="14.25" customHeight="1">
      <c r="D573" s="385" t="s">
        <v>342</v>
      </c>
      <c r="E573" s="386"/>
      <c r="F573" s="386"/>
      <c r="G573" s="386"/>
      <c r="H573" s="386"/>
      <c r="I573" s="386"/>
      <c r="J573" s="386"/>
      <c r="K573" s="386"/>
      <c r="L573" s="386"/>
      <c r="M573" s="386"/>
      <c r="N573" s="386"/>
      <c r="O573" s="386"/>
      <c r="P573" s="386"/>
      <c r="Q573" s="386"/>
      <c r="R573" s="386"/>
      <c r="S573" s="386"/>
      <c r="T573" s="386"/>
      <c r="U573" s="386"/>
      <c r="V573" s="386"/>
      <c r="W573" s="386"/>
      <c r="X573" s="386"/>
      <c r="Y573" s="386"/>
      <c r="Z573" s="387"/>
      <c r="AA573" s="424">
        <v>21076</v>
      </c>
      <c r="AB573" s="425"/>
      <c r="AC573" s="425"/>
      <c r="AD573" s="425"/>
      <c r="AE573" s="425"/>
      <c r="AF573" s="425"/>
      <c r="AG573" s="425"/>
      <c r="AH573" s="425"/>
      <c r="AI573" s="425"/>
      <c r="AJ573" s="426"/>
      <c r="AK573" s="597">
        <v>21118</v>
      </c>
      <c r="AL573" s="598"/>
      <c r="AM573" s="598"/>
      <c r="AN573" s="598"/>
      <c r="AO573" s="598"/>
      <c r="AP573" s="598"/>
      <c r="AQ573" s="598"/>
      <c r="AR573" s="598"/>
      <c r="AS573" s="598"/>
      <c r="AT573" s="599"/>
    </row>
    <row r="574" spans="4:99" ht="14.25" customHeight="1">
      <c r="D574" s="385" t="s">
        <v>344</v>
      </c>
      <c r="E574" s="386"/>
      <c r="F574" s="386"/>
      <c r="G574" s="386"/>
      <c r="H574" s="386"/>
      <c r="I574" s="386"/>
      <c r="J574" s="386"/>
      <c r="K574" s="386"/>
      <c r="L574" s="386"/>
      <c r="M574" s="386"/>
      <c r="N574" s="386"/>
      <c r="O574" s="386"/>
      <c r="P574" s="386"/>
      <c r="Q574" s="386"/>
      <c r="R574" s="386"/>
      <c r="S574" s="386"/>
      <c r="T574" s="386"/>
      <c r="U574" s="386"/>
      <c r="V574" s="386"/>
      <c r="W574" s="386"/>
      <c r="X574" s="386"/>
      <c r="Y574" s="386"/>
      <c r="Z574" s="387"/>
      <c r="AA574" s="424">
        <v>369</v>
      </c>
      <c r="AB574" s="425"/>
      <c r="AC574" s="425"/>
      <c r="AD574" s="425"/>
      <c r="AE574" s="425"/>
      <c r="AF574" s="425"/>
      <c r="AG574" s="425"/>
      <c r="AH574" s="425"/>
      <c r="AI574" s="425"/>
      <c r="AJ574" s="426"/>
      <c r="AK574" s="597">
        <v>367</v>
      </c>
      <c r="AL574" s="598"/>
      <c r="AM574" s="598"/>
      <c r="AN574" s="598"/>
      <c r="AO574" s="598"/>
      <c r="AP574" s="598"/>
      <c r="AQ574" s="598"/>
      <c r="AR574" s="598"/>
      <c r="AS574" s="598"/>
      <c r="AT574" s="599"/>
    </row>
    <row r="575" spans="4:99" ht="14.25" customHeight="1">
      <c r="D575" s="385" t="s">
        <v>340</v>
      </c>
      <c r="E575" s="386"/>
      <c r="F575" s="386"/>
      <c r="G575" s="386"/>
      <c r="H575" s="386"/>
      <c r="I575" s="386"/>
      <c r="J575" s="386"/>
      <c r="K575" s="386"/>
      <c r="L575" s="386"/>
      <c r="M575" s="386"/>
      <c r="N575" s="386"/>
      <c r="O575" s="386"/>
      <c r="P575" s="386"/>
      <c r="Q575" s="386"/>
      <c r="R575" s="386"/>
      <c r="S575" s="386"/>
      <c r="T575" s="386"/>
      <c r="U575" s="386"/>
      <c r="V575" s="386"/>
      <c r="W575" s="386"/>
      <c r="X575" s="386"/>
      <c r="Y575" s="386"/>
      <c r="Z575" s="387"/>
      <c r="AA575" s="420">
        <f>SUM(AA572:AJ574)</f>
        <v>29792</v>
      </c>
      <c r="AB575" s="421"/>
      <c r="AC575" s="421"/>
      <c r="AD575" s="421"/>
      <c r="AE575" s="421"/>
      <c r="AF575" s="421"/>
      <c r="AG575" s="421"/>
      <c r="AH575" s="421"/>
      <c r="AI575" s="421"/>
      <c r="AJ575" s="422"/>
      <c r="AK575" s="420">
        <f>SUM(AK572:AT574)</f>
        <v>29502</v>
      </c>
      <c r="AL575" s="421"/>
      <c r="AM575" s="421"/>
      <c r="AN575" s="421"/>
      <c r="AO575" s="421"/>
      <c r="AP575" s="421"/>
      <c r="AQ575" s="421"/>
      <c r="AR575" s="421"/>
      <c r="AS575" s="421"/>
      <c r="AT575" s="422"/>
    </row>
    <row r="576" spans="4:99" ht="14.25" customHeight="1">
      <c r="D576" s="103" t="s">
        <v>1031</v>
      </c>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c r="AO576" s="103"/>
      <c r="AP576" s="103"/>
      <c r="AQ576" s="103"/>
      <c r="AR576" s="103"/>
      <c r="AS576" s="103"/>
      <c r="AT576" s="103"/>
    </row>
    <row r="577" spans="1:99" ht="14.25" customHeight="1"/>
    <row r="578" spans="1:99" ht="14.25" customHeight="1">
      <c r="D578" s="100" t="s">
        <v>346</v>
      </c>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c r="AN578" s="100"/>
      <c r="AO578" s="100"/>
      <c r="AP578" s="100"/>
      <c r="AQ578" s="100"/>
      <c r="AR578" s="100"/>
      <c r="AS578" s="100"/>
      <c r="AT578" s="100"/>
      <c r="CS578" s="592"/>
      <c r="CT578" s="592"/>
      <c r="CU578" s="593"/>
    </row>
    <row r="579" spans="1:99" ht="14.25" customHeight="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c r="AH579" s="101"/>
      <c r="AI579" s="101"/>
      <c r="AJ579" s="101"/>
      <c r="AK579" s="101"/>
      <c r="AL579" s="101"/>
      <c r="AM579" s="101"/>
      <c r="AN579" s="101"/>
      <c r="AO579" s="101"/>
      <c r="AP579" s="101"/>
      <c r="AQ579" s="101"/>
      <c r="AR579" s="101"/>
      <c r="AS579" s="101"/>
      <c r="AT579" s="101"/>
      <c r="CS579" s="594"/>
      <c r="CT579" s="594"/>
      <c r="CU579" s="595"/>
    </row>
    <row r="580" spans="1:99" ht="14.25" customHeight="1">
      <c r="D580" s="317" t="s">
        <v>345</v>
      </c>
      <c r="E580" s="318"/>
      <c r="F580" s="318"/>
      <c r="G580" s="318"/>
      <c r="H580" s="318"/>
      <c r="I580" s="318"/>
      <c r="J580" s="318"/>
      <c r="K580" s="318"/>
      <c r="L580" s="318"/>
      <c r="M580" s="318"/>
      <c r="N580" s="318"/>
      <c r="O580" s="318"/>
      <c r="P580" s="318"/>
      <c r="Q580" s="318"/>
      <c r="R580" s="318"/>
      <c r="S580" s="318"/>
      <c r="T580" s="318"/>
      <c r="U580" s="318"/>
      <c r="V580" s="318"/>
      <c r="W580" s="318"/>
      <c r="X580" s="318"/>
      <c r="Y580" s="318"/>
      <c r="Z580" s="319"/>
      <c r="AA580" s="735">
        <v>43435</v>
      </c>
      <c r="AB580" s="592"/>
      <c r="AC580" s="592"/>
      <c r="AD580" s="592"/>
      <c r="AE580" s="592"/>
      <c r="AF580" s="592"/>
      <c r="AG580" s="592"/>
      <c r="AH580" s="592"/>
      <c r="AI580" s="592"/>
      <c r="AJ580" s="593"/>
      <c r="AK580" s="735">
        <v>43800</v>
      </c>
      <c r="AL580" s="592"/>
      <c r="AM580" s="592"/>
      <c r="AN580" s="592"/>
      <c r="AO580" s="592"/>
      <c r="AP580" s="592"/>
      <c r="AQ580" s="592"/>
      <c r="AR580" s="592"/>
      <c r="AS580" s="592"/>
      <c r="AT580" s="593"/>
      <c r="CS580" s="386"/>
      <c r="CT580" s="386"/>
      <c r="CU580" s="387"/>
    </row>
    <row r="581" spans="1:99" ht="14.25" customHeight="1">
      <c r="D581" s="323"/>
      <c r="E581" s="324"/>
      <c r="F581" s="324"/>
      <c r="G581" s="324"/>
      <c r="H581" s="324"/>
      <c r="I581" s="324"/>
      <c r="J581" s="324"/>
      <c r="K581" s="324"/>
      <c r="L581" s="324"/>
      <c r="M581" s="324"/>
      <c r="N581" s="324"/>
      <c r="O581" s="324"/>
      <c r="P581" s="324"/>
      <c r="Q581" s="324"/>
      <c r="R581" s="324"/>
      <c r="S581" s="324"/>
      <c r="T581" s="324"/>
      <c r="U581" s="324"/>
      <c r="V581" s="324"/>
      <c r="W581" s="324"/>
      <c r="X581" s="324"/>
      <c r="Y581" s="324"/>
      <c r="Z581" s="325"/>
      <c r="AA581" s="736"/>
      <c r="AB581" s="594"/>
      <c r="AC581" s="594"/>
      <c r="AD581" s="594"/>
      <c r="AE581" s="594"/>
      <c r="AF581" s="594"/>
      <c r="AG581" s="594"/>
      <c r="AH581" s="594"/>
      <c r="AI581" s="594"/>
      <c r="AJ581" s="595"/>
      <c r="AK581" s="736"/>
      <c r="AL581" s="594"/>
      <c r="AM581" s="594"/>
      <c r="AN581" s="594"/>
      <c r="AO581" s="594"/>
      <c r="AP581" s="594"/>
      <c r="AQ581" s="594"/>
      <c r="AR581" s="594"/>
      <c r="AS581" s="594"/>
      <c r="AT581" s="595"/>
      <c r="CS581" s="386"/>
      <c r="CT581" s="386"/>
      <c r="CU581" s="387"/>
    </row>
    <row r="582" spans="1:99" ht="14.25" customHeight="1">
      <c r="D582" s="920" t="s">
        <v>137</v>
      </c>
      <c r="E582" s="921"/>
      <c r="F582" s="921"/>
      <c r="G582" s="921"/>
      <c r="H582" s="921"/>
      <c r="I582" s="921"/>
      <c r="J582" s="921"/>
      <c r="K582" s="921"/>
      <c r="L582" s="921"/>
      <c r="M582" s="921"/>
      <c r="N582" s="921"/>
      <c r="O582" s="921"/>
      <c r="P582" s="921"/>
      <c r="Q582" s="921"/>
      <c r="R582" s="921"/>
      <c r="S582" s="921"/>
      <c r="T582" s="921"/>
      <c r="U582" s="921"/>
      <c r="V582" s="921"/>
      <c r="W582" s="921"/>
      <c r="X582" s="921"/>
      <c r="Y582" s="921"/>
      <c r="Z582" s="922"/>
      <c r="AA582" s="385">
        <v>89.22</v>
      </c>
      <c r="AB582" s="386"/>
      <c r="AC582" s="386"/>
      <c r="AD582" s="386"/>
      <c r="AE582" s="386"/>
      <c r="AF582" s="386"/>
      <c r="AG582" s="386"/>
      <c r="AH582" s="386"/>
      <c r="AI582" s="386"/>
      <c r="AJ582" s="387"/>
      <c r="AK582" s="385">
        <v>94.66</v>
      </c>
      <c r="AL582" s="386"/>
      <c r="AM582" s="386"/>
      <c r="AN582" s="386"/>
      <c r="AO582" s="386"/>
      <c r="AP582" s="386"/>
      <c r="AQ582" s="386"/>
      <c r="AR582" s="386"/>
      <c r="AS582" s="386"/>
      <c r="AT582" s="387"/>
    </row>
    <row r="583" spans="1:99" ht="14.25" customHeight="1">
      <c r="D583" s="920" t="s">
        <v>676</v>
      </c>
      <c r="E583" s="921"/>
      <c r="F583" s="921"/>
      <c r="G583" s="921"/>
      <c r="H583" s="921"/>
      <c r="I583" s="921"/>
      <c r="J583" s="921"/>
      <c r="K583" s="921"/>
      <c r="L583" s="921"/>
      <c r="M583" s="921"/>
      <c r="N583" s="921"/>
      <c r="O583" s="921"/>
      <c r="P583" s="921"/>
      <c r="Q583" s="921"/>
      <c r="R583" s="921"/>
      <c r="S583" s="921"/>
      <c r="T583" s="921"/>
      <c r="U583" s="921"/>
      <c r="V583" s="921"/>
      <c r="W583" s="921"/>
      <c r="X583" s="921"/>
      <c r="Y583" s="921"/>
      <c r="Z583" s="922"/>
      <c r="AA583" s="385">
        <v>84.65</v>
      </c>
      <c r="AB583" s="386"/>
      <c r="AC583" s="386"/>
      <c r="AD583" s="386"/>
      <c r="AE583" s="386"/>
      <c r="AF583" s="386"/>
      <c r="AG583" s="386"/>
      <c r="AH583" s="386"/>
      <c r="AI583" s="386"/>
      <c r="AJ583" s="387"/>
      <c r="AK583" s="385">
        <v>84.44</v>
      </c>
      <c r="AL583" s="386"/>
      <c r="AM583" s="386"/>
      <c r="AN583" s="386"/>
      <c r="AO583" s="386"/>
      <c r="AP583" s="386"/>
      <c r="AQ583" s="386"/>
      <c r="AR583" s="386"/>
      <c r="AS583" s="386"/>
      <c r="AT583" s="387"/>
    </row>
    <row r="584" spans="1:99" ht="14.25" customHeight="1">
      <c r="D584" s="103" t="s">
        <v>1047</v>
      </c>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c r="AL584" s="103"/>
      <c r="AM584" s="103"/>
      <c r="AN584" s="103"/>
      <c r="AO584" s="103"/>
      <c r="AP584" s="103"/>
      <c r="AQ584" s="103"/>
      <c r="AR584" s="103"/>
      <c r="AS584" s="103"/>
      <c r="AT584" s="103"/>
    </row>
    <row r="585" spans="1:99" ht="14.25" customHeight="1"/>
    <row r="586" spans="1:99" ht="14.2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c r="BL586" s="116"/>
      <c r="BM586" s="116"/>
      <c r="BN586" s="116"/>
      <c r="BO586" s="116"/>
      <c r="BP586" s="116"/>
      <c r="BQ586" s="116"/>
      <c r="BR586" s="116"/>
      <c r="BS586" s="116"/>
      <c r="BT586" s="116"/>
      <c r="BU586" s="116"/>
      <c r="BV586" s="116"/>
      <c r="BW586" s="116"/>
      <c r="BX586" s="116"/>
      <c r="BY586" s="116"/>
      <c r="BZ586" s="116"/>
      <c r="CA586" s="116"/>
      <c r="CB586" s="116"/>
      <c r="CC586" s="116"/>
      <c r="CD586" s="116"/>
      <c r="CE586" s="116"/>
      <c r="CF586" s="116"/>
      <c r="CG586" s="116"/>
      <c r="CH586" s="116"/>
      <c r="CI586" s="116"/>
      <c r="CJ586" s="116"/>
      <c r="CK586" s="116"/>
      <c r="CL586" s="116"/>
      <c r="CM586" s="116"/>
      <c r="CN586" s="116"/>
    </row>
    <row r="587" spans="1:99" ht="14.2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c r="BL587" s="116"/>
      <c r="BM587" s="116"/>
      <c r="BN587" s="116"/>
      <c r="BO587" s="116"/>
      <c r="BP587" s="116"/>
      <c r="BQ587" s="116"/>
      <c r="BR587" s="116"/>
      <c r="BS587" s="116"/>
      <c r="BT587" s="116"/>
      <c r="BU587" s="116"/>
      <c r="BV587" s="116"/>
      <c r="BW587" s="116"/>
      <c r="BX587" s="116"/>
      <c r="BY587" s="116"/>
      <c r="BZ587" s="116"/>
      <c r="CA587" s="116"/>
      <c r="CB587" s="116"/>
      <c r="CC587" s="116"/>
      <c r="CD587" s="116"/>
      <c r="CE587" s="116"/>
      <c r="CF587" s="116"/>
      <c r="CG587" s="116"/>
      <c r="CH587" s="116"/>
      <c r="CI587" s="116"/>
      <c r="CJ587" s="116"/>
      <c r="CK587" s="116"/>
      <c r="CL587" s="116"/>
      <c r="CM587" s="116"/>
      <c r="CN587" s="116"/>
    </row>
    <row r="588" spans="1:99" ht="14.25" customHeight="1"/>
    <row r="589" spans="1:99" ht="14.25" customHeight="1">
      <c r="D589" s="100" t="s">
        <v>359</v>
      </c>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c r="AO589" s="100"/>
      <c r="AP589" s="100"/>
      <c r="AQ589" s="100"/>
      <c r="AR589" s="100"/>
      <c r="AS589" s="100"/>
      <c r="AT589" s="100"/>
      <c r="AU589" s="100"/>
      <c r="AV589" s="100"/>
      <c r="AW589" s="100"/>
      <c r="AX589" s="100"/>
      <c r="AY589" s="100"/>
      <c r="AZ589" s="100"/>
      <c r="BA589" s="100"/>
      <c r="BB589" s="100"/>
      <c r="BC589" s="100"/>
      <c r="BD589" s="100"/>
      <c r="BE589" s="100"/>
    </row>
    <row r="590" spans="1:99" ht="14.25" customHeight="1">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0"/>
      <c r="AY590" s="100"/>
      <c r="AZ590" s="100"/>
      <c r="BA590" s="100"/>
      <c r="BB590" s="100"/>
      <c r="BC590" s="100"/>
      <c r="BD590" s="100"/>
      <c r="BE590" s="100"/>
    </row>
    <row r="591" spans="1:99" ht="14.25" customHeight="1">
      <c r="D591" s="486" t="s">
        <v>360</v>
      </c>
      <c r="E591" s="487"/>
      <c r="F591" s="487"/>
      <c r="G591" s="487"/>
      <c r="H591" s="487"/>
      <c r="I591" s="487"/>
      <c r="J591" s="487"/>
      <c r="K591" s="487"/>
      <c r="L591" s="487"/>
      <c r="M591" s="487"/>
      <c r="N591" s="487"/>
      <c r="O591" s="487"/>
      <c r="P591" s="487"/>
      <c r="Q591" s="488"/>
      <c r="R591" s="480" t="s">
        <v>363</v>
      </c>
      <c r="S591" s="481"/>
      <c r="T591" s="481"/>
      <c r="U591" s="481"/>
      <c r="V591" s="481"/>
      <c r="W591" s="481"/>
      <c r="X591" s="481"/>
      <c r="Y591" s="482"/>
      <c r="Z591" s="732" t="s">
        <v>367</v>
      </c>
      <c r="AA591" s="733"/>
      <c r="AB591" s="733"/>
      <c r="AC591" s="733"/>
      <c r="AD591" s="733"/>
      <c r="AE591" s="733"/>
      <c r="AF591" s="733"/>
      <c r="AG591" s="733"/>
      <c r="AH591" s="733"/>
      <c r="AI591" s="733"/>
      <c r="AJ591" s="733"/>
      <c r="AK591" s="733"/>
      <c r="AL591" s="734"/>
      <c r="AM591" s="732" t="s">
        <v>45</v>
      </c>
      <c r="AN591" s="733"/>
      <c r="AO591" s="733"/>
      <c r="AP591" s="733"/>
      <c r="AQ591" s="733"/>
      <c r="AR591" s="733"/>
      <c r="AS591" s="733"/>
      <c r="AT591" s="734"/>
      <c r="AV591" s="486" t="s">
        <v>360</v>
      </c>
      <c r="AW591" s="487"/>
      <c r="AX591" s="487"/>
      <c r="AY591" s="487"/>
      <c r="AZ591" s="487"/>
      <c r="BA591" s="487"/>
      <c r="BB591" s="487"/>
      <c r="BC591" s="487"/>
      <c r="BD591" s="487"/>
      <c r="BE591" s="487"/>
      <c r="BF591" s="487"/>
      <c r="BG591" s="487"/>
      <c r="BH591" s="487"/>
      <c r="BI591" s="487"/>
      <c r="BJ591" s="487"/>
      <c r="BK591" s="488"/>
      <c r="BL591" s="480" t="s">
        <v>363</v>
      </c>
      <c r="BM591" s="481"/>
      <c r="BN591" s="481"/>
      <c r="BO591" s="481"/>
      <c r="BP591" s="481"/>
      <c r="BQ591" s="481"/>
      <c r="BR591" s="481"/>
      <c r="BS591" s="482"/>
      <c r="BT591" s="732" t="s">
        <v>367</v>
      </c>
      <c r="BU591" s="733"/>
      <c r="BV591" s="733"/>
      <c r="BW591" s="733"/>
      <c r="BX591" s="733"/>
      <c r="BY591" s="733"/>
      <c r="BZ591" s="733"/>
      <c r="CA591" s="733"/>
      <c r="CB591" s="733"/>
      <c r="CC591" s="733"/>
      <c r="CD591" s="733"/>
      <c r="CE591" s="733"/>
      <c r="CF591" s="734"/>
      <c r="CG591" s="732" t="s">
        <v>45</v>
      </c>
      <c r="CH591" s="733"/>
      <c r="CI591" s="733"/>
      <c r="CJ591" s="733"/>
      <c r="CK591" s="733"/>
      <c r="CL591" s="733"/>
      <c r="CM591" s="733"/>
      <c r="CN591" s="734"/>
    </row>
    <row r="592" spans="1:99" ht="14.25" customHeight="1">
      <c r="D592" s="897"/>
      <c r="E592" s="898"/>
      <c r="F592" s="898"/>
      <c r="G592" s="898"/>
      <c r="H592" s="898"/>
      <c r="I592" s="898"/>
      <c r="J592" s="898"/>
      <c r="K592" s="898"/>
      <c r="L592" s="898"/>
      <c r="M592" s="898"/>
      <c r="N592" s="898"/>
      <c r="O592" s="898"/>
      <c r="P592" s="898"/>
      <c r="Q592" s="899"/>
      <c r="R592" s="480" t="s">
        <v>362</v>
      </c>
      <c r="S592" s="481"/>
      <c r="T592" s="481"/>
      <c r="U592" s="482"/>
      <c r="V592" s="480" t="s">
        <v>624</v>
      </c>
      <c r="W592" s="481"/>
      <c r="X592" s="481"/>
      <c r="Y592" s="482"/>
      <c r="Z592" s="480" t="s">
        <v>377</v>
      </c>
      <c r="AA592" s="481"/>
      <c r="AB592" s="481"/>
      <c r="AC592" s="482"/>
      <c r="AD592" s="480" t="s">
        <v>364</v>
      </c>
      <c r="AE592" s="481"/>
      <c r="AF592" s="482"/>
      <c r="AG592" s="480" t="s">
        <v>365</v>
      </c>
      <c r="AH592" s="481"/>
      <c r="AI592" s="482"/>
      <c r="AJ592" s="480" t="s">
        <v>366</v>
      </c>
      <c r="AK592" s="481"/>
      <c r="AL592" s="482"/>
      <c r="AM592" s="480" t="s">
        <v>123</v>
      </c>
      <c r="AN592" s="481"/>
      <c r="AO592" s="481"/>
      <c r="AP592" s="482"/>
      <c r="AQ592" s="480" t="s">
        <v>124</v>
      </c>
      <c r="AR592" s="481"/>
      <c r="AS592" s="481"/>
      <c r="AT592" s="482"/>
      <c r="AV592" s="489"/>
      <c r="AW592" s="490"/>
      <c r="AX592" s="490"/>
      <c r="AY592" s="490"/>
      <c r="AZ592" s="490"/>
      <c r="BA592" s="490"/>
      <c r="BB592" s="490"/>
      <c r="BC592" s="490"/>
      <c r="BD592" s="490"/>
      <c r="BE592" s="490"/>
      <c r="BF592" s="490"/>
      <c r="BG592" s="490"/>
      <c r="BH592" s="490"/>
      <c r="BI592" s="490"/>
      <c r="BJ592" s="490"/>
      <c r="BK592" s="491"/>
      <c r="BL592" s="480" t="s">
        <v>362</v>
      </c>
      <c r="BM592" s="481"/>
      <c r="BN592" s="481"/>
      <c r="BO592" s="482"/>
      <c r="BP592" s="480" t="s">
        <v>624</v>
      </c>
      <c r="BQ592" s="481"/>
      <c r="BR592" s="481"/>
      <c r="BS592" s="482"/>
      <c r="BT592" s="480" t="s">
        <v>377</v>
      </c>
      <c r="BU592" s="481"/>
      <c r="BV592" s="481"/>
      <c r="BW592" s="482"/>
      <c r="BX592" s="480" t="s">
        <v>364</v>
      </c>
      <c r="BY592" s="481"/>
      <c r="BZ592" s="482"/>
      <c r="CA592" s="480" t="s">
        <v>365</v>
      </c>
      <c r="CB592" s="481"/>
      <c r="CC592" s="482"/>
      <c r="CD592" s="480" t="s">
        <v>366</v>
      </c>
      <c r="CE592" s="481"/>
      <c r="CF592" s="482"/>
      <c r="CG592" s="480" t="s">
        <v>123</v>
      </c>
      <c r="CH592" s="481"/>
      <c r="CI592" s="481"/>
      <c r="CJ592" s="482"/>
      <c r="CK592" s="480" t="s">
        <v>124</v>
      </c>
      <c r="CL592" s="481"/>
      <c r="CM592" s="481"/>
      <c r="CN592" s="482"/>
    </row>
    <row r="593" spans="1:101" s="136" customFormat="1" ht="17.25" customHeight="1">
      <c r="A593" s="122"/>
      <c r="B593" s="122"/>
      <c r="C593" s="122"/>
      <c r="D593" s="637" t="s">
        <v>1048</v>
      </c>
      <c r="E593" s="638"/>
      <c r="F593" s="638"/>
      <c r="G593" s="638"/>
      <c r="H593" s="638"/>
      <c r="I593" s="638"/>
      <c r="J593" s="638"/>
      <c r="K593" s="638"/>
      <c r="L593" s="638"/>
      <c r="M593" s="638"/>
      <c r="N593" s="638"/>
      <c r="O593" s="638"/>
      <c r="P593" s="638"/>
      <c r="Q593" s="639"/>
      <c r="R593" s="477" t="s">
        <v>965</v>
      </c>
      <c r="S593" s="478"/>
      <c r="T593" s="478"/>
      <c r="U593" s="479"/>
      <c r="V593" s="737"/>
      <c r="W593" s="738"/>
      <c r="X593" s="738"/>
      <c r="Y593" s="739"/>
      <c r="Z593" s="737">
        <v>8</v>
      </c>
      <c r="AA593" s="738"/>
      <c r="AB593" s="738"/>
      <c r="AC593" s="739"/>
      <c r="AD593" s="737">
        <v>74</v>
      </c>
      <c r="AE593" s="738"/>
      <c r="AF593" s="739"/>
      <c r="AG593" s="737">
        <v>67</v>
      </c>
      <c r="AH593" s="738"/>
      <c r="AI593" s="739"/>
      <c r="AJ593" s="580">
        <v>20</v>
      </c>
      <c r="AK593" s="581"/>
      <c r="AM593" s="737"/>
      <c r="AN593" s="738"/>
      <c r="AO593" s="738"/>
      <c r="AP593" s="739"/>
      <c r="AQ593" s="737" t="s">
        <v>965</v>
      </c>
      <c r="AR593" s="738"/>
      <c r="AS593" s="738"/>
      <c r="AT593" s="739"/>
      <c r="AU593" s="123"/>
      <c r="AV593" s="483"/>
      <c r="AW593" s="484"/>
      <c r="AX593" s="484"/>
      <c r="AY593" s="484"/>
      <c r="AZ593" s="484"/>
      <c r="BA593" s="484"/>
      <c r="BB593" s="484"/>
      <c r="BC593" s="484"/>
      <c r="BD593" s="484"/>
      <c r="BE593" s="484"/>
      <c r="BF593" s="484"/>
      <c r="BG593" s="484"/>
      <c r="BH593" s="484"/>
      <c r="BI593" s="484"/>
      <c r="BJ593" s="484"/>
      <c r="BK593" s="485"/>
      <c r="BL593" s="477"/>
      <c r="BM593" s="478"/>
      <c r="BN593" s="478"/>
      <c r="BO593" s="479"/>
      <c r="BP593" s="477"/>
      <c r="BQ593" s="478"/>
      <c r="BR593" s="478"/>
      <c r="BS593" s="479"/>
      <c r="BT593" s="477"/>
      <c r="BU593" s="478"/>
      <c r="BV593" s="478"/>
      <c r="BW593" s="479"/>
      <c r="BX593" s="477"/>
      <c r="BY593" s="478"/>
      <c r="BZ593" s="479"/>
      <c r="CA593" s="477"/>
      <c r="CB593" s="478"/>
      <c r="CC593" s="479"/>
      <c r="CD593" s="477"/>
      <c r="CE593" s="478"/>
      <c r="CF593" s="479"/>
      <c r="CG593" s="477"/>
      <c r="CH593" s="478"/>
      <c r="CI593" s="478"/>
      <c r="CJ593" s="479"/>
      <c r="CK593" s="477"/>
      <c r="CL593" s="478"/>
      <c r="CM593" s="478"/>
      <c r="CN593" s="479"/>
      <c r="CO593" s="122"/>
    </row>
    <row r="594" spans="1:101" s="136" customFormat="1" ht="15" customHeight="1">
      <c r="A594" s="122"/>
      <c r="B594" s="122"/>
      <c r="C594" s="122"/>
      <c r="D594" s="637" t="s">
        <v>1049</v>
      </c>
      <c r="E594" s="638"/>
      <c r="F594" s="638"/>
      <c r="G594" s="638"/>
      <c r="H594" s="638"/>
      <c r="I594" s="638"/>
      <c r="J594" s="638"/>
      <c r="K594" s="638"/>
      <c r="L594" s="638"/>
      <c r="M594" s="638"/>
      <c r="N594" s="638"/>
      <c r="O594" s="638"/>
      <c r="P594" s="638"/>
      <c r="Q594" s="639"/>
      <c r="R594" s="477" t="s">
        <v>965</v>
      </c>
      <c r="S594" s="478"/>
      <c r="T594" s="478"/>
      <c r="U594" s="479"/>
      <c r="V594" s="737"/>
      <c r="W594" s="738"/>
      <c r="X594" s="738"/>
      <c r="Y594" s="739"/>
      <c r="Z594" s="737">
        <v>2</v>
      </c>
      <c r="AA594" s="738"/>
      <c r="AB594" s="738"/>
      <c r="AC594" s="739"/>
      <c r="AD594" s="737">
        <v>13</v>
      </c>
      <c r="AE594" s="738"/>
      <c r="AF594" s="739"/>
      <c r="AG594" s="737"/>
      <c r="AH594" s="738"/>
      <c r="AI594" s="739"/>
      <c r="AJ594" s="737"/>
      <c r="AK594" s="738"/>
      <c r="AL594" s="739"/>
      <c r="AM594" s="737"/>
      <c r="AN594" s="738"/>
      <c r="AO594" s="738"/>
      <c r="AP594" s="739"/>
      <c r="AQ594" s="737" t="s">
        <v>965</v>
      </c>
      <c r="AR594" s="738"/>
      <c r="AS594" s="738"/>
      <c r="AT594" s="739"/>
      <c r="AU594" s="123"/>
      <c r="AV594" s="483"/>
      <c r="AW594" s="484"/>
      <c r="AX594" s="484"/>
      <c r="AY594" s="484"/>
      <c r="AZ594" s="484"/>
      <c r="BA594" s="484"/>
      <c r="BB594" s="484"/>
      <c r="BC594" s="484"/>
      <c r="BD594" s="484"/>
      <c r="BE594" s="484"/>
      <c r="BF594" s="484"/>
      <c r="BG594" s="484"/>
      <c r="BH594" s="484"/>
      <c r="BI594" s="484"/>
      <c r="BJ594" s="484"/>
      <c r="BK594" s="485"/>
      <c r="BL594" s="477"/>
      <c r="BM594" s="478"/>
      <c r="BN594" s="478"/>
      <c r="BO594" s="479"/>
      <c r="BP594" s="477"/>
      <c r="BQ594" s="478"/>
      <c r="BR594" s="478"/>
      <c r="BS594" s="479"/>
      <c r="BT594" s="477"/>
      <c r="BU594" s="478"/>
      <c r="BV594" s="478"/>
      <c r="BW594" s="479"/>
      <c r="BX594" s="477"/>
      <c r="BY594" s="478"/>
      <c r="BZ594" s="479"/>
      <c r="CA594" s="477"/>
      <c r="CB594" s="478"/>
      <c r="CC594" s="479"/>
      <c r="CD594" s="477"/>
      <c r="CE594" s="478"/>
      <c r="CF594" s="479"/>
      <c r="CG594" s="477"/>
      <c r="CH594" s="478"/>
      <c r="CI594" s="478"/>
      <c r="CJ594" s="479"/>
      <c r="CK594" s="477"/>
      <c r="CL594" s="478"/>
      <c r="CM594" s="478"/>
      <c r="CN594" s="479"/>
      <c r="CO594" s="122"/>
      <c r="CS594" s="137" t="s">
        <v>372</v>
      </c>
      <c r="CT594" s="137" t="s">
        <v>370</v>
      </c>
      <c r="CU594" s="137" t="s">
        <v>371</v>
      </c>
      <c r="CV594" s="137" t="s">
        <v>366</v>
      </c>
      <c r="CW594" s="137" t="s">
        <v>121</v>
      </c>
    </row>
    <row r="595" spans="1:101" s="136" customFormat="1">
      <c r="A595" s="122"/>
      <c r="B595" s="122"/>
      <c r="C595" s="122"/>
      <c r="D595" s="697" t="s">
        <v>1050</v>
      </c>
      <c r="E595" s="698"/>
      <c r="F595" s="698"/>
      <c r="G595" s="698"/>
      <c r="H595" s="698"/>
      <c r="I595" s="698"/>
      <c r="J595" s="698"/>
      <c r="K595" s="698"/>
      <c r="L595" s="698"/>
      <c r="M595" s="698"/>
      <c r="N595" s="698"/>
      <c r="O595" s="698"/>
      <c r="P595" s="698"/>
      <c r="Q595" s="699"/>
      <c r="R595" s="477" t="s">
        <v>965</v>
      </c>
      <c r="S595" s="478"/>
      <c r="T595" s="478"/>
      <c r="U595" s="479"/>
      <c r="V595" s="737"/>
      <c r="W595" s="738"/>
      <c r="X595" s="738"/>
      <c r="Y595" s="739"/>
      <c r="Z595" s="737">
        <v>2</v>
      </c>
      <c r="AA595" s="738"/>
      <c r="AB595" s="738"/>
      <c r="AC595" s="739"/>
      <c r="AD595" s="737">
        <v>16</v>
      </c>
      <c r="AE595" s="738"/>
      <c r="AF595" s="739"/>
      <c r="AG595" s="737"/>
      <c r="AH595" s="738"/>
      <c r="AI595" s="739"/>
      <c r="AJ595" s="737"/>
      <c r="AK595" s="738"/>
      <c r="AL595" s="739"/>
      <c r="AM595" s="737"/>
      <c r="AN595" s="738"/>
      <c r="AO595" s="738"/>
      <c r="AP595" s="739"/>
      <c r="AQ595" s="737" t="s">
        <v>965</v>
      </c>
      <c r="AR595" s="738"/>
      <c r="AS595" s="738"/>
      <c r="AT595" s="739"/>
      <c r="AU595" s="123"/>
      <c r="AV595" s="483"/>
      <c r="AW595" s="484"/>
      <c r="AX595" s="484"/>
      <c r="AY595" s="484"/>
      <c r="AZ595" s="484"/>
      <c r="BA595" s="484"/>
      <c r="BB595" s="484"/>
      <c r="BC595" s="484"/>
      <c r="BD595" s="484"/>
      <c r="BE595" s="484"/>
      <c r="BF595" s="484"/>
      <c r="BG595" s="484"/>
      <c r="BH595" s="484"/>
      <c r="BI595" s="484"/>
      <c r="BJ595" s="484"/>
      <c r="BK595" s="485"/>
      <c r="BL595" s="477"/>
      <c r="BM595" s="478"/>
      <c r="BN595" s="478"/>
      <c r="BO595" s="479"/>
      <c r="BP595" s="477"/>
      <c r="BQ595" s="478"/>
      <c r="BR595" s="478"/>
      <c r="BS595" s="479"/>
      <c r="BT595" s="477"/>
      <c r="BU595" s="478"/>
      <c r="BV595" s="478"/>
      <c r="BW595" s="479"/>
      <c r="BX595" s="477"/>
      <c r="BY595" s="478"/>
      <c r="BZ595" s="479"/>
      <c r="CA595" s="477"/>
      <c r="CB595" s="478"/>
      <c r="CC595" s="479"/>
      <c r="CD595" s="477"/>
      <c r="CE595" s="478"/>
      <c r="CF595" s="479"/>
      <c r="CG595" s="477"/>
      <c r="CH595" s="478"/>
      <c r="CI595" s="478"/>
      <c r="CJ595" s="479"/>
      <c r="CK595" s="477"/>
      <c r="CL595" s="478"/>
      <c r="CM595" s="478"/>
      <c r="CN595" s="479"/>
      <c r="CO595" s="122"/>
      <c r="CS595" s="137"/>
      <c r="CT595" s="137"/>
      <c r="CU595" s="137"/>
      <c r="CV595" s="137"/>
      <c r="CW595" s="137"/>
    </row>
    <row r="596" spans="1:101" s="136" customFormat="1">
      <c r="A596" s="122"/>
      <c r="B596" s="122"/>
      <c r="C596" s="122"/>
      <c r="D596" s="697" t="s">
        <v>1051</v>
      </c>
      <c r="E596" s="698"/>
      <c r="F596" s="698"/>
      <c r="G596" s="698"/>
      <c r="H596" s="698"/>
      <c r="I596" s="698"/>
      <c r="J596" s="698"/>
      <c r="K596" s="698"/>
      <c r="L596" s="698"/>
      <c r="M596" s="698"/>
      <c r="N596" s="698"/>
      <c r="O596" s="698"/>
      <c r="P596" s="698"/>
      <c r="Q596" s="699"/>
      <c r="R596" s="477" t="s">
        <v>965</v>
      </c>
      <c r="S596" s="478"/>
      <c r="T596" s="478"/>
      <c r="U596" s="479"/>
      <c r="V596" s="737"/>
      <c r="W596" s="738"/>
      <c r="X596" s="738"/>
      <c r="Y596" s="739"/>
      <c r="Z596" s="737">
        <v>3</v>
      </c>
      <c r="AA596" s="738"/>
      <c r="AB596" s="738"/>
      <c r="AC596" s="739"/>
      <c r="AD596" s="737">
        <v>9</v>
      </c>
      <c r="AE596" s="738"/>
      <c r="AF596" s="739"/>
      <c r="AG596" s="737"/>
      <c r="AH596" s="738"/>
      <c r="AI596" s="739"/>
      <c r="AJ596" s="737"/>
      <c r="AK596" s="738"/>
      <c r="AL596" s="739"/>
      <c r="AM596" s="737"/>
      <c r="AN596" s="738"/>
      <c r="AO596" s="738"/>
      <c r="AP596" s="739"/>
      <c r="AQ596" s="737" t="s">
        <v>965</v>
      </c>
      <c r="AR596" s="738"/>
      <c r="AS596" s="738"/>
      <c r="AT596" s="739"/>
      <c r="AU596" s="123"/>
      <c r="AV596" s="483"/>
      <c r="AW596" s="484"/>
      <c r="AX596" s="484"/>
      <c r="AY596" s="484"/>
      <c r="AZ596" s="484"/>
      <c r="BA596" s="484"/>
      <c r="BB596" s="484"/>
      <c r="BC596" s="484"/>
      <c r="BD596" s="484"/>
      <c r="BE596" s="484"/>
      <c r="BF596" s="484"/>
      <c r="BG596" s="484"/>
      <c r="BH596" s="484"/>
      <c r="BI596" s="484"/>
      <c r="BJ596" s="484"/>
      <c r="BK596" s="485"/>
      <c r="BL596" s="477"/>
      <c r="BM596" s="478"/>
      <c r="BN596" s="478"/>
      <c r="BO596" s="479"/>
      <c r="BP596" s="477"/>
      <c r="BQ596" s="478"/>
      <c r="BR596" s="478"/>
      <c r="BS596" s="479"/>
      <c r="BT596" s="477"/>
      <c r="BU596" s="478"/>
      <c r="BV596" s="478"/>
      <c r="BW596" s="479"/>
      <c r="BX596" s="477"/>
      <c r="BY596" s="478"/>
      <c r="BZ596" s="479"/>
      <c r="CA596" s="477"/>
      <c r="CB596" s="478"/>
      <c r="CC596" s="479"/>
      <c r="CD596" s="477"/>
      <c r="CE596" s="478"/>
      <c r="CF596" s="479"/>
      <c r="CG596" s="477"/>
      <c r="CH596" s="478"/>
      <c r="CI596" s="478"/>
      <c r="CJ596" s="479"/>
      <c r="CK596" s="477"/>
      <c r="CL596" s="478"/>
      <c r="CM596" s="478"/>
      <c r="CN596" s="479"/>
      <c r="CO596" s="122"/>
      <c r="CS596" s="137"/>
      <c r="CT596" s="137"/>
      <c r="CU596" s="137"/>
      <c r="CV596" s="137"/>
      <c r="CW596" s="137"/>
    </row>
    <row r="597" spans="1:101" s="136" customFormat="1">
      <c r="A597" s="122"/>
      <c r="B597" s="122"/>
      <c r="C597" s="122"/>
      <c r="D597" s="697" t="s">
        <v>1052</v>
      </c>
      <c r="E597" s="698"/>
      <c r="F597" s="698"/>
      <c r="G597" s="698"/>
      <c r="H597" s="698"/>
      <c r="I597" s="698"/>
      <c r="J597" s="698"/>
      <c r="K597" s="698"/>
      <c r="L597" s="698"/>
      <c r="M597" s="698"/>
      <c r="N597" s="698"/>
      <c r="O597" s="698"/>
      <c r="P597" s="698"/>
      <c r="Q597" s="699"/>
      <c r="R597" s="477" t="s">
        <v>965</v>
      </c>
      <c r="S597" s="478"/>
      <c r="T597" s="478"/>
      <c r="U597" s="479"/>
      <c r="V597" s="737"/>
      <c r="W597" s="738"/>
      <c r="X597" s="738"/>
      <c r="Y597" s="739"/>
      <c r="Z597" s="737"/>
      <c r="AA597" s="738"/>
      <c r="AB597" s="738"/>
      <c r="AC597" s="739"/>
      <c r="AD597" s="737">
        <v>8</v>
      </c>
      <c r="AE597" s="738"/>
      <c r="AF597" s="739"/>
      <c r="AG597" s="737"/>
      <c r="AH597" s="738"/>
      <c r="AI597" s="739"/>
      <c r="AJ597" s="737"/>
      <c r="AK597" s="738"/>
      <c r="AL597" s="739"/>
      <c r="AM597" s="737"/>
      <c r="AN597" s="738"/>
      <c r="AO597" s="738"/>
      <c r="AP597" s="739"/>
      <c r="AQ597" s="737" t="s">
        <v>965</v>
      </c>
      <c r="AR597" s="738"/>
      <c r="AS597" s="738"/>
      <c r="AT597" s="739"/>
      <c r="AU597" s="123"/>
      <c r="AV597" s="483"/>
      <c r="AW597" s="484"/>
      <c r="AX597" s="484"/>
      <c r="AY597" s="484"/>
      <c r="AZ597" s="484"/>
      <c r="BA597" s="484"/>
      <c r="BB597" s="484"/>
      <c r="BC597" s="484"/>
      <c r="BD597" s="484"/>
      <c r="BE597" s="484"/>
      <c r="BF597" s="484"/>
      <c r="BG597" s="484"/>
      <c r="BH597" s="484"/>
      <c r="BI597" s="484"/>
      <c r="BJ597" s="484"/>
      <c r="BK597" s="485"/>
      <c r="BL597" s="477"/>
      <c r="BM597" s="478"/>
      <c r="BN597" s="478"/>
      <c r="BO597" s="479"/>
      <c r="BP597" s="477"/>
      <c r="BQ597" s="478"/>
      <c r="BR597" s="478"/>
      <c r="BS597" s="479"/>
      <c r="BT597" s="477"/>
      <c r="BU597" s="478"/>
      <c r="BV597" s="478"/>
      <c r="BW597" s="479"/>
      <c r="BX597" s="477"/>
      <c r="BY597" s="478"/>
      <c r="BZ597" s="479"/>
      <c r="CA597" s="477"/>
      <c r="CB597" s="478"/>
      <c r="CC597" s="479"/>
      <c r="CD597" s="477"/>
      <c r="CE597" s="478"/>
      <c r="CF597" s="479"/>
      <c r="CG597" s="477"/>
      <c r="CH597" s="478"/>
      <c r="CI597" s="478"/>
      <c r="CJ597" s="479"/>
      <c r="CK597" s="477"/>
      <c r="CL597" s="478"/>
      <c r="CM597" s="478"/>
      <c r="CN597" s="479"/>
      <c r="CO597" s="122"/>
      <c r="CS597" s="137"/>
      <c r="CT597" s="137"/>
      <c r="CU597" s="137"/>
      <c r="CV597" s="137"/>
      <c r="CW597" s="137"/>
    </row>
    <row r="598" spans="1:101" s="136" customFormat="1">
      <c r="A598" s="122"/>
      <c r="B598" s="122"/>
      <c r="C598" s="122"/>
      <c r="D598" s="697" t="s">
        <v>1053</v>
      </c>
      <c r="E598" s="698"/>
      <c r="F598" s="698"/>
      <c r="G598" s="698"/>
      <c r="H598" s="698"/>
      <c r="I598" s="698"/>
      <c r="J598" s="698"/>
      <c r="K598" s="698"/>
      <c r="L598" s="698"/>
      <c r="M598" s="698"/>
      <c r="N598" s="698"/>
      <c r="O598" s="698"/>
      <c r="P598" s="698"/>
      <c r="Q598" s="699"/>
      <c r="R598" s="477" t="s">
        <v>965</v>
      </c>
      <c r="S598" s="478"/>
      <c r="T598" s="478"/>
      <c r="U598" s="479"/>
      <c r="V598" s="737"/>
      <c r="W598" s="738"/>
      <c r="X598" s="738"/>
      <c r="Y598" s="739"/>
      <c r="Z598" s="737"/>
      <c r="AA598" s="738"/>
      <c r="AB598" s="738"/>
      <c r="AC598" s="739"/>
      <c r="AD598" s="737">
        <v>6</v>
      </c>
      <c r="AE598" s="738"/>
      <c r="AF598" s="739"/>
      <c r="AG598" s="737"/>
      <c r="AH598" s="738"/>
      <c r="AI598" s="739"/>
      <c r="AJ598" s="737"/>
      <c r="AK598" s="738"/>
      <c r="AL598" s="739"/>
      <c r="AM598" s="737"/>
      <c r="AN598" s="738"/>
      <c r="AO598" s="738"/>
      <c r="AP598" s="739"/>
      <c r="AQ598" s="737" t="s">
        <v>965</v>
      </c>
      <c r="AR598" s="738"/>
      <c r="AS598" s="738"/>
      <c r="AT598" s="739"/>
      <c r="AU598" s="123"/>
      <c r="AV598" s="483"/>
      <c r="AW598" s="484"/>
      <c r="AX598" s="484"/>
      <c r="AY598" s="484"/>
      <c r="AZ598" s="484"/>
      <c r="BA598" s="484"/>
      <c r="BB598" s="484"/>
      <c r="BC598" s="484"/>
      <c r="BD598" s="484"/>
      <c r="BE598" s="484"/>
      <c r="BF598" s="484"/>
      <c r="BG598" s="484"/>
      <c r="BH598" s="484"/>
      <c r="BI598" s="484"/>
      <c r="BJ598" s="484"/>
      <c r="BK598" s="485"/>
      <c r="BL598" s="477"/>
      <c r="BM598" s="478"/>
      <c r="BN598" s="478"/>
      <c r="BO598" s="479"/>
      <c r="BP598" s="477"/>
      <c r="BQ598" s="478"/>
      <c r="BR598" s="478"/>
      <c r="BS598" s="479"/>
      <c r="BT598" s="477"/>
      <c r="BU598" s="478"/>
      <c r="BV598" s="478"/>
      <c r="BW598" s="479"/>
      <c r="BX598" s="477"/>
      <c r="BY598" s="478"/>
      <c r="BZ598" s="479"/>
      <c r="CA598" s="477"/>
      <c r="CB598" s="478"/>
      <c r="CC598" s="479"/>
      <c r="CD598" s="477"/>
      <c r="CE598" s="478"/>
      <c r="CF598" s="479"/>
      <c r="CG598" s="477"/>
      <c r="CH598" s="478"/>
      <c r="CI598" s="478"/>
      <c r="CJ598" s="479"/>
      <c r="CK598" s="477"/>
      <c r="CL598" s="478"/>
      <c r="CM598" s="478"/>
      <c r="CN598" s="479"/>
      <c r="CO598" s="122"/>
      <c r="CS598" s="137"/>
      <c r="CT598" s="137"/>
      <c r="CU598" s="137"/>
      <c r="CV598" s="137"/>
      <c r="CW598" s="137"/>
    </row>
    <row r="599" spans="1:101" s="136" customFormat="1">
      <c r="A599" s="122"/>
      <c r="B599" s="122"/>
      <c r="C599" s="122"/>
      <c r="D599" s="697" t="s">
        <v>1054</v>
      </c>
      <c r="E599" s="698"/>
      <c r="F599" s="698"/>
      <c r="G599" s="698"/>
      <c r="H599" s="698"/>
      <c r="I599" s="698"/>
      <c r="J599" s="698"/>
      <c r="K599" s="698"/>
      <c r="L599" s="698"/>
      <c r="M599" s="698"/>
      <c r="N599" s="698"/>
      <c r="O599" s="698"/>
      <c r="P599" s="698"/>
      <c r="Q599" s="699"/>
      <c r="R599" s="477" t="s">
        <v>965</v>
      </c>
      <c r="S599" s="478"/>
      <c r="T599" s="478"/>
      <c r="U599" s="479"/>
      <c r="V599" s="737"/>
      <c r="W599" s="738"/>
      <c r="X599" s="738"/>
      <c r="Y599" s="739"/>
      <c r="Z599" s="737"/>
      <c r="AA599" s="738"/>
      <c r="AB599" s="738"/>
      <c r="AC599" s="739"/>
      <c r="AD599" s="737">
        <v>4</v>
      </c>
      <c r="AE599" s="738"/>
      <c r="AF599" s="739"/>
      <c r="AG599" s="737"/>
      <c r="AH599" s="738"/>
      <c r="AI599" s="739"/>
      <c r="AJ599" s="737"/>
      <c r="AK599" s="738"/>
      <c r="AL599" s="739"/>
      <c r="AM599" s="737"/>
      <c r="AN599" s="738"/>
      <c r="AO599" s="738"/>
      <c r="AP599" s="739"/>
      <c r="AQ599" s="737" t="s">
        <v>965</v>
      </c>
      <c r="AR599" s="738"/>
      <c r="AS599" s="738"/>
      <c r="AT599" s="739"/>
      <c r="AU599" s="123"/>
      <c r="AV599" s="483"/>
      <c r="AW599" s="484"/>
      <c r="AX599" s="484"/>
      <c r="AY599" s="484"/>
      <c r="AZ599" s="484"/>
      <c r="BA599" s="484"/>
      <c r="BB599" s="484"/>
      <c r="BC599" s="484"/>
      <c r="BD599" s="484"/>
      <c r="BE599" s="484"/>
      <c r="BF599" s="484"/>
      <c r="BG599" s="484"/>
      <c r="BH599" s="484"/>
      <c r="BI599" s="484"/>
      <c r="BJ599" s="484"/>
      <c r="BK599" s="485"/>
      <c r="BL599" s="477"/>
      <c r="BM599" s="478"/>
      <c r="BN599" s="478"/>
      <c r="BO599" s="479"/>
      <c r="BP599" s="477"/>
      <c r="BQ599" s="478"/>
      <c r="BR599" s="478"/>
      <c r="BS599" s="479"/>
      <c r="BT599" s="477"/>
      <c r="BU599" s="478"/>
      <c r="BV599" s="478"/>
      <c r="BW599" s="479"/>
      <c r="BX599" s="477"/>
      <c r="BY599" s="478"/>
      <c r="BZ599" s="479"/>
      <c r="CA599" s="477"/>
      <c r="CB599" s="478"/>
      <c r="CC599" s="479"/>
      <c r="CD599" s="477"/>
      <c r="CE599" s="478"/>
      <c r="CF599" s="479"/>
      <c r="CG599" s="477"/>
      <c r="CH599" s="478"/>
      <c r="CI599" s="478"/>
      <c r="CJ599" s="479"/>
      <c r="CK599" s="477"/>
      <c r="CL599" s="478"/>
      <c r="CM599" s="478"/>
      <c r="CN599" s="479"/>
      <c r="CO599" s="122"/>
      <c r="CS599" s="137"/>
      <c r="CT599" s="137"/>
      <c r="CU599" s="137"/>
      <c r="CV599" s="137"/>
      <c r="CW599" s="137"/>
    </row>
    <row r="600" spans="1:101" s="136" customFormat="1" ht="13.5" customHeight="1">
      <c r="A600" s="122"/>
      <c r="B600" s="122"/>
      <c r="C600" s="122"/>
      <c r="D600" s="235" t="s">
        <v>1056</v>
      </c>
      <c r="E600" s="235"/>
      <c r="F600" s="235"/>
      <c r="G600" s="235"/>
      <c r="H600" s="235"/>
      <c r="I600" s="235"/>
      <c r="J600" s="235"/>
      <c r="K600" s="235"/>
      <c r="L600" s="235"/>
      <c r="M600" s="235"/>
      <c r="N600" s="235"/>
      <c r="O600" s="235"/>
      <c r="P600" s="235"/>
      <c r="Q600" s="235"/>
      <c r="R600" s="235"/>
      <c r="S600" s="235"/>
      <c r="T600" s="235"/>
      <c r="U600" s="235" t="s">
        <v>965</v>
      </c>
      <c r="V600" s="737"/>
      <c r="W600" s="738"/>
      <c r="X600" s="738"/>
      <c r="Y600" s="739"/>
      <c r="Z600" s="737">
        <v>1</v>
      </c>
      <c r="AA600" s="738"/>
      <c r="AB600" s="738"/>
      <c r="AC600" s="739"/>
      <c r="AD600" s="737">
        <v>8</v>
      </c>
      <c r="AE600" s="738"/>
      <c r="AF600" s="739"/>
      <c r="AG600" s="737"/>
      <c r="AH600" s="738"/>
      <c r="AI600" s="739"/>
      <c r="AJ600" s="737"/>
      <c r="AK600" s="738"/>
      <c r="AL600" s="739"/>
      <c r="AM600" s="737"/>
      <c r="AN600" s="738"/>
      <c r="AO600" s="738"/>
      <c r="AP600" s="739"/>
      <c r="AQ600" s="737" t="s">
        <v>965</v>
      </c>
      <c r="AR600" s="738"/>
      <c r="AS600" s="738"/>
      <c r="AT600" s="739"/>
      <c r="AU600" s="123"/>
      <c r="AV600" s="483"/>
      <c r="AW600" s="484"/>
      <c r="AX600" s="484"/>
      <c r="AY600" s="484"/>
      <c r="AZ600" s="484"/>
      <c r="BA600" s="484"/>
      <c r="BB600" s="484"/>
      <c r="BC600" s="484"/>
      <c r="BD600" s="484"/>
      <c r="BE600" s="484"/>
      <c r="BF600" s="484"/>
      <c r="BG600" s="484"/>
      <c r="BH600" s="484"/>
      <c r="BI600" s="484"/>
      <c r="BJ600" s="484"/>
      <c r="BK600" s="485"/>
      <c r="BL600" s="477"/>
      <c r="BM600" s="478"/>
      <c r="BN600" s="478"/>
      <c r="BO600" s="479"/>
      <c r="BP600" s="477"/>
      <c r="BQ600" s="478"/>
      <c r="BR600" s="478"/>
      <c r="BS600" s="479"/>
      <c r="BT600" s="477"/>
      <c r="BU600" s="478"/>
      <c r="BV600" s="478"/>
      <c r="BW600" s="479"/>
      <c r="BX600" s="477"/>
      <c r="BY600" s="478"/>
      <c r="BZ600" s="479"/>
      <c r="CA600" s="477"/>
      <c r="CB600" s="478"/>
      <c r="CC600" s="479"/>
      <c r="CD600" s="477"/>
      <c r="CE600" s="478"/>
      <c r="CF600" s="479"/>
      <c r="CG600" s="477"/>
      <c r="CH600" s="478"/>
      <c r="CI600" s="478"/>
      <c r="CJ600" s="479"/>
      <c r="CK600" s="477"/>
      <c r="CL600" s="478"/>
      <c r="CM600" s="478"/>
      <c r="CN600" s="479"/>
      <c r="CO600" s="122"/>
      <c r="CS600" s="137"/>
      <c r="CT600" s="137"/>
      <c r="CU600" s="137"/>
      <c r="CV600" s="137"/>
      <c r="CW600" s="137"/>
    </row>
    <row r="601" spans="1:101" s="136" customFormat="1">
      <c r="A601" s="122"/>
      <c r="B601" s="122"/>
      <c r="C601" s="122"/>
      <c r="D601" s="235" t="s">
        <v>1057</v>
      </c>
      <c r="E601" s="235"/>
      <c r="F601" s="235"/>
      <c r="G601" s="235"/>
      <c r="H601" s="235"/>
      <c r="I601" s="235"/>
      <c r="J601" s="235"/>
      <c r="K601" s="235"/>
      <c r="L601" s="235"/>
      <c r="M601" s="235"/>
      <c r="N601" s="235"/>
      <c r="O601" s="235"/>
      <c r="P601" s="235"/>
      <c r="Q601" s="235"/>
      <c r="R601" s="235"/>
      <c r="S601" s="235"/>
      <c r="T601" s="235"/>
      <c r="U601" s="235" t="s">
        <v>965</v>
      </c>
      <c r="V601" s="737"/>
      <c r="W601" s="738"/>
      <c r="X601" s="738"/>
      <c r="Y601" s="739"/>
      <c r="Z601" s="737">
        <v>3</v>
      </c>
      <c r="AA601" s="738"/>
      <c r="AB601" s="738"/>
      <c r="AC601" s="739"/>
      <c r="AD601" s="737">
        <v>7</v>
      </c>
      <c r="AE601" s="738"/>
      <c r="AF601" s="739"/>
      <c r="AG601" s="737"/>
      <c r="AH601" s="738"/>
      <c r="AI601" s="739"/>
      <c r="AJ601" s="737"/>
      <c r="AK601" s="738"/>
      <c r="AL601" s="739"/>
      <c r="AM601" s="737"/>
      <c r="AN601" s="738"/>
      <c r="AO601" s="738"/>
      <c r="AP601" s="739"/>
      <c r="AQ601" s="737" t="s">
        <v>965</v>
      </c>
      <c r="AR601" s="738"/>
      <c r="AS601" s="738"/>
      <c r="AT601" s="739"/>
      <c r="AU601" s="123"/>
      <c r="AV601" s="483"/>
      <c r="AW601" s="484"/>
      <c r="AX601" s="484"/>
      <c r="AY601" s="484"/>
      <c r="AZ601" s="484"/>
      <c r="BA601" s="484"/>
      <c r="BB601" s="484"/>
      <c r="BC601" s="484"/>
      <c r="BD601" s="484"/>
      <c r="BE601" s="484"/>
      <c r="BF601" s="484"/>
      <c r="BG601" s="484"/>
      <c r="BH601" s="484"/>
      <c r="BI601" s="484"/>
      <c r="BJ601" s="484"/>
      <c r="BK601" s="485"/>
      <c r="BL601" s="477"/>
      <c r="BM601" s="478"/>
      <c r="BN601" s="478"/>
      <c r="BO601" s="479"/>
      <c r="BP601" s="477"/>
      <c r="BQ601" s="478"/>
      <c r="BR601" s="478"/>
      <c r="BS601" s="479"/>
      <c r="BT601" s="477"/>
      <c r="BU601" s="478"/>
      <c r="BV601" s="478"/>
      <c r="BW601" s="479"/>
      <c r="BX601" s="477"/>
      <c r="BY601" s="478"/>
      <c r="BZ601" s="479"/>
      <c r="CA601" s="477"/>
      <c r="CB601" s="478"/>
      <c r="CC601" s="479"/>
      <c r="CD601" s="477"/>
      <c r="CE601" s="478"/>
      <c r="CF601" s="479"/>
      <c r="CG601" s="477"/>
      <c r="CH601" s="478"/>
      <c r="CI601" s="478"/>
      <c r="CJ601" s="479"/>
      <c r="CK601" s="477"/>
      <c r="CL601" s="478"/>
      <c r="CM601" s="478"/>
      <c r="CN601" s="479"/>
      <c r="CO601" s="122"/>
      <c r="CS601" s="137"/>
      <c r="CT601" s="137"/>
      <c r="CU601" s="137"/>
      <c r="CV601" s="137"/>
      <c r="CW601" s="137"/>
    </row>
    <row r="602" spans="1:101" s="136" customFormat="1">
      <c r="A602" s="122"/>
      <c r="B602" s="122"/>
      <c r="C602" s="122"/>
      <c r="D602" s="235" t="s">
        <v>1058</v>
      </c>
      <c r="E602" s="235"/>
      <c r="F602" s="235"/>
      <c r="G602" s="235"/>
      <c r="H602" s="235"/>
      <c r="I602" s="235"/>
      <c r="J602" s="235"/>
      <c r="K602" s="235"/>
      <c r="L602" s="235"/>
      <c r="M602" s="235"/>
      <c r="N602" s="235"/>
      <c r="O602" s="235"/>
      <c r="P602" s="235"/>
      <c r="Q602" s="235"/>
      <c r="R602" s="235"/>
      <c r="S602" s="235"/>
      <c r="T602" s="235"/>
      <c r="U602" s="235" t="s">
        <v>965</v>
      </c>
      <c r="V602" s="737"/>
      <c r="W602" s="738"/>
      <c r="X602" s="738"/>
      <c r="Y602" s="739"/>
      <c r="Z602" s="737"/>
      <c r="AA602" s="738"/>
      <c r="AB602" s="738"/>
      <c r="AC602" s="739"/>
      <c r="AD602" s="737">
        <v>9</v>
      </c>
      <c r="AE602" s="738"/>
      <c r="AF602" s="739"/>
      <c r="AG602" s="737"/>
      <c r="AH602" s="738"/>
      <c r="AI602" s="739"/>
      <c r="AJ602" s="737"/>
      <c r="AK602" s="738"/>
      <c r="AL602" s="739"/>
      <c r="AM602" s="737"/>
      <c r="AN602" s="738"/>
      <c r="AO602" s="738"/>
      <c r="AP602" s="739"/>
      <c r="AQ602" s="737" t="s">
        <v>965</v>
      </c>
      <c r="AR602" s="738"/>
      <c r="AS602" s="738"/>
      <c r="AT602" s="739"/>
      <c r="AU602" s="123"/>
      <c r="AV602" s="483"/>
      <c r="AW602" s="484"/>
      <c r="AX602" s="484"/>
      <c r="AY602" s="484"/>
      <c r="AZ602" s="484"/>
      <c r="BA602" s="484"/>
      <c r="BB602" s="484"/>
      <c r="BC602" s="484"/>
      <c r="BD602" s="484"/>
      <c r="BE602" s="484"/>
      <c r="BF602" s="484"/>
      <c r="BG602" s="484"/>
      <c r="BH602" s="484"/>
      <c r="BI602" s="484"/>
      <c r="BJ602" s="484"/>
      <c r="BK602" s="485"/>
      <c r="BL602" s="477"/>
      <c r="BM602" s="478"/>
      <c r="BN602" s="478"/>
      <c r="BO602" s="479"/>
      <c r="BP602" s="477"/>
      <c r="BQ602" s="478"/>
      <c r="BR602" s="478"/>
      <c r="BS602" s="479"/>
      <c r="BT602" s="477"/>
      <c r="BU602" s="478"/>
      <c r="BV602" s="478"/>
      <c r="BW602" s="479"/>
      <c r="BX602" s="477"/>
      <c r="BY602" s="478"/>
      <c r="BZ602" s="479"/>
      <c r="CA602" s="477"/>
      <c r="CB602" s="478"/>
      <c r="CC602" s="479"/>
      <c r="CD602" s="477"/>
      <c r="CE602" s="478"/>
      <c r="CF602" s="479"/>
      <c r="CG602" s="477"/>
      <c r="CH602" s="478"/>
      <c r="CI602" s="478"/>
      <c r="CJ602" s="479"/>
      <c r="CK602" s="477"/>
      <c r="CL602" s="478"/>
      <c r="CM602" s="478"/>
      <c r="CN602" s="479"/>
      <c r="CO602" s="122"/>
      <c r="CS602" s="138">
        <f>+BT625</f>
        <v>329</v>
      </c>
      <c r="CT602" s="138">
        <f>+BX625</f>
        <v>1987</v>
      </c>
      <c r="CU602" s="138">
        <f>+CA625</f>
        <v>1752</v>
      </c>
      <c r="CV602" s="138">
        <f>+CD625</f>
        <v>580</v>
      </c>
      <c r="CW602" s="138">
        <f>SUM(CS602:CV602)</f>
        <v>4648</v>
      </c>
    </row>
    <row r="603" spans="1:101" s="136" customFormat="1">
      <c r="A603" s="122"/>
      <c r="B603" s="122"/>
      <c r="C603" s="122"/>
      <c r="D603" s="235" t="s">
        <v>1059</v>
      </c>
      <c r="E603" s="235"/>
      <c r="F603" s="235"/>
      <c r="G603" s="235"/>
      <c r="H603" s="235"/>
      <c r="I603" s="235"/>
      <c r="J603" s="235"/>
      <c r="K603" s="235"/>
      <c r="L603" s="235"/>
      <c r="M603" s="235"/>
      <c r="N603" s="235"/>
      <c r="O603" s="235"/>
      <c r="P603" s="235"/>
      <c r="Q603" s="235"/>
      <c r="R603" s="235"/>
      <c r="S603" s="235"/>
      <c r="T603" s="235"/>
      <c r="U603" s="235" t="s">
        <v>965</v>
      </c>
      <c r="V603" s="737"/>
      <c r="W603" s="738"/>
      <c r="X603" s="738"/>
      <c r="Y603" s="739"/>
      <c r="Z603" s="737">
        <v>1</v>
      </c>
      <c r="AA603" s="738"/>
      <c r="AB603" s="738"/>
      <c r="AC603" s="739"/>
      <c r="AD603" s="737">
        <v>7</v>
      </c>
      <c r="AE603" s="738"/>
      <c r="AF603" s="739"/>
      <c r="AG603" s="737"/>
      <c r="AH603" s="738"/>
      <c r="AI603" s="739"/>
      <c r="AJ603" s="737"/>
      <c r="AK603" s="738"/>
      <c r="AL603" s="739"/>
      <c r="AM603" s="737"/>
      <c r="AN603" s="738"/>
      <c r="AO603" s="738"/>
      <c r="AP603" s="739"/>
      <c r="AQ603" s="737" t="s">
        <v>965</v>
      </c>
      <c r="AR603" s="738"/>
      <c r="AS603" s="738"/>
      <c r="AT603" s="739"/>
      <c r="AU603" s="123"/>
      <c r="AV603" s="483"/>
      <c r="AW603" s="484"/>
      <c r="AX603" s="484"/>
      <c r="AY603" s="484"/>
      <c r="AZ603" s="484"/>
      <c r="BA603" s="484"/>
      <c r="BB603" s="484"/>
      <c r="BC603" s="484"/>
      <c r="BD603" s="484"/>
      <c r="BE603" s="484"/>
      <c r="BF603" s="484"/>
      <c r="BG603" s="484"/>
      <c r="BH603" s="484"/>
      <c r="BI603" s="484"/>
      <c r="BJ603" s="484"/>
      <c r="BK603" s="485"/>
      <c r="BL603" s="477"/>
      <c r="BM603" s="478"/>
      <c r="BN603" s="478"/>
      <c r="BO603" s="479"/>
      <c r="BP603" s="477"/>
      <c r="BQ603" s="478"/>
      <c r="BR603" s="478"/>
      <c r="BS603" s="479"/>
      <c r="BT603" s="477"/>
      <c r="BU603" s="478"/>
      <c r="BV603" s="478"/>
      <c r="BW603" s="479"/>
      <c r="BX603" s="477"/>
      <c r="BY603" s="478"/>
      <c r="BZ603" s="479"/>
      <c r="CA603" s="477"/>
      <c r="CB603" s="478"/>
      <c r="CC603" s="479"/>
      <c r="CD603" s="477"/>
      <c r="CE603" s="478"/>
      <c r="CF603" s="479"/>
      <c r="CG603" s="477"/>
      <c r="CH603" s="478"/>
      <c r="CI603" s="478"/>
      <c r="CJ603" s="479"/>
      <c r="CK603" s="477"/>
      <c r="CL603" s="478"/>
      <c r="CM603" s="478"/>
      <c r="CN603" s="479"/>
      <c r="CO603" s="122"/>
      <c r="CS603" s="158">
        <f>+CS602/$CW$602</f>
        <v>7.0783132530120488E-2</v>
      </c>
      <c r="CT603" s="158">
        <f>+CT602/$CW$602</f>
        <v>0.42749569707401031</v>
      </c>
      <c r="CU603" s="158">
        <f>+CU602/$CW$602</f>
        <v>0.37693631669535282</v>
      </c>
      <c r="CV603" s="158">
        <f>+CV602/$CW$602</f>
        <v>0.12478485370051635</v>
      </c>
      <c r="CW603" s="137"/>
    </row>
    <row r="604" spans="1:101" s="136" customFormat="1">
      <c r="A604" s="122"/>
      <c r="B604" s="122"/>
      <c r="C604" s="122"/>
      <c r="D604" s="235" t="s">
        <v>1060</v>
      </c>
      <c r="E604" s="235"/>
      <c r="F604" s="235"/>
      <c r="G604" s="235"/>
      <c r="H604" s="235"/>
      <c r="I604" s="235"/>
      <c r="J604" s="235"/>
      <c r="K604" s="235"/>
      <c r="L604" s="235"/>
      <c r="M604" s="235"/>
      <c r="N604" s="235"/>
      <c r="O604" s="235"/>
      <c r="P604" s="235"/>
      <c r="Q604" s="235"/>
      <c r="R604" s="235"/>
      <c r="S604" s="235"/>
      <c r="T604" s="235"/>
      <c r="U604" s="235" t="s">
        <v>965</v>
      </c>
      <c r="V604" s="737"/>
      <c r="W604" s="738"/>
      <c r="X604" s="738"/>
      <c r="Y604" s="739"/>
      <c r="Z604" s="737">
        <v>2</v>
      </c>
      <c r="AA604" s="738"/>
      <c r="AB604" s="738"/>
      <c r="AC604" s="739"/>
      <c r="AD604" s="737">
        <v>10</v>
      </c>
      <c r="AE604" s="738"/>
      <c r="AF604" s="739"/>
      <c r="AG604" s="737"/>
      <c r="AH604" s="738"/>
      <c r="AI604" s="739"/>
      <c r="AJ604" s="737"/>
      <c r="AK604" s="738"/>
      <c r="AL604" s="739"/>
      <c r="AM604" s="737"/>
      <c r="AN604" s="738"/>
      <c r="AO604" s="738"/>
      <c r="AP604" s="739"/>
      <c r="AQ604" s="737" t="s">
        <v>965</v>
      </c>
      <c r="AR604" s="738"/>
      <c r="AS604" s="738"/>
      <c r="AT604" s="739"/>
      <c r="AU604" s="123"/>
      <c r="AV604" s="483"/>
      <c r="AW604" s="484"/>
      <c r="AX604" s="484"/>
      <c r="AY604" s="484"/>
      <c r="AZ604" s="484"/>
      <c r="BA604" s="484"/>
      <c r="BB604" s="484"/>
      <c r="BC604" s="484"/>
      <c r="BD604" s="484"/>
      <c r="BE604" s="484"/>
      <c r="BF604" s="484"/>
      <c r="BG604" s="484"/>
      <c r="BH604" s="484"/>
      <c r="BI604" s="484"/>
      <c r="BJ604" s="484"/>
      <c r="BK604" s="485"/>
      <c r="BL604" s="477"/>
      <c r="BM604" s="478"/>
      <c r="BN604" s="478"/>
      <c r="BO604" s="479"/>
      <c r="BP604" s="477"/>
      <c r="BQ604" s="478"/>
      <c r="BR604" s="478"/>
      <c r="BS604" s="479"/>
      <c r="BT604" s="477"/>
      <c r="BU604" s="478"/>
      <c r="BV604" s="478"/>
      <c r="BW604" s="479"/>
      <c r="BX604" s="477"/>
      <c r="BY604" s="478"/>
      <c r="BZ604" s="479"/>
      <c r="CA604" s="477"/>
      <c r="CB604" s="478"/>
      <c r="CC604" s="479"/>
      <c r="CD604" s="477"/>
      <c r="CE604" s="478"/>
      <c r="CF604" s="479"/>
      <c r="CG604" s="477"/>
      <c r="CH604" s="478"/>
      <c r="CI604" s="478"/>
      <c r="CJ604" s="479"/>
      <c r="CK604" s="477"/>
      <c r="CL604" s="478"/>
      <c r="CM604" s="478"/>
      <c r="CN604" s="479"/>
      <c r="CO604" s="122"/>
    </row>
    <row r="605" spans="1:101" s="136" customFormat="1">
      <c r="A605" s="122"/>
      <c r="B605" s="122"/>
      <c r="C605" s="122"/>
      <c r="D605" s="235" t="s">
        <v>1061</v>
      </c>
      <c r="E605" s="235"/>
      <c r="F605" s="235"/>
      <c r="G605" s="235"/>
      <c r="H605" s="235"/>
      <c r="I605" s="235"/>
      <c r="J605" s="235"/>
      <c r="K605" s="235"/>
      <c r="L605" s="235"/>
      <c r="M605" s="235"/>
      <c r="N605" s="235"/>
      <c r="O605" s="235"/>
      <c r="P605" s="235"/>
      <c r="Q605" s="235"/>
      <c r="R605" s="235"/>
      <c r="S605" s="235"/>
      <c r="T605" s="235"/>
      <c r="U605" s="235"/>
      <c r="V605" s="737"/>
      <c r="W605" s="738"/>
      <c r="X605" s="738"/>
      <c r="Y605" s="739"/>
      <c r="Z605" s="737">
        <v>1</v>
      </c>
      <c r="AA605" s="738"/>
      <c r="AB605" s="738"/>
      <c r="AC605" s="739"/>
      <c r="AD605" s="737">
        <v>11</v>
      </c>
      <c r="AE605" s="738"/>
      <c r="AF605" s="739"/>
      <c r="AG605" s="737"/>
      <c r="AH605" s="738"/>
      <c r="AI605" s="739"/>
      <c r="AJ605" s="737"/>
      <c r="AK605" s="738"/>
      <c r="AL605" s="739"/>
      <c r="AM605" s="737"/>
      <c r="AN605" s="738"/>
      <c r="AO605" s="738"/>
      <c r="AP605" s="739"/>
      <c r="AQ605" s="737" t="s">
        <v>965</v>
      </c>
      <c r="AR605" s="738"/>
      <c r="AS605" s="738"/>
      <c r="AT605" s="739"/>
      <c r="AU605" s="123"/>
      <c r="AV605" s="483"/>
      <c r="AW605" s="484"/>
      <c r="AX605" s="484"/>
      <c r="AY605" s="484"/>
      <c r="AZ605" s="484"/>
      <c r="BA605" s="484"/>
      <c r="BB605" s="484"/>
      <c r="BC605" s="484"/>
      <c r="BD605" s="484"/>
      <c r="BE605" s="484"/>
      <c r="BF605" s="484"/>
      <c r="BG605" s="484"/>
      <c r="BH605" s="484"/>
      <c r="BI605" s="484"/>
      <c r="BJ605" s="484"/>
      <c r="BK605" s="485"/>
      <c r="BL605" s="477"/>
      <c r="BM605" s="478"/>
      <c r="BN605" s="478"/>
      <c r="BO605" s="479"/>
      <c r="BP605" s="477"/>
      <c r="BQ605" s="478"/>
      <c r="BR605" s="478"/>
      <c r="BS605" s="479"/>
      <c r="BT605" s="477"/>
      <c r="BU605" s="478"/>
      <c r="BV605" s="478"/>
      <c r="BW605" s="479"/>
      <c r="BX605" s="477"/>
      <c r="BY605" s="478"/>
      <c r="BZ605" s="479"/>
      <c r="CA605" s="477"/>
      <c r="CB605" s="478"/>
      <c r="CC605" s="479"/>
      <c r="CD605" s="477"/>
      <c r="CE605" s="478"/>
      <c r="CF605" s="479"/>
      <c r="CG605" s="477"/>
      <c r="CH605" s="478"/>
      <c r="CI605" s="478"/>
      <c r="CJ605" s="479"/>
      <c r="CK605" s="477"/>
      <c r="CL605" s="478"/>
      <c r="CM605" s="478"/>
      <c r="CN605" s="479"/>
      <c r="CO605" s="122"/>
      <c r="CS605" s="137" t="s">
        <v>362</v>
      </c>
      <c r="CT605" s="137" t="s">
        <v>373</v>
      </c>
      <c r="CU605" s="137" t="s">
        <v>183</v>
      </c>
      <c r="CV605" s="137" t="s">
        <v>124</v>
      </c>
      <c r="CW605" s="137" t="s">
        <v>121</v>
      </c>
    </row>
    <row r="606" spans="1:101" s="136" customFormat="1">
      <c r="A606" s="122"/>
      <c r="B606" s="122"/>
      <c r="C606" s="122"/>
      <c r="D606" s="579" t="s">
        <v>1063</v>
      </c>
      <c r="E606" s="579"/>
      <c r="F606" s="579"/>
      <c r="G606" s="579"/>
      <c r="H606" s="579"/>
      <c r="I606" s="579"/>
      <c r="J606" s="579"/>
      <c r="K606" s="579"/>
      <c r="L606" s="579"/>
      <c r="M606" s="579"/>
      <c r="N606" s="579"/>
      <c r="O606" s="579"/>
      <c r="P606" s="579"/>
      <c r="Q606" s="579"/>
      <c r="R606" s="579"/>
      <c r="S606" s="579"/>
      <c r="T606" s="579"/>
      <c r="U606" s="579"/>
      <c r="V606" s="737"/>
      <c r="W606" s="738"/>
      <c r="X606" s="738"/>
      <c r="Y606" s="739"/>
      <c r="Z606" s="737"/>
      <c r="AA606" s="738"/>
      <c r="AB606" s="738"/>
      <c r="AC606" s="739"/>
      <c r="AD606" s="737"/>
      <c r="AE606" s="738"/>
      <c r="AF606" s="739"/>
      <c r="AG606" s="737">
        <v>261</v>
      </c>
      <c r="AH606" s="738"/>
      <c r="AI606" s="739"/>
      <c r="AJ606" s="737">
        <v>90</v>
      </c>
      <c r="AK606" s="738"/>
      <c r="AL606" s="739"/>
      <c r="AM606" s="737" t="s">
        <v>965</v>
      </c>
      <c r="AN606" s="738"/>
      <c r="AO606" s="738"/>
      <c r="AP606" s="739"/>
      <c r="AQ606" s="737"/>
      <c r="AR606" s="738"/>
      <c r="AS606" s="738"/>
      <c r="AT606" s="739"/>
      <c r="AU606" s="123"/>
      <c r="AV606" s="483"/>
      <c r="AW606" s="484"/>
      <c r="AX606" s="484"/>
      <c r="AY606" s="484"/>
      <c r="AZ606" s="484"/>
      <c r="BA606" s="484"/>
      <c r="BB606" s="484"/>
      <c r="BC606" s="484"/>
      <c r="BD606" s="484"/>
      <c r="BE606" s="484"/>
      <c r="BF606" s="484"/>
      <c r="BG606" s="484"/>
      <c r="BH606" s="484"/>
      <c r="BI606" s="484"/>
      <c r="BJ606" s="484"/>
      <c r="BK606" s="485"/>
      <c r="BL606" s="477"/>
      <c r="BM606" s="478"/>
      <c r="BN606" s="478"/>
      <c r="BO606" s="479"/>
      <c r="BP606" s="477"/>
      <c r="BQ606" s="478"/>
      <c r="BR606" s="478"/>
      <c r="BS606" s="479"/>
      <c r="BT606" s="477"/>
      <c r="BU606" s="478"/>
      <c r="BV606" s="478"/>
      <c r="BW606" s="479"/>
      <c r="BX606" s="477"/>
      <c r="BY606" s="478"/>
      <c r="BZ606" s="479"/>
      <c r="CA606" s="477"/>
      <c r="CB606" s="478"/>
      <c r="CC606" s="479"/>
      <c r="CD606" s="477"/>
      <c r="CE606" s="478"/>
      <c r="CF606" s="479"/>
      <c r="CG606" s="477"/>
      <c r="CH606" s="478"/>
      <c r="CI606" s="478"/>
      <c r="CJ606" s="479"/>
      <c r="CK606" s="477"/>
      <c r="CL606" s="478"/>
      <c r="CM606" s="478"/>
      <c r="CN606" s="479"/>
      <c r="CO606" s="122"/>
      <c r="CS606" s="138">
        <f>+BL625</f>
        <v>21</v>
      </c>
      <c r="CT606" s="138">
        <f>+BP625</f>
        <v>0</v>
      </c>
      <c r="CU606" s="138">
        <f>+CG625</f>
        <v>10</v>
      </c>
      <c r="CV606" s="138">
        <f>+CK625</f>
        <v>21</v>
      </c>
      <c r="CW606" s="138">
        <f>+CS606+CT606</f>
        <v>21</v>
      </c>
    </row>
    <row r="607" spans="1:101" s="136" customFormat="1">
      <c r="A607" s="122"/>
      <c r="B607" s="122"/>
      <c r="C607" s="122"/>
      <c r="D607" s="579" t="s">
        <v>1064</v>
      </c>
      <c r="E607" s="579"/>
      <c r="F607" s="579"/>
      <c r="G607" s="579"/>
      <c r="H607" s="579"/>
      <c r="I607" s="579"/>
      <c r="J607" s="579"/>
      <c r="K607" s="579"/>
      <c r="L607" s="579"/>
      <c r="M607" s="579"/>
      <c r="N607" s="579"/>
      <c r="O607" s="579"/>
      <c r="P607" s="579"/>
      <c r="Q607" s="579"/>
      <c r="R607" s="579"/>
      <c r="S607" s="579"/>
      <c r="T607" s="579"/>
      <c r="U607" s="579"/>
      <c r="V607" s="737"/>
      <c r="W607" s="738"/>
      <c r="X607" s="738"/>
      <c r="Y607" s="739"/>
      <c r="Z607" s="737">
        <v>7</v>
      </c>
      <c r="AA607" s="738"/>
      <c r="AB607" s="738"/>
      <c r="AC607" s="739"/>
      <c r="AD607" s="737">
        <v>392</v>
      </c>
      <c r="AE607" s="738"/>
      <c r="AF607" s="739"/>
      <c r="AG607" s="737"/>
      <c r="AH607" s="738"/>
      <c r="AI607" s="739"/>
      <c r="AJ607" s="737"/>
      <c r="AK607" s="738"/>
      <c r="AL607" s="739"/>
      <c r="AM607" s="737" t="s">
        <v>965</v>
      </c>
      <c r="AN607" s="738"/>
      <c r="AO607" s="738"/>
      <c r="AP607" s="739"/>
      <c r="AQ607" s="737"/>
      <c r="AR607" s="738"/>
      <c r="AS607" s="738"/>
      <c r="AT607" s="739"/>
      <c r="AU607" s="123"/>
      <c r="AV607" s="483"/>
      <c r="AW607" s="484"/>
      <c r="AX607" s="484"/>
      <c r="AY607" s="484"/>
      <c r="AZ607" s="484"/>
      <c r="BA607" s="484"/>
      <c r="BB607" s="484"/>
      <c r="BC607" s="484"/>
      <c r="BD607" s="484"/>
      <c r="BE607" s="484"/>
      <c r="BF607" s="484"/>
      <c r="BG607" s="484"/>
      <c r="BH607" s="484"/>
      <c r="BI607" s="484"/>
      <c r="BJ607" s="484"/>
      <c r="BK607" s="485"/>
      <c r="BL607" s="477"/>
      <c r="BM607" s="478"/>
      <c r="BN607" s="478"/>
      <c r="BO607" s="479"/>
      <c r="BP607" s="477"/>
      <c r="BQ607" s="478"/>
      <c r="BR607" s="478"/>
      <c r="BS607" s="479"/>
      <c r="BT607" s="477"/>
      <c r="BU607" s="478"/>
      <c r="BV607" s="478"/>
      <c r="BW607" s="479"/>
      <c r="BX607" s="477"/>
      <c r="BY607" s="478"/>
      <c r="BZ607" s="479"/>
      <c r="CA607" s="477"/>
      <c r="CB607" s="478"/>
      <c r="CC607" s="479"/>
      <c r="CD607" s="477"/>
      <c r="CE607" s="478"/>
      <c r="CF607" s="479"/>
      <c r="CG607" s="477"/>
      <c r="CH607" s="478"/>
      <c r="CI607" s="478"/>
      <c r="CJ607" s="479"/>
      <c r="CK607" s="477"/>
      <c r="CL607" s="478"/>
      <c r="CM607" s="478"/>
      <c r="CN607" s="479"/>
      <c r="CO607" s="122"/>
      <c r="CS607" s="138"/>
      <c r="CT607" s="138"/>
      <c r="CU607" s="138"/>
      <c r="CV607" s="138"/>
      <c r="CW607" s="138"/>
    </row>
    <row r="608" spans="1:101" s="136" customFormat="1">
      <c r="A608" s="122"/>
      <c r="B608" s="122"/>
      <c r="C608" s="122"/>
      <c r="D608" s="579" t="s">
        <v>1065</v>
      </c>
      <c r="E608" s="579"/>
      <c r="F608" s="579"/>
      <c r="G608" s="579"/>
      <c r="H608" s="579"/>
      <c r="I608" s="579"/>
      <c r="J608" s="579"/>
      <c r="K608" s="579"/>
      <c r="L608" s="579"/>
      <c r="M608" s="579"/>
      <c r="N608" s="579"/>
      <c r="O608" s="579"/>
      <c r="P608" s="579"/>
      <c r="Q608" s="579"/>
      <c r="R608" s="579"/>
      <c r="S608" s="579"/>
      <c r="T608" s="579"/>
      <c r="U608" s="579"/>
      <c r="V608" s="737"/>
      <c r="W608" s="738"/>
      <c r="X608" s="738"/>
      <c r="Y608" s="739"/>
      <c r="Z608" s="737"/>
      <c r="AA608" s="738"/>
      <c r="AB608" s="738"/>
      <c r="AC608" s="739"/>
      <c r="AD608" s="737">
        <v>195</v>
      </c>
      <c r="AE608" s="738"/>
      <c r="AF608" s="739"/>
      <c r="AG608" s="737">
        <v>471</v>
      </c>
      <c r="AH608" s="738"/>
      <c r="AI608" s="739"/>
      <c r="AJ608" s="737">
        <v>93</v>
      </c>
      <c r="AK608" s="738"/>
      <c r="AL608" s="739"/>
      <c r="AM608" s="737" t="s">
        <v>965</v>
      </c>
      <c r="AN608" s="738"/>
      <c r="AO608" s="738"/>
      <c r="AP608" s="739"/>
      <c r="AQ608" s="737"/>
      <c r="AR608" s="738"/>
      <c r="AS608" s="738"/>
      <c r="AT608" s="739"/>
      <c r="AU608" s="123"/>
      <c r="AV608" s="483"/>
      <c r="AW608" s="484"/>
      <c r="AX608" s="484"/>
      <c r="AY608" s="484"/>
      <c r="AZ608" s="484"/>
      <c r="BA608" s="484"/>
      <c r="BB608" s="484"/>
      <c r="BC608" s="484"/>
      <c r="BD608" s="484"/>
      <c r="BE608" s="484"/>
      <c r="BF608" s="484"/>
      <c r="BG608" s="484"/>
      <c r="BH608" s="484"/>
      <c r="BI608" s="484"/>
      <c r="BJ608" s="484"/>
      <c r="BK608" s="485"/>
      <c r="BL608" s="477"/>
      <c r="BM608" s="478"/>
      <c r="BN608" s="478"/>
      <c r="BO608" s="479"/>
      <c r="BP608" s="477"/>
      <c r="BQ608" s="478"/>
      <c r="BR608" s="478"/>
      <c r="BS608" s="479"/>
      <c r="BT608" s="477"/>
      <c r="BU608" s="478"/>
      <c r="BV608" s="478"/>
      <c r="BW608" s="479"/>
      <c r="BX608" s="477"/>
      <c r="BY608" s="478"/>
      <c r="BZ608" s="479"/>
      <c r="CA608" s="477"/>
      <c r="CB608" s="478"/>
      <c r="CC608" s="479"/>
      <c r="CD608" s="477"/>
      <c r="CE608" s="478"/>
      <c r="CF608" s="479"/>
      <c r="CG608" s="477"/>
      <c r="CH608" s="478"/>
      <c r="CI608" s="478"/>
      <c r="CJ608" s="479"/>
      <c r="CK608" s="477"/>
      <c r="CL608" s="478"/>
      <c r="CM608" s="478"/>
      <c r="CN608" s="479"/>
      <c r="CO608" s="122"/>
      <c r="CS608" s="138"/>
      <c r="CT608" s="138"/>
      <c r="CU608" s="138"/>
      <c r="CV608" s="138"/>
      <c r="CW608" s="138"/>
    </row>
    <row r="609" spans="1:101" s="136" customFormat="1">
      <c r="A609" s="122"/>
      <c r="B609" s="122"/>
      <c r="C609" s="122"/>
      <c r="D609" s="579" t="s">
        <v>1066</v>
      </c>
      <c r="E609" s="579"/>
      <c r="F609" s="579"/>
      <c r="G609" s="579"/>
      <c r="H609" s="579"/>
      <c r="I609" s="579"/>
      <c r="J609" s="579"/>
      <c r="K609" s="579"/>
      <c r="L609" s="579"/>
      <c r="M609" s="579"/>
      <c r="N609" s="579"/>
      <c r="O609" s="579"/>
      <c r="P609" s="579"/>
      <c r="Q609" s="579"/>
      <c r="R609" s="579"/>
      <c r="S609" s="579"/>
      <c r="T609" s="579"/>
      <c r="U609" s="579"/>
      <c r="V609" s="737"/>
      <c r="W609" s="738"/>
      <c r="X609" s="738"/>
      <c r="Y609" s="739"/>
      <c r="Z609" s="737">
        <v>97</v>
      </c>
      <c r="AA609" s="738"/>
      <c r="AB609" s="738"/>
      <c r="AC609" s="739"/>
      <c r="AD609" s="737">
        <v>317</v>
      </c>
      <c r="AE609" s="738"/>
      <c r="AF609" s="739"/>
      <c r="AG609" s="737"/>
      <c r="AH609" s="738"/>
      <c r="AI609" s="739"/>
      <c r="AJ609" s="737"/>
      <c r="AK609" s="738"/>
      <c r="AL609" s="739"/>
      <c r="AM609" s="737" t="s">
        <v>965</v>
      </c>
      <c r="AN609" s="738"/>
      <c r="AO609" s="738"/>
      <c r="AP609" s="739"/>
      <c r="AQ609" s="737"/>
      <c r="AR609" s="738"/>
      <c r="AS609" s="738"/>
      <c r="AT609" s="739"/>
      <c r="AU609" s="123"/>
      <c r="AV609" s="483"/>
      <c r="AW609" s="484"/>
      <c r="AX609" s="484"/>
      <c r="AY609" s="484"/>
      <c r="AZ609" s="484"/>
      <c r="BA609" s="484"/>
      <c r="BB609" s="484"/>
      <c r="BC609" s="484"/>
      <c r="BD609" s="484"/>
      <c r="BE609" s="484"/>
      <c r="BF609" s="484"/>
      <c r="BG609" s="484"/>
      <c r="BH609" s="484"/>
      <c r="BI609" s="484"/>
      <c r="BJ609" s="484"/>
      <c r="BK609" s="485"/>
      <c r="BL609" s="477"/>
      <c r="BM609" s="478"/>
      <c r="BN609" s="478"/>
      <c r="BO609" s="479"/>
      <c r="BP609" s="477"/>
      <c r="BQ609" s="478"/>
      <c r="BR609" s="478"/>
      <c r="BS609" s="479"/>
      <c r="BT609" s="477"/>
      <c r="BU609" s="478"/>
      <c r="BV609" s="478"/>
      <c r="BW609" s="479"/>
      <c r="BX609" s="477"/>
      <c r="BY609" s="478"/>
      <c r="BZ609" s="479"/>
      <c r="CA609" s="477"/>
      <c r="CB609" s="478"/>
      <c r="CC609" s="479"/>
      <c r="CD609" s="477"/>
      <c r="CE609" s="478"/>
      <c r="CF609" s="479"/>
      <c r="CG609" s="477"/>
      <c r="CH609" s="478"/>
      <c r="CI609" s="478"/>
      <c r="CJ609" s="479"/>
      <c r="CK609" s="477"/>
      <c r="CL609" s="478"/>
      <c r="CM609" s="478"/>
      <c r="CN609" s="479"/>
      <c r="CO609" s="122"/>
      <c r="CS609" s="138"/>
      <c r="CT609" s="138"/>
      <c r="CU609" s="138"/>
      <c r="CV609" s="138"/>
      <c r="CW609" s="138"/>
    </row>
    <row r="610" spans="1:101" s="136" customFormat="1">
      <c r="A610" s="122"/>
      <c r="B610" s="122"/>
      <c r="C610" s="122"/>
      <c r="D610" s="579" t="s">
        <v>1067</v>
      </c>
      <c r="E610" s="579"/>
      <c r="F610" s="579"/>
      <c r="G610" s="579"/>
      <c r="H610" s="579"/>
      <c r="I610" s="579"/>
      <c r="J610" s="579"/>
      <c r="K610" s="579"/>
      <c r="L610" s="579"/>
      <c r="M610" s="579"/>
      <c r="N610" s="579"/>
      <c r="O610" s="579"/>
      <c r="P610" s="579"/>
      <c r="Q610" s="579"/>
      <c r="R610" s="579"/>
      <c r="S610" s="579"/>
      <c r="T610" s="579"/>
      <c r="U610" s="579"/>
      <c r="V610" s="737"/>
      <c r="W610" s="738"/>
      <c r="X610" s="738"/>
      <c r="Y610" s="739"/>
      <c r="Z610" s="737">
        <v>6</v>
      </c>
      <c r="AA610" s="738"/>
      <c r="AB610" s="738"/>
      <c r="AC610" s="739"/>
      <c r="AD610" s="737">
        <v>42</v>
      </c>
      <c r="AE610" s="738"/>
      <c r="AF610" s="739"/>
      <c r="AG610" s="737">
        <v>77</v>
      </c>
      <c r="AH610" s="738"/>
      <c r="AI610" s="739"/>
      <c r="AJ610" s="737">
        <v>30</v>
      </c>
      <c r="AK610" s="738"/>
      <c r="AL610" s="739"/>
      <c r="AM610" s="737"/>
      <c r="AN610" s="738"/>
      <c r="AO610" s="738"/>
      <c r="AP610" s="739"/>
      <c r="AQ610" s="737" t="s">
        <v>965</v>
      </c>
      <c r="AR610" s="738"/>
      <c r="AS610" s="738"/>
      <c r="AT610" s="739"/>
      <c r="AU610" s="123"/>
      <c r="AV610" s="483"/>
      <c r="AW610" s="484"/>
      <c r="AX610" s="484"/>
      <c r="AY610" s="484"/>
      <c r="AZ610" s="484"/>
      <c r="BA610" s="484"/>
      <c r="BB610" s="484"/>
      <c r="BC610" s="484"/>
      <c r="BD610" s="484"/>
      <c r="BE610" s="484"/>
      <c r="BF610" s="484"/>
      <c r="BG610" s="484"/>
      <c r="BH610" s="484"/>
      <c r="BI610" s="484"/>
      <c r="BJ610" s="484"/>
      <c r="BK610" s="485"/>
      <c r="BL610" s="477"/>
      <c r="BM610" s="478"/>
      <c r="BN610" s="478"/>
      <c r="BO610" s="479"/>
      <c r="BP610" s="477"/>
      <c r="BQ610" s="478"/>
      <c r="BR610" s="478"/>
      <c r="BS610" s="479"/>
      <c r="BT610" s="477"/>
      <c r="BU610" s="478"/>
      <c r="BV610" s="478"/>
      <c r="BW610" s="479"/>
      <c r="BX610" s="477"/>
      <c r="BY610" s="478"/>
      <c r="BZ610" s="479"/>
      <c r="CA610" s="477"/>
      <c r="CB610" s="478"/>
      <c r="CC610" s="479"/>
      <c r="CD610" s="477"/>
      <c r="CE610" s="478"/>
      <c r="CF610" s="479"/>
      <c r="CG610" s="477"/>
      <c r="CH610" s="478"/>
      <c r="CI610" s="478"/>
      <c r="CJ610" s="479"/>
      <c r="CK610" s="477"/>
      <c r="CL610" s="478"/>
      <c r="CM610" s="478"/>
      <c r="CN610" s="479"/>
      <c r="CO610" s="122"/>
      <c r="CS610" s="138"/>
      <c r="CT610" s="138"/>
      <c r="CU610" s="138"/>
      <c r="CV610" s="138"/>
      <c r="CW610" s="138"/>
    </row>
    <row r="611" spans="1:101" s="136" customFormat="1">
      <c r="A611" s="122"/>
      <c r="B611" s="122"/>
      <c r="C611" s="122"/>
      <c r="D611" s="579" t="s">
        <v>1068</v>
      </c>
      <c r="E611" s="579"/>
      <c r="F611" s="579"/>
      <c r="G611" s="579"/>
      <c r="H611" s="579"/>
      <c r="I611" s="579"/>
      <c r="J611" s="579"/>
      <c r="K611" s="579"/>
      <c r="L611" s="579"/>
      <c r="M611" s="579"/>
      <c r="N611" s="579"/>
      <c r="O611" s="579"/>
      <c r="P611" s="579"/>
      <c r="Q611" s="579"/>
      <c r="R611" s="579"/>
      <c r="S611" s="579"/>
      <c r="T611" s="579"/>
      <c r="U611" s="579"/>
      <c r="V611" s="737"/>
      <c r="W611" s="738"/>
      <c r="X611" s="738"/>
      <c r="Y611" s="739"/>
      <c r="Z611" s="737">
        <v>2</v>
      </c>
      <c r="AA611" s="738"/>
      <c r="AB611" s="738"/>
      <c r="AC611" s="739"/>
      <c r="AD611" s="737">
        <v>15</v>
      </c>
      <c r="AE611" s="738"/>
      <c r="AF611" s="739"/>
      <c r="AG611" s="737"/>
      <c r="AH611" s="738"/>
      <c r="AI611" s="739"/>
      <c r="AJ611" s="737"/>
      <c r="AK611" s="738"/>
      <c r="AL611" s="739"/>
      <c r="AM611" s="737"/>
      <c r="AN611" s="738"/>
      <c r="AO611" s="738"/>
      <c r="AP611" s="739"/>
      <c r="AQ611" s="737" t="s">
        <v>965</v>
      </c>
      <c r="AR611" s="738"/>
      <c r="AS611" s="738"/>
      <c r="AT611" s="739"/>
      <c r="AU611" s="123"/>
      <c r="AV611" s="483"/>
      <c r="AW611" s="484"/>
      <c r="AX611" s="484"/>
      <c r="AY611" s="484"/>
      <c r="AZ611" s="484"/>
      <c r="BA611" s="484"/>
      <c r="BB611" s="484"/>
      <c r="BC611" s="484"/>
      <c r="BD611" s="484"/>
      <c r="BE611" s="484"/>
      <c r="BF611" s="484"/>
      <c r="BG611" s="484"/>
      <c r="BH611" s="484"/>
      <c r="BI611" s="484"/>
      <c r="BJ611" s="484"/>
      <c r="BK611" s="485"/>
      <c r="BL611" s="477"/>
      <c r="BM611" s="478"/>
      <c r="BN611" s="478"/>
      <c r="BO611" s="479"/>
      <c r="BP611" s="477"/>
      <c r="BQ611" s="478"/>
      <c r="BR611" s="478"/>
      <c r="BS611" s="479"/>
      <c r="BT611" s="477"/>
      <c r="BU611" s="478"/>
      <c r="BV611" s="478"/>
      <c r="BW611" s="479"/>
      <c r="BX611" s="477"/>
      <c r="BY611" s="478"/>
      <c r="BZ611" s="479"/>
      <c r="CA611" s="477"/>
      <c r="CB611" s="478"/>
      <c r="CC611" s="479"/>
      <c r="CD611" s="477"/>
      <c r="CE611" s="478"/>
      <c r="CF611" s="479"/>
      <c r="CG611" s="477"/>
      <c r="CH611" s="478"/>
      <c r="CI611" s="478"/>
      <c r="CJ611" s="479"/>
      <c r="CK611" s="477"/>
      <c r="CL611" s="478"/>
      <c r="CM611" s="478"/>
      <c r="CN611" s="479"/>
      <c r="CO611" s="122"/>
      <c r="CS611" s="138"/>
      <c r="CT611" s="138"/>
      <c r="CU611" s="138"/>
      <c r="CV611" s="138"/>
      <c r="CW611" s="138"/>
    </row>
    <row r="612" spans="1:101" s="136" customFormat="1">
      <c r="A612" s="122"/>
      <c r="B612" s="122"/>
      <c r="C612" s="122"/>
      <c r="D612" s="579" t="s">
        <v>1069</v>
      </c>
      <c r="E612" s="579"/>
      <c r="F612" s="579"/>
      <c r="G612" s="579"/>
      <c r="H612" s="579"/>
      <c r="I612" s="579"/>
      <c r="J612" s="579"/>
      <c r="K612" s="579"/>
      <c r="L612" s="579"/>
      <c r="M612" s="579"/>
      <c r="N612" s="579"/>
      <c r="O612" s="579"/>
      <c r="P612" s="579"/>
      <c r="Q612" s="579"/>
      <c r="R612" s="579"/>
      <c r="S612" s="579"/>
      <c r="T612" s="579"/>
      <c r="U612" s="579"/>
      <c r="V612" s="737"/>
      <c r="W612" s="738"/>
      <c r="X612" s="738"/>
      <c r="Y612" s="739"/>
      <c r="Z612" s="737">
        <v>2</v>
      </c>
      <c r="AA612" s="738"/>
      <c r="AB612" s="738"/>
      <c r="AC612" s="739"/>
      <c r="AD612" s="737">
        <v>9</v>
      </c>
      <c r="AE612" s="738"/>
      <c r="AF612" s="739"/>
      <c r="AG612" s="737"/>
      <c r="AH612" s="738"/>
      <c r="AI612" s="739"/>
      <c r="AJ612" s="737"/>
      <c r="AK612" s="738"/>
      <c r="AL612" s="739"/>
      <c r="AM612" s="737"/>
      <c r="AN612" s="738"/>
      <c r="AO612" s="738"/>
      <c r="AP612" s="739"/>
      <c r="AQ612" s="737" t="s">
        <v>965</v>
      </c>
      <c r="AR612" s="738"/>
      <c r="AS612" s="738"/>
      <c r="AT612" s="739"/>
      <c r="AU612" s="123"/>
      <c r="AV612" s="483"/>
      <c r="AW612" s="484"/>
      <c r="AX612" s="484"/>
      <c r="AY612" s="484"/>
      <c r="AZ612" s="484"/>
      <c r="BA612" s="484"/>
      <c r="BB612" s="484"/>
      <c r="BC612" s="484"/>
      <c r="BD612" s="484"/>
      <c r="BE612" s="484"/>
      <c r="BF612" s="484"/>
      <c r="BG612" s="484"/>
      <c r="BH612" s="484"/>
      <c r="BI612" s="484"/>
      <c r="BJ612" s="484"/>
      <c r="BK612" s="485"/>
      <c r="BL612" s="477"/>
      <c r="BM612" s="478"/>
      <c r="BN612" s="478"/>
      <c r="BO612" s="479"/>
      <c r="BP612" s="477"/>
      <c r="BQ612" s="478"/>
      <c r="BR612" s="478"/>
      <c r="BS612" s="479"/>
      <c r="BT612" s="477"/>
      <c r="BU612" s="478"/>
      <c r="BV612" s="478"/>
      <c r="BW612" s="479"/>
      <c r="BX612" s="477"/>
      <c r="BY612" s="478"/>
      <c r="BZ612" s="479"/>
      <c r="CA612" s="477"/>
      <c r="CB612" s="478"/>
      <c r="CC612" s="479"/>
      <c r="CD612" s="477"/>
      <c r="CE612" s="478"/>
      <c r="CF612" s="479"/>
      <c r="CG612" s="477"/>
      <c r="CH612" s="478"/>
      <c r="CI612" s="478"/>
      <c r="CJ612" s="479"/>
      <c r="CK612" s="477"/>
      <c r="CL612" s="478"/>
      <c r="CM612" s="478"/>
      <c r="CN612" s="479"/>
      <c r="CO612" s="122"/>
      <c r="CS612" s="138"/>
      <c r="CT612" s="138"/>
      <c r="CU612" s="138"/>
      <c r="CV612" s="138"/>
      <c r="CW612" s="138"/>
    </row>
    <row r="613" spans="1:101" s="136" customFormat="1">
      <c r="A613" s="122"/>
      <c r="B613" s="122"/>
      <c r="C613" s="122"/>
      <c r="D613" s="579" t="s">
        <v>1070</v>
      </c>
      <c r="E613" s="579"/>
      <c r="F613" s="579"/>
      <c r="G613" s="579"/>
      <c r="H613" s="579"/>
      <c r="I613" s="579"/>
      <c r="J613" s="579"/>
      <c r="K613" s="579"/>
      <c r="L613" s="579"/>
      <c r="M613" s="579"/>
      <c r="N613" s="579"/>
      <c r="O613" s="579"/>
      <c r="P613" s="579"/>
      <c r="Q613" s="579"/>
      <c r="R613" s="579"/>
      <c r="S613" s="579"/>
      <c r="T613" s="579"/>
      <c r="U613" s="579"/>
      <c r="V613" s="737"/>
      <c r="W613" s="738"/>
      <c r="X613" s="738"/>
      <c r="Y613" s="739"/>
      <c r="Z613" s="737">
        <v>3</v>
      </c>
      <c r="AA613" s="738"/>
      <c r="AB613" s="738"/>
      <c r="AC613" s="739"/>
      <c r="AD613" s="737">
        <v>14</v>
      </c>
      <c r="AE613" s="738"/>
      <c r="AF613" s="739"/>
      <c r="AG613" s="737"/>
      <c r="AH613" s="738"/>
      <c r="AI613" s="739"/>
      <c r="AJ613" s="737"/>
      <c r="AK613" s="738"/>
      <c r="AL613" s="739"/>
      <c r="AM613" s="737"/>
      <c r="AN613" s="738"/>
      <c r="AO613" s="738"/>
      <c r="AP613" s="739"/>
      <c r="AQ613" s="737" t="s">
        <v>965</v>
      </c>
      <c r="AR613" s="738"/>
      <c r="AS613" s="738"/>
      <c r="AT613" s="739"/>
      <c r="AU613" s="123"/>
      <c r="AV613" s="483"/>
      <c r="AW613" s="484"/>
      <c r="AX613" s="484"/>
      <c r="AY613" s="484"/>
      <c r="AZ613" s="484"/>
      <c r="BA613" s="484"/>
      <c r="BB613" s="484"/>
      <c r="BC613" s="484"/>
      <c r="BD613" s="484"/>
      <c r="BE613" s="484"/>
      <c r="BF613" s="484"/>
      <c r="BG613" s="484"/>
      <c r="BH613" s="484"/>
      <c r="BI613" s="484"/>
      <c r="BJ613" s="484"/>
      <c r="BK613" s="485"/>
      <c r="BL613" s="477"/>
      <c r="BM613" s="478"/>
      <c r="BN613" s="478"/>
      <c r="BO613" s="479"/>
      <c r="BP613" s="477"/>
      <c r="BQ613" s="478"/>
      <c r="BR613" s="478"/>
      <c r="BS613" s="479"/>
      <c r="BT613" s="477"/>
      <c r="BU613" s="478"/>
      <c r="BV613" s="478"/>
      <c r="BW613" s="479"/>
      <c r="BX613" s="477"/>
      <c r="BY613" s="478"/>
      <c r="BZ613" s="479"/>
      <c r="CA613" s="477"/>
      <c r="CB613" s="478"/>
      <c r="CC613" s="479"/>
      <c r="CD613" s="477"/>
      <c r="CE613" s="478"/>
      <c r="CF613" s="479"/>
      <c r="CG613" s="477"/>
      <c r="CH613" s="478"/>
      <c r="CI613" s="478"/>
      <c r="CJ613" s="479"/>
      <c r="CK613" s="477"/>
      <c r="CL613" s="478"/>
      <c r="CM613" s="478"/>
      <c r="CN613" s="479"/>
      <c r="CO613" s="122"/>
      <c r="CS613" s="138"/>
      <c r="CT613" s="138"/>
      <c r="CU613" s="138"/>
      <c r="CV613" s="138"/>
      <c r="CW613" s="138"/>
    </row>
    <row r="614" spans="1:101" s="136" customFormat="1">
      <c r="A614" s="122"/>
      <c r="B614" s="122"/>
      <c r="C614" s="122"/>
      <c r="D614" s="697" t="str">
        <f t="shared" ref="D614:D623" si="26">+AV648</f>
        <v>SEDE SAGRADA FAMILIA</v>
      </c>
      <c r="E614" s="698"/>
      <c r="F614" s="698"/>
      <c r="G614" s="698"/>
      <c r="H614" s="698"/>
      <c r="I614" s="698"/>
      <c r="J614" s="698"/>
      <c r="K614" s="698"/>
      <c r="L614" s="698"/>
      <c r="M614" s="698"/>
      <c r="N614" s="698"/>
      <c r="O614" s="698"/>
      <c r="P614" s="698"/>
      <c r="Q614" s="699"/>
      <c r="R614" s="477" t="s">
        <v>965</v>
      </c>
      <c r="S614" s="478"/>
      <c r="T614" s="478"/>
      <c r="U614" s="479"/>
      <c r="V614" s="737"/>
      <c r="W614" s="738"/>
      <c r="X614" s="738"/>
      <c r="Y614" s="739"/>
      <c r="Z614" s="737">
        <v>46</v>
      </c>
      <c r="AA614" s="738"/>
      <c r="AB614" s="738"/>
      <c r="AC614" s="739"/>
      <c r="AD614" s="737">
        <v>10</v>
      </c>
      <c r="AE614" s="738"/>
      <c r="AF614" s="739"/>
      <c r="AG614" s="737"/>
      <c r="AH614" s="738"/>
      <c r="AI614" s="739"/>
      <c r="AJ614" s="737"/>
      <c r="AK614" s="738"/>
      <c r="AL614" s="739"/>
      <c r="AM614" s="737"/>
      <c r="AN614" s="738"/>
      <c r="AO614" s="738"/>
      <c r="AP614" s="739"/>
      <c r="AQ614" s="737" t="s">
        <v>965</v>
      </c>
      <c r="AR614" s="738"/>
      <c r="AS614" s="738"/>
      <c r="AT614" s="739"/>
      <c r="AU614" s="123"/>
      <c r="AV614" s="483"/>
      <c r="AW614" s="484"/>
      <c r="AX614" s="484"/>
      <c r="AY614" s="484"/>
      <c r="AZ614" s="484"/>
      <c r="BA614" s="484"/>
      <c r="BB614" s="484"/>
      <c r="BC614" s="484"/>
      <c r="BD614" s="484"/>
      <c r="BE614" s="484"/>
      <c r="BF614" s="484"/>
      <c r="BG614" s="484"/>
      <c r="BH614" s="484"/>
      <c r="BI614" s="484"/>
      <c r="BJ614" s="484"/>
      <c r="BK614" s="485"/>
      <c r="BL614" s="477"/>
      <c r="BM614" s="478"/>
      <c r="BN614" s="478"/>
      <c r="BO614" s="479"/>
      <c r="BP614" s="477"/>
      <c r="BQ614" s="478"/>
      <c r="BR614" s="478"/>
      <c r="BS614" s="479"/>
      <c r="BT614" s="477"/>
      <c r="BU614" s="478"/>
      <c r="BV614" s="478"/>
      <c r="BW614" s="479"/>
      <c r="BX614" s="477"/>
      <c r="BY614" s="478"/>
      <c r="BZ614" s="479"/>
      <c r="CA614" s="477"/>
      <c r="CB614" s="478"/>
      <c r="CC614" s="479"/>
      <c r="CD614" s="477"/>
      <c r="CE614" s="478"/>
      <c r="CF614" s="479"/>
      <c r="CG614" s="477"/>
      <c r="CH614" s="478"/>
      <c r="CI614" s="478"/>
      <c r="CJ614" s="479"/>
      <c r="CK614" s="477"/>
      <c r="CL614" s="478"/>
      <c r="CM614" s="478"/>
      <c r="CN614" s="479"/>
      <c r="CO614" s="122"/>
      <c r="CS614" s="138"/>
      <c r="CT614" s="138"/>
      <c r="CU614" s="138"/>
      <c r="CV614" s="138"/>
      <c r="CW614" s="138"/>
    </row>
    <row r="615" spans="1:101" s="136" customFormat="1">
      <c r="A615" s="122"/>
      <c r="B615" s="122"/>
      <c r="C615" s="122"/>
      <c r="D615" s="697" t="str">
        <f t="shared" si="26"/>
        <v>I.E. POLICARPA</v>
      </c>
      <c r="E615" s="698"/>
      <c r="F615" s="698"/>
      <c r="G615" s="698"/>
      <c r="H615" s="698"/>
      <c r="I615" s="698"/>
      <c r="J615" s="698"/>
      <c r="K615" s="698"/>
      <c r="L615" s="698"/>
      <c r="M615" s="698"/>
      <c r="N615" s="698"/>
      <c r="O615" s="698"/>
      <c r="P615" s="698"/>
      <c r="Q615" s="699"/>
      <c r="R615" s="477" t="s">
        <v>965</v>
      </c>
      <c r="S615" s="478"/>
      <c r="T615" s="478"/>
      <c r="U615" s="479"/>
      <c r="V615" s="737"/>
      <c r="W615" s="738"/>
      <c r="X615" s="738"/>
      <c r="Y615" s="739"/>
      <c r="Z615" s="737">
        <v>31</v>
      </c>
      <c r="AA615" s="738"/>
      <c r="AB615" s="738"/>
      <c r="AC615" s="739"/>
      <c r="AD615" s="737">
        <v>226</v>
      </c>
      <c r="AE615" s="738"/>
      <c r="AF615" s="739"/>
      <c r="AG615" s="737">
        <v>631</v>
      </c>
      <c r="AH615" s="738"/>
      <c r="AI615" s="739"/>
      <c r="AJ615" s="737">
        <v>233</v>
      </c>
      <c r="AK615" s="738"/>
      <c r="AL615" s="739"/>
      <c r="AM615" s="737" t="s">
        <v>965</v>
      </c>
      <c r="AN615" s="738"/>
      <c r="AO615" s="738"/>
      <c r="AP615" s="739"/>
      <c r="AQ615" s="737"/>
      <c r="AR615" s="738"/>
      <c r="AS615" s="738"/>
      <c r="AT615" s="739"/>
      <c r="AU615" s="123"/>
      <c r="AV615" s="483"/>
      <c r="AW615" s="484"/>
      <c r="AX615" s="484"/>
      <c r="AY615" s="484"/>
      <c r="AZ615" s="484"/>
      <c r="BA615" s="484"/>
      <c r="BB615" s="484"/>
      <c r="BC615" s="484"/>
      <c r="BD615" s="484"/>
      <c r="BE615" s="484"/>
      <c r="BF615" s="484"/>
      <c r="BG615" s="484"/>
      <c r="BH615" s="484"/>
      <c r="BI615" s="484"/>
      <c r="BJ615" s="484"/>
      <c r="BK615" s="485"/>
      <c r="BL615" s="477"/>
      <c r="BM615" s="478"/>
      <c r="BN615" s="478"/>
      <c r="BO615" s="479"/>
      <c r="BP615" s="477"/>
      <c r="BQ615" s="478"/>
      <c r="BR615" s="478"/>
      <c r="BS615" s="479"/>
      <c r="BT615" s="477"/>
      <c r="BU615" s="478"/>
      <c r="BV615" s="478"/>
      <c r="BW615" s="479"/>
      <c r="BX615" s="477"/>
      <c r="BY615" s="478"/>
      <c r="BZ615" s="479"/>
      <c r="CA615" s="477"/>
      <c r="CB615" s="478"/>
      <c r="CC615" s="479"/>
      <c r="CD615" s="477"/>
      <c r="CE615" s="478"/>
      <c r="CF615" s="479"/>
      <c r="CG615" s="477"/>
      <c r="CH615" s="478"/>
      <c r="CI615" s="478"/>
      <c r="CJ615" s="479"/>
      <c r="CK615" s="477"/>
      <c r="CL615" s="478"/>
      <c r="CM615" s="478"/>
      <c r="CN615" s="479"/>
      <c r="CO615" s="122"/>
      <c r="CS615" s="158">
        <f>+CS606/$CW$606</f>
        <v>1</v>
      </c>
      <c r="CT615" s="158">
        <f>+CT606/$CW$606</f>
        <v>0</v>
      </c>
      <c r="CU615" s="158">
        <f>+CU606/$CW$606</f>
        <v>0.47619047619047616</v>
      </c>
      <c r="CV615" s="158">
        <f>+CV606/$CW$606</f>
        <v>1</v>
      </c>
      <c r="CW615" s="137"/>
    </row>
    <row r="616" spans="1:101" s="136" customFormat="1">
      <c r="A616" s="122"/>
      <c r="B616" s="122"/>
      <c r="C616" s="122"/>
      <c r="D616" s="697" t="str">
        <f t="shared" si="26"/>
        <v>SEDE ANTONIA SANTOS</v>
      </c>
      <c r="E616" s="698"/>
      <c r="F616" s="698"/>
      <c r="G616" s="698"/>
      <c r="H616" s="698"/>
      <c r="I616" s="698"/>
      <c r="J616" s="698"/>
      <c r="K616" s="698"/>
      <c r="L616" s="698"/>
      <c r="M616" s="698"/>
      <c r="N616" s="698"/>
      <c r="O616" s="698"/>
      <c r="P616" s="698"/>
      <c r="Q616" s="699"/>
      <c r="R616" s="477" t="s">
        <v>965</v>
      </c>
      <c r="S616" s="478"/>
      <c r="T616" s="478"/>
      <c r="U616" s="479"/>
      <c r="V616" s="737"/>
      <c r="W616" s="738"/>
      <c r="X616" s="738"/>
      <c r="Y616" s="739"/>
      <c r="Z616" s="737">
        <v>14</v>
      </c>
      <c r="AA616" s="738"/>
      <c r="AB616" s="738"/>
      <c r="AC616" s="739"/>
      <c r="AD616" s="737">
        <v>217</v>
      </c>
      <c r="AE616" s="738"/>
      <c r="AF616" s="739"/>
      <c r="AG616" s="737"/>
      <c r="AH616" s="738"/>
      <c r="AI616" s="739"/>
      <c r="AJ616" s="737"/>
      <c r="AK616" s="738"/>
      <c r="AL616" s="739"/>
      <c r="AM616" s="737" t="s">
        <v>965</v>
      </c>
      <c r="AN616" s="738"/>
      <c r="AO616" s="738"/>
      <c r="AP616" s="739"/>
      <c r="AQ616" s="737"/>
      <c r="AR616" s="738"/>
      <c r="AS616" s="738"/>
      <c r="AT616" s="739"/>
      <c r="AU616" s="123"/>
      <c r="AV616" s="483"/>
      <c r="AW616" s="484"/>
      <c r="AX616" s="484"/>
      <c r="AY616" s="484"/>
      <c r="AZ616" s="484"/>
      <c r="BA616" s="484"/>
      <c r="BB616" s="484"/>
      <c r="BC616" s="484"/>
      <c r="BD616" s="484"/>
      <c r="BE616" s="484"/>
      <c r="BF616" s="484"/>
      <c r="BG616" s="484"/>
      <c r="BH616" s="484"/>
      <c r="BI616" s="484"/>
      <c r="BJ616" s="484"/>
      <c r="BK616" s="485"/>
      <c r="BL616" s="477"/>
      <c r="BM616" s="478"/>
      <c r="BN616" s="478"/>
      <c r="BO616" s="479"/>
      <c r="BP616" s="477"/>
      <c r="BQ616" s="478"/>
      <c r="BR616" s="478"/>
      <c r="BS616" s="479"/>
      <c r="BT616" s="477"/>
      <c r="BU616" s="478"/>
      <c r="BV616" s="478"/>
      <c r="BW616" s="479"/>
      <c r="BX616" s="477"/>
      <c r="BY616" s="478"/>
      <c r="BZ616" s="479"/>
      <c r="CA616" s="477"/>
      <c r="CB616" s="478"/>
      <c r="CC616" s="479"/>
      <c r="CD616" s="477"/>
      <c r="CE616" s="478"/>
      <c r="CF616" s="479"/>
      <c r="CG616" s="477"/>
      <c r="CH616" s="478"/>
      <c r="CI616" s="478"/>
      <c r="CJ616" s="479"/>
      <c r="CK616" s="477"/>
      <c r="CL616" s="478"/>
      <c r="CM616" s="478"/>
      <c r="CN616" s="479"/>
      <c r="CO616" s="122"/>
    </row>
    <row r="617" spans="1:101" s="136" customFormat="1">
      <c r="A617" s="122"/>
      <c r="B617" s="122"/>
      <c r="C617" s="122"/>
      <c r="D617" s="697" t="str">
        <f t="shared" si="26"/>
        <v>SEDE ESPERITU SANTO</v>
      </c>
      <c r="E617" s="698"/>
      <c r="F617" s="698"/>
      <c r="G617" s="698"/>
      <c r="H617" s="698"/>
      <c r="I617" s="698"/>
      <c r="J617" s="698"/>
      <c r="K617" s="698"/>
      <c r="L617" s="698"/>
      <c r="M617" s="698"/>
      <c r="N617" s="698"/>
      <c r="O617" s="698"/>
      <c r="P617" s="698"/>
      <c r="Q617" s="699"/>
      <c r="R617" s="477" t="s">
        <v>965</v>
      </c>
      <c r="S617" s="478"/>
      <c r="T617" s="478"/>
      <c r="U617" s="479"/>
      <c r="V617" s="737"/>
      <c r="W617" s="738"/>
      <c r="X617" s="738"/>
      <c r="Y617" s="739"/>
      <c r="Z617" s="737">
        <v>24</v>
      </c>
      <c r="AA617" s="738"/>
      <c r="AB617" s="738"/>
      <c r="AC617" s="739"/>
      <c r="AD617" s="737">
        <v>115</v>
      </c>
      <c r="AE617" s="738"/>
      <c r="AF617" s="739"/>
      <c r="AG617" s="737"/>
      <c r="AH617" s="738"/>
      <c r="AI617" s="739"/>
      <c r="AJ617" s="737"/>
      <c r="AK617" s="738"/>
      <c r="AL617" s="739"/>
      <c r="AM617" s="737" t="s">
        <v>965</v>
      </c>
      <c r="AN617" s="738"/>
      <c r="AO617" s="738"/>
      <c r="AP617" s="739"/>
      <c r="AQ617" s="737"/>
      <c r="AR617" s="738"/>
      <c r="AS617" s="738"/>
      <c r="AT617" s="739"/>
      <c r="AU617" s="123"/>
      <c r="AV617" s="483"/>
      <c r="AW617" s="484"/>
      <c r="AX617" s="484"/>
      <c r="AY617" s="484"/>
      <c r="AZ617" s="484"/>
      <c r="BA617" s="484"/>
      <c r="BB617" s="484"/>
      <c r="BC617" s="484"/>
      <c r="BD617" s="484"/>
      <c r="BE617" s="484"/>
      <c r="BF617" s="484"/>
      <c r="BG617" s="484"/>
      <c r="BH617" s="484"/>
      <c r="BI617" s="484"/>
      <c r="BJ617" s="484"/>
      <c r="BK617" s="485"/>
      <c r="BL617" s="477"/>
      <c r="BM617" s="478"/>
      <c r="BN617" s="478"/>
      <c r="BO617" s="479"/>
      <c r="BP617" s="477"/>
      <c r="BQ617" s="478"/>
      <c r="BR617" s="478"/>
      <c r="BS617" s="479"/>
      <c r="BT617" s="477"/>
      <c r="BU617" s="478"/>
      <c r="BV617" s="478"/>
      <c r="BW617" s="479"/>
      <c r="BX617" s="477"/>
      <c r="BY617" s="478"/>
      <c r="BZ617" s="479"/>
      <c r="CA617" s="477"/>
      <c r="CB617" s="478"/>
      <c r="CC617" s="479"/>
      <c r="CD617" s="477"/>
      <c r="CE617" s="478"/>
      <c r="CF617" s="479"/>
      <c r="CG617" s="477"/>
      <c r="CH617" s="478"/>
      <c r="CI617" s="478"/>
      <c r="CJ617" s="479"/>
      <c r="CK617" s="477"/>
      <c r="CL617" s="478"/>
      <c r="CM617" s="478"/>
      <c r="CN617" s="479"/>
      <c r="CO617" s="122"/>
    </row>
    <row r="618" spans="1:101" s="136" customFormat="1">
      <c r="A618" s="122"/>
      <c r="B618" s="122"/>
      <c r="C618" s="122"/>
      <c r="D618" s="697" t="str">
        <f t="shared" si="26"/>
        <v>SEDE SADEQUI</v>
      </c>
      <c r="E618" s="698"/>
      <c r="F618" s="698"/>
      <c r="G618" s="698"/>
      <c r="H618" s="698"/>
      <c r="I618" s="698"/>
      <c r="J618" s="698"/>
      <c r="K618" s="698"/>
      <c r="L618" s="698"/>
      <c r="M618" s="698"/>
      <c r="N618" s="698"/>
      <c r="O618" s="698"/>
      <c r="P618" s="698"/>
      <c r="Q618" s="699"/>
      <c r="R618" s="477" t="s">
        <v>965</v>
      </c>
      <c r="S618" s="478"/>
      <c r="T618" s="478"/>
      <c r="U618" s="479"/>
      <c r="V618" s="737"/>
      <c r="W618" s="738"/>
      <c r="X618" s="738"/>
      <c r="Y618" s="739"/>
      <c r="Z618" s="737">
        <v>58</v>
      </c>
      <c r="AA618" s="738"/>
      <c r="AB618" s="738"/>
      <c r="AC618" s="739"/>
      <c r="AD618" s="737">
        <v>98</v>
      </c>
      <c r="AE618" s="738"/>
      <c r="AF618" s="739"/>
      <c r="AG618" s="737"/>
      <c r="AH618" s="738"/>
      <c r="AI618" s="739"/>
      <c r="AJ618" s="737"/>
      <c r="AK618" s="738"/>
      <c r="AL618" s="739"/>
      <c r="AM618" s="737" t="s">
        <v>965</v>
      </c>
      <c r="AN618" s="738"/>
      <c r="AO618" s="738"/>
      <c r="AP618" s="739"/>
      <c r="AQ618" s="737"/>
      <c r="AR618" s="738"/>
      <c r="AS618" s="738"/>
      <c r="AT618" s="739"/>
      <c r="AU618" s="123"/>
      <c r="AV618" s="483"/>
      <c r="AW618" s="484"/>
      <c r="AX618" s="484"/>
      <c r="AY618" s="484"/>
      <c r="AZ618" s="484"/>
      <c r="BA618" s="484"/>
      <c r="BB618" s="484"/>
      <c r="BC618" s="484"/>
      <c r="BD618" s="484"/>
      <c r="BE618" s="484"/>
      <c r="BF618" s="484"/>
      <c r="BG618" s="484"/>
      <c r="BH618" s="484"/>
      <c r="BI618" s="484"/>
      <c r="BJ618" s="484"/>
      <c r="BK618" s="485"/>
      <c r="BL618" s="477"/>
      <c r="BM618" s="478"/>
      <c r="BN618" s="478"/>
      <c r="BO618" s="479"/>
      <c r="BP618" s="477"/>
      <c r="BQ618" s="478"/>
      <c r="BR618" s="478"/>
      <c r="BS618" s="479"/>
      <c r="BT618" s="477"/>
      <c r="BU618" s="478"/>
      <c r="BV618" s="478"/>
      <c r="BW618" s="479"/>
      <c r="BX618" s="477"/>
      <c r="BY618" s="478"/>
      <c r="BZ618" s="479"/>
      <c r="CA618" s="477"/>
      <c r="CB618" s="478"/>
      <c r="CC618" s="479"/>
      <c r="CD618" s="477"/>
      <c r="CE618" s="478"/>
      <c r="CF618" s="479"/>
      <c r="CG618" s="477"/>
      <c r="CH618" s="478"/>
      <c r="CI618" s="478"/>
      <c r="CJ618" s="479"/>
      <c r="CK618" s="477"/>
      <c r="CL618" s="478"/>
      <c r="CM618" s="478"/>
      <c r="CN618" s="479"/>
      <c r="CO618" s="122"/>
    </row>
    <row r="619" spans="1:101" s="136" customFormat="1">
      <c r="A619" s="122"/>
      <c r="B619" s="122"/>
      <c r="C619" s="122"/>
      <c r="D619" s="697" t="str">
        <f t="shared" si="26"/>
        <v>I.E. RAMON MESA</v>
      </c>
      <c r="E619" s="698"/>
      <c r="F619" s="698"/>
      <c r="G619" s="698"/>
      <c r="H619" s="698"/>
      <c r="I619" s="698"/>
      <c r="J619" s="698"/>
      <c r="K619" s="698"/>
      <c r="L619" s="698"/>
      <c r="M619" s="698"/>
      <c r="N619" s="698"/>
      <c r="O619" s="698"/>
      <c r="P619" s="698"/>
      <c r="Q619" s="699"/>
      <c r="R619" s="477" t="s">
        <v>1081</v>
      </c>
      <c r="S619" s="478"/>
      <c r="T619" s="478"/>
      <c r="U619" s="479"/>
      <c r="V619" s="737"/>
      <c r="W619" s="738"/>
      <c r="X619" s="738"/>
      <c r="Y619" s="739"/>
      <c r="Z619" s="737">
        <v>4</v>
      </c>
      <c r="AA619" s="738"/>
      <c r="AB619" s="738"/>
      <c r="AC619" s="739"/>
      <c r="AD619" s="737">
        <v>29</v>
      </c>
      <c r="AE619" s="738"/>
      <c r="AF619" s="739"/>
      <c r="AG619" s="737"/>
      <c r="AH619" s="738"/>
      <c r="AI619" s="739"/>
      <c r="AJ619" s="737"/>
      <c r="AK619" s="738"/>
      <c r="AL619" s="739"/>
      <c r="AM619" s="737"/>
      <c r="AN619" s="738"/>
      <c r="AO619" s="738"/>
      <c r="AP619" s="739"/>
      <c r="AQ619" s="737" t="s">
        <v>965</v>
      </c>
      <c r="AR619" s="738"/>
      <c r="AS619" s="738"/>
      <c r="AT619" s="739"/>
      <c r="AU619" s="123"/>
      <c r="AV619" s="483"/>
      <c r="AW619" s="484"/>
      <c r="AX619" s="484"/>
      <c r="AY619" s="484"/>
      <c r="AZ619" s="484"/>
      <c r="BA619" s="484"/>
      <c r="BB619" s="484"/>
      <c r="BC619" s="484"/>
      <c r="BD619" s="484"/>
      <c r="BE619" s="484"/>
      <c r="BF619" s="484"/>
      <c r="BG619" s="484"/>
      <c r="BH619" s="484"/>
      <c r="BI619" s="484"/>
      <c r="BJ619" s="484"/>
      <c r="BK619" s="485"/>
      <c r="BL619" s="477"/>
      <c r="BM619" s="478"/>
      <c r="BN619" s="478"/>
      <c r="BO619" s="479"/>
      <c r="BP619" s="477"/>
      <c r="BQ619" s="478"/>
      <c r="BR619" s="478"/>
      <c r="BS619" s="479"/>
      <c r="BT619" s="477"/>
      <c r="BU619" s="478"/>
      <c r="BV619" s="478"/>
      <c r="BW619" s="479"/>
      <c r="BX619" s="477"/>
      <c r="BY619" s="478"/>
      <c r="BZ619" s="479"/>
      <c r="CA619" s="477"/>
      <c r="CB619" s="478"/>
      <c r="CC619" s="479"/>
      <c r="CD619" s="477"/>
      <c r="CE619" s="478"/>
      <c r="CF619" s="479"/>
      <c r="CG619" s="477"/>
      <c r="CH619" s="478"/>
      <c r="CI619" s="478"/>
      <c r="CJ619" s="479"/>
      <c r="CK619" s="477"/>
      <c r="CL619" s="478"/>
      <c r="CM619" s="478"/>
      <c r="CN619" s="479"/>
      <c r="CO619" s="122"/>
    </row>
    <row r="620" spans="1:101" s="136" customFormat="1">
      <c r="A620" s="122"/>
      <c r="B620" s="122"/>
      <c r="C620" s="122"/>
      <c r="D620" s="697" t="str">
        <f t="shared" si="26"/>
        <v>SEDE PUEBLO RICO</v>
      </c>
      <c r="E620" s="698"/>
      <c r="F620" s="698"/>
      <c r="G620" s="698"/>
      <c r="H620" s="698"/>
      <c r="I620" s="698"/>
      <c r="J620" s="698"/>
      <c r="K620" s="698"/>
      <c r="L620" s="698"/>
      <c r="M620" s="698"/>
      <c r="N620" s="698"/>
      <c r="O620" s="698"/>
      <c r="P620" s="698"/>
      <c r="Q620" s="699"/>
      <c r="R620" s="477" t="s">
        <v>965</v>
      </c>
      <c r="S620" s="478"/>
      <c r="T620" s="478"/>
      <c r="U620" s="479"/>
      <c r="V620" s="737"/>
      <c r="W620" s="738"/>
      <c r="X620" s="738"/>
      <c r="Y620" s="739"/>
      <c r="Z620" s="737">
        <v>1</v>
      </c>
      <c r="AA620" s="738"/>
      <c r="AB620" s="738"/>
      <c r="AC620" s="739"/>
      <c r="AD620" s="737">
        <v>26</v>
      </c>
      <c r="AE620" s="738"/>
      <c r="AF620" s="739"/>
      <c r="AG620" s="737"/>
      <c r="AH620" s="738"/>
      <c r="AI620" s="739"/>
      <c r="AJ620" s="737"/>
      <c r="AK620" s="738"/>
      <c r="AL620" s="739"/>
      <c r="AM620" s="737"/>
      <c r="AN620" s="738"/>
      <c r="AO620" s="738"/>
      <c r="AP620" s="739"/>
      <c r="AQ620" s="737" t="s">
        <v>965</v>
      </c>
      <c r="AR620" s="738"/>
      <c r="AS620" s="738"/>
      <c r="AT620" s="739"/>
      <c r="AU620" s="123"/>
      <c r="AV620" s="483"/>
      <c r="AW620" s="484"/>
      <c r="AX620" s="484"/>
      <c r="AY620" s="484"/>
      <c r="AZ620" s="484"/>
      <c r="BA620" s="484"/>
      <c r="BB620" s="484"/>
      <c r="BC620" s="484"/>
      <c r="BD620" s="484"/>
      <c r="BE620" s="484"/>
      <c r="BF620" s="484"/>
      <c r="BG620" s="484"/>
      <c r="BH620" s="484"/>
      <c r="BI620" s="484"/>
      <c r="BJ620" s="484"/>
      <c r="BK620" s="485"/>
      <c r="BL620" s="477"/>
      <c r="BM620" s="478"/>
      <c r="BN620" s="478"/>
      <c r="BO620" s="479"/>
      <c r="BP620" s="477"/>
      <c r="BQ620" s="478"/>
      <c r="BR620" s="478"/>
      <c r="BS620" s="479"/>
      <c r="BT620" s="477"/>
      <c r="BU620" s="478"/>
      <c r="BV620" s="478"/>
      <c r="BW620" s="479"/>
      <c r="BX620" s="477"/>
      <c r="BY620" s="478"/>
      <c r="BZ620" s="479"/>
      <c r="CA620" s="477"/>
      <c r="CB620" s="478"/>
      <c r="CC620" s="479"/>
      <c r="CD620" s="477"/>
      <c r="CE620" s="478"/>
      <c r="CF620" s="479"/>
      <c r="CG620" s="477"/>
      <c r="CH620" s="478"/>
      <c r="CI620" s="478"/>
      <c r="CJ620" s="479"/>
      <c r="CK620" s="477"/>
      <c r="CL620" s="478"/>
      <c r="CM620" s="478"/>
      <c r="CN620" s="479"/>
      <c r="CO620" s="122"/>
    </row>
    <row r="621" spans="1:101" s="136" customFormat="1">
      <c r="A621" s="122"/>
      <c r="B621" s="122"/>
      <c r="C621" s="122"/>
      <c r="D621" s="697" t="str">
        <f t="shared" si="26"/>
        <v>SEDE EL JARDIN</v>
      </c>
      <c r="E621" s="698"/>
      <c r="F621" s="698"/>
      <c r="G621" s="698"/>
      <c r="H621" s="698"/>
      <c r="I621" s="698"/>
      <c r="J621" s="698"/>
      <c r="K621" s="698"/>
      <c r="L621" s="698"/>
      <c r="M621" s="698"/>
      <c r="N621" s="698"/>
      <c r="O621" s="698"/>
      <c r="P621" s="698"/>
      <c r="Q621" s="699"/>
      <c r="R621" s="477" t="s">
        <v>965</v>
      </c>
      <c r="S621" s="478"/>
      <c r="T621" s="478"/>
      <c r="U621" s="479"/>
      <c r="V621" s="737"/>
      <c r="W621" s="738"/>
      <c r="X621" s="738"/>
      <c r="Y621" s="739"/>
      <c r="Z621" s="737"/>
      <c r="AA621" s="738"/>
      <c r="AB621" s="738"/>
      <c r="AC621" s="739"/>
      <c r="AD621" s="737">
        <v>8</v>
      </c>
      <c r="AE621" s="738"/>
      <c r="AF621" s="739"/>
      <c r="AG621" s="737"/>
      <c r="AH621" s="738"/>
      <c r="AI621" s="739"/>
      <c r="AJ621" s="737"/>
      <c r="AK621" s="738"/>
      <c r="AL621" s="739"/>
      <c r="AM621" s="737"/>
      <c r="AN621" s="738"/>
      <c r="AO621" s="738"/>
      <c r="AP621" s="739"/>
      <c r="AQ621" s="737" t="s">
        <v>965</v>
      </c>
      <c r="AR621" s="738"/>
      <c r="AS621" s="738"/>
      <c r="AT621" s="739"/>
      <c r="AU621" s="123"/>
      <c r="AV621" s="483"/>
      <c r="AW621" s="484"/>
      <c r="AX621" s="484"/>
      <c r="AY621" s="484"/>
      <c r="AZ621" s="484"/>
      <c r="BA621" s="484"/>
      <c r="BB621" s="484"/>
      <c r="BC621" s="484"/>
      <c r="BD621" s="484"/>
      <c r="BE621" s="484"/>
      <c r="BF621" s="484"/>
      <c r="BG621" s="484"/>
      <c r="BH621" s="484"/>
      <c r="BI621" s="484"/>
      <c r="BJ621" s="484"/>
      <c r="BK621" s="485"/>
      <c r="BL621" s="477"/>
      <c r="BM621" s="478"/>
      <c r="BN621" s="478"/>
      <c r="BO621" s="479"/>
      <c r="BP621" s="477"/>
      <c r="BQ621" s="478"/>
      <c r="BR621" s="478"/>
      <c r="BS621" s="479"/>
      <c r="BT621" s="477"/>
      <c r="BU621" s="478"/>
      <c r="BV621" s="478"/>
      <c r="BW621" s="479"/>
      <c r="BX621" s="477"/>
      <c r="BY621" s="478"/>
      <c r="BZ621" s="479"/>
      <c r="CA621" s="477"/>
      <c r="CB621" s="478"/>
      <c r="CC621" s="479"/>
      <c r="CD621" s="477"/>
      <c r="CE621" s="478"/>
      <c r="CF621" s="479"/>
      <c r="CG621" s="477"/>
      <c r="CH621" s="478"/>
      <c r="CI621" s="478"/>
      <c r="CJ621" s="479"/>
      <c r="CK621" s="477"/>
      <c r="CL621" s="478"/>
      <c r="CM621" s="478"/>
      <c r="CN621" s="479"/>
      <c r="CO621" s="122"/>
    </row>
    <row r="622" spans="1:101" s="136" customFormat="1">
      <c r="A622" s="122"/>
      <c r="B622" s="122"/>
      <c r="C622" s="122"/>
      <c r="D622" s="697" t="str">
        <f t="shared" si="26"/>
        <v>I.E SIMON BOLIVAR</v>
      </c>
      <c r="E622" s="698"/>
      <c r="F622" s="698"/>
      <c r="G622" s="698"/>
      <c r="H622" s="698"/>
      <c r="I622" s="698"/>
      <c r="J622" s="698"/>
      <c r="K622" s="698"/>
      <c r="L622" s="698"/>
      <c r="M622" s="698"/>
      <c r="N622" s="698"/>
      <c r="O622" s="698"/>
      <c r="P622" s="698"/>
      <c r="Q622" s="699"/>
      <c r="R622" s="477" t="s">
        <v>965</v>
      </c>
      <c r="S622" s="478"/>
      <c r="T622" s="478"/>
      <c r="U622" s="479"/>
      <c r="V622" s="737"/>
      <c r="W622" s="738"/>
      <c r="X622" s="738"/>
      <c r="Y622" s="739"/>
      <c r="Z622" s="737">
        <v>11</v>
      </c>
      <c r="AA622" s="738"/>
      <c r="AB622" s="738"/>
      <c r="AC622" s="739"/>
      <c r="AD622" s="737">
        <v>30</v>
      </c>
      <c r="AE622" s="738"/>
      <c r="AF622" s="739"/>
      <c r="AG622" s="737">
        <v>245</v>
      </c>
      <c r="AH622" s="738"/>
      <c r="AI622" s="739"/>
      <c r="AJ622" s="737">
        <v>114</v>
      </c>
      <c r="AK622" s="738"/>
      <c r="AL622" s="739"/>
      <c r="AM622" s="737" t="s">
        <v>965</v>
      </c>
      <c r="AN622" s="738"/>
      <c r="AO622" s="738"/>
      <c r="AP622" s="739"/>
      <c r="AQ622" s="737"/>
      <c r="AR622" s="738"/>
      <c r="AS622" s="738"/>
      <c r="AT622" s="739"/>
      <c r="AU622" s="123"/>
      <c r="AV622" s="483"/>
      <c r="AW622" s="484"/>
      <c r="AX622" s="484"/>
      <c r="AY622" s="484"/>
      <c r="AZ622" s="484"/>
      <c r="BA622" s="484"/>
      <c r="BB622" s="484"/>
      <c r="BC622" s="484"/>
      <c r="BD622" s="484"/>
      <c r="BE622" s="484"/>
      <c r="BF622" s="484"/>
      <c r="BG622" s="484"/>
      <c r="BH622" s="484"/>
      <c r="BI622" s="484"/>
      <c r="BJ622" s="484"/>
      <c r="BK622" s="485"/>
      <c r="BL622" s="477"/>
      <c r="BM622" s="478"/>
      <c r="BN622" s="478"/>
      <c r="BO622" s="479"/>
      <c r="BP622" s="477"/>
      <c r="BQ622" s="478"/>
      <c r="BR622" s="478"/>
      <c r="BS622" s="479"/>
      <c r="BT622" s="477"/>
      <c r="BU622" s="478"/>
      <c r="BV622" s="478"/>
      <c r="BW622" s="479"/>
      <c r="BX622" s="477"/>
      <c r="BY622" s="478"/>
      <c r="BZ622" s="479"/>
      <c r="CA622" s="477"/>
      <c r="CB622" s="478"/>
      <c r="CC622" s="479"/>
      <c r="CD622" s="477"/>
      <c r="CE622" s="478"/>
      <c r="CF622" s="479"/>
      <c r="CG622" s="477"/>
      <c r="CH622" s="478"/>
      <c r="CI622" s="478"/>
      <c r="CJ622" s="479"/>
      <c r="CK622" s="477"/>
      <c r="CL622" s="478"/>
      <c r="CM622" s="478"/>
      <c r="CN622" s="479"/>
      <c r="CO622" s="122"/>
    </row>
    <row r="623" spans="1:101" s="136" customFormat="1">
      <c r="A623" s="122"/>
      <c r="B623" s="122"/>
      <c r="C623" s="122"/>
      <c r="D623" s="697" t="str">
        <f t="shared" si="26"/>
        <v xml:space="preserve">SEDE EL ROCIO </v>
      </c>
      <c r="E623" s="698"/>
      <c r="F623" s="698"/>
      <c r="G623" s="698"/>
      <c r="H623" s="698"/>
      <c r="I623" s="698"/>
      <c r="J623" s="698"/>
      <c r="K623" s="698"/>
      <c r="L623" s="698"/>
      <c r="M623" s="698"/>
      <c r="N623" s="698"/>
      <c r="O623" s="698"/>
      <c r="P623" s="698"/>
      <c r="Q623" s="699"/>
      <c r="R623" s="477" t="s">
        <v>965</v>
      </c>
      <c r="S623" s="478"/>
      <c r="T623" s="478"/>
      <c r="U623" s="479"/>
      <c r="V623" s="737"/>
      <c r="W623" s="738"/>
      <c r="X623" s="738"/>
      <c r="Y623" s="739"/>
      <c r="Z623" s="737"/>
      <c r="AA623" s="738"/>
      <c r="AB623" s="738"/>
      <c r="AC623" s="739"/>
      <c r="AD623" s="737">
        <v>62</v>
      </c>
      <c r="AE623" s="738"/>
      <c r="AF623" s="739"/>
      <c r="AG623" s="737"/>
      <c r="AH623" s="738"/>
      <c r="AI623" s="739"/>
      <c r="AJ623" s="737"/>
      <c r="AK623" s="738"/>
      <c r="AL623" s="739"/>
      <c r="AM623" s="737" t="s">
        <v>965</v>
      </c>
      <c r="AN623" s="738"/>
      <c r="AO623" s="738"/>
      <c r="AP623" s="739"/>
      <c r="AQ623" s="737"/>
      <c r="AR623" s="738"/>
      <c r="AS623" s="738"/>
      <c r="AT623" s="739"/>
      <c r="AU623" s="123"/>
      <c r="AV623" s="483"/>
      <c r="AW623" s="484"/>
      <c r="AX623" s="484"/>
      <c r="AY623" s="484"/>
      <c r="AZ623" s="484"/>
      <c r="BA623" s="484"/>
      <c r="BB623" s="484"/>
      <c r="BC623" s="484"/>
      <c r="BD623" s="484"/>
      <c r="BE623" s="484"/>
      <c r="BF623" s="484"/>
      <c r="BG623" s="484"/>
      <c r="BH623" s="484"/>
      <c r="BI623" s="484"/>
      <c r="BJ623" s="484"/>
      <c r="BK623" s="485"/>
      <c r="BL623" s="477"/>
      <c r="BM623" s="478"/>
      <c r="BN623" s="478"/>
      <c r="BO623" s="479"/>
      <c r="BP623" s="477"/>
      <c r="BQ623" s="478"/>
      <c r="BR623" s="478"/>
      <c r="BS623" s="479"/>
      <c r="BT623" s="477"/>
      <c r="BU623" s="478"/>
      <c r="BV623" s="478"/>
      <c r="BW623" s="479"/>
      <c r="BX623" s="477"/>
      <c r="BY623" s="478"/>
      <c r="BZ623" s="479"/>
      <c r="CA623" s="477"/>
      <c r="CB623" s="478"/>
      <c r="CC623" s="479"/>
      <c r="CD623" s="477"/>
      <c r="CE623" s="478"/>
      <c r="CF623" s="479"/>
      <c r="CG623" s="477"/>
      <c r="CH623" s="478"/>
      <c r="CI623" s="478"/>
      <c r="CJ623" s="479"/>
      <c r="CK623" s="477"/>
      <c r="CL623" s="478"/>
      <c r="CM623" s="478"/>
      <c r="CN623" s="479"/>
      <c r="CO623" s="122"/>
    </row>
    <row r="624" spans="1:101" s="136" customFormat="1">
      <c r="A624" s="122"/>
      <c r="B624" s="122"/>
      <c r="C624" s="122"/>
      <c r="D624" s="697"/>
      <c r="E624" s="698"/>
      <c r="F624" s="698"/>
      <c r="G624" s="698"/>
      <c r="H624" s="698"/>
      <c r="I624" s="698"/>
      <c r="J624" s="698"/>
      <c r="K624" s="698"/>
      <c r="L624" s="698"/>
      <c r="M624" s="698"/>
      <c r="N624" s="698"/>
      <c r="O624" s="698"/>
      <c r="P624" s="698"/>
      <c r="Q624" s="699"/>
      <c r="R624" s="477"/>
      <c r="S624" s="478"/>
      <c r="T624" s="478"/>
      <c r="U624" s="479"/>
      <c r="V624" s="737"/>
      <c r="W624" s="738"/>
      <c r="X624" s="738"/>
      <c r="Y624" s="739"/>
      <c r="Z624" s="737"/>
      <c r="AA624" s="738"/>
      <c r="AB624" s="738"/>
      <c r="AC624" s="739"/>
      <c r="AD624" s="737"/>
      <c r="AE624" s="738"/>
      <c r="AF624" s="739"/>
      <c r="AG624" s="737"/>
      <c r="AH624" s="738"/>
      <c r="AI624" s="739"/>
      <c r="AJ624" s="737"/>
      <c r="AK624" s="738"/>
      <c r="AL624" s="739"/>
      <c r="AM624" s="737"/>
      <c r="AN624" s="738"/>
      <c r="AO624" s="738"/>
      <c r="AP624" s="739"/>
      <c r="AQ624" s="737"/>
      <c r="AR624" s="738"/>
      <c r="AS624" s="738"/>
      <c r="AT624" s="739"/>
      <c r="AU624" s="123"/>
      <c r="AV624" s="483"/>
      <c r="AW624" s="484"/>
      <c r="AX624" s="484"/>
      <c r="AY624" s="484"/>
      <c r="AZ624" s="484"/>
      <c r="BA624" s="484"/>
      <c r="BB624" s="484"/>
      <c r="BC624" s="484"/>
      <c r="BD624" s="484"/>
      <c r="BE624" s="484"/>
      <c r="BF624" s="484"/>
      <c r="BG624" s="484"/>
      <c r="BH624" s="484"/>
      <c r="BI624" s="484"/>
      <c r="BJ624" s="484"/>
      <c r="BK624" s="485"/>
      <c r="BL624" s="477"/>
      <c r="BM624" s="478"/>
      <c r="BN624" s="478"/>
      <c r="BO624" s="479"/>
      <c r="BP624" s="477"/>
      <c r="BQ624" s="478"/>
      <c r="BR624" s="478"/>
      <c r="BS624" s="479"/>
      <c r="BT624" s="477"/>
      <c r="BU624" s="478"/>
      <c r="BV624" s="478"/>
      <c r="BW624" s="479"/>
      <c r="BX624" s="477"/>
      <c r="BY624" s="478"/>
      <c r="BZ624" s="479"/>
      <c r="CA624" s="477"/>
      <c r="CB624" s="478"/>
      <c r="CC624" s="479"/>
      <c r="CD624" s="477"/>
      <c r="CE624" s="478"/>
      <c r="CF624" s="479"/>
      <c r="CG624" s="477"/>
      <c r="CH624" s="478"/>
      <c r="CI624" s="478"/>
      <c r="CJ624" s="479"/>
      <c r="CK624" s="477"/>
      <c r="CL624" s="478"/>
      <c r="CM624" s="478"/>
      <c r="CN624" s="479"/>
      <c r="CO624" s="122"/>
    </row>
    <row r="625" spans="4:92">
      <c r="D625" s="780"/>
      <c r="E625" s="780"/>
      <c r="F625" s="780"/>
      <c r="G625" s="780"/>
      <c r="H625" s="780"/>
      <c r="I625" s="780"/>
      <c r="J625" s="780"/>
      <c r="K625" s="780"/>
      <c r="L625" s="780"/>
      <c r="M625" s="780"/>
      <c r="N625" s="780"/>
      <c r="O625" s="780"/>
      <c r="P625" s="780"/>
      <c r="Q625" s="780"/>
      <c r="R625" s="477"/>
      <c r="S625" s="478"/>
      <c r="T625" s="478"/>
      <c r="U625" s="479"/>
      <c r="V625" s="477"/>
      <c r="W625" s="478"/>
      <c r="X625" s="478"/>
      <c r="Y625" s="479"/>
      <c r="Z625" s="477"/>
      <c r="AA625" s="478"/>
      <c r="AB625" s="478"/>
      <c r="AC625" s="479"/>
      <c r="AD625" s="477"/>
      <c r="AE625" s="478"/>
      <c r="AF625" s="479"/>
      <c r="AG625" s="477"/>
      <c r="AH625" s="478"/>
      <c r="AI625" s="479"/>
      <c r="AJ625" s="477"/>
      <c r="AK625" s="478"/>
      <c r="AL625" s="479"/>
      <c r="AM625" s="477"/>
      <c r="AN625" s="478"/>
      <c r="AO625" s="478"/>
      <c r="AP625" s="479"/>
      <c r="AQ625" s="477"/>
      <c r="AR625" s="478"/>
      <c r="AS625" s="478"/>
      <c r="AT625" s="479"/>
      <c r="AU625" s="124"/>
      <c r="AV625" s="496" t="s">
        <v>368</v>
      </c>
      <c r="AW625" s="497"/>
      <c r="AX625" s="497"/>
      <c r="AY625" s="497"/>
      <c r="AZ625" s="497"/>
      <c r="BA625" s="497"/>
      <c r="BB625" s="497"/>
      <c r="BC625" s="497"/>
      <c r="BD625" s="497"/>
      <c r="BE625" s="497"/>
      <c r="BF625" s="497"/>
      <c r="BG625" s="497"/>
      <c r="BH625" s="497"/>
      <c r="BI625" s="497"/>
      <c r="BJ625" s="497"/>
      <c r="BK625" s="498"/>
      <c r="BL625" s="499">
        <f>+(COUNTIF(R593:U625,"x")+COUNTIF(BL593:BO623,"x"))</f>
        <v>21</v>
      </c>
      <c r="BM625" s="500"/>
      <c r="BN625" s="500"/>
      <c r="BO625" s="501"/>
      <c r="BP625" s="499">
        <f>+(COUNTIF(V593:Y625,"x")+COUNTIF(BP593:BS623,"x"))</f>
        <v>0</v>
      </c>
      <c r="BQ625" s="500"/>
      <c r="BR625" s="500"/>
      <c r="BS625" s="501"/>
      <c r="BT625" s="499">
        <f>SUM(Z593:AC625)+(SUM(BT593:BW623))</f>
        <v>329</v>
      </c>
      <c r="BU625" s="500"/>
      <c r="BV625" s="500"/>
      <c r="BW625" s="501"/>
      <c r="BX625" s="499">
        <f>SUM(AD593:AF625)+(SUM(BX593:BZ623))</f>
        <v>1987</v>
      </c>
      <c r="BY625" s="500"/>
      <c r="BZ625" s="501"/>
      <c r="CA625" s="499">
        <f>SUM(AG593:AI625)+(SUM(CA593:CC623))</f>
        <v>1752</v>
      </c>
      <c r="CB625" s="500"/>
      <c r="CC625" s="501"/>
      <c r="CD625" s="499">
        <f>SUM(AJ593:AL625)+(SUM(CD593:CF623))</f>
        <v>580</v>
      </c>
      <c r="CE625" s="500"/>
      <c r="CF625" s="501"/>
      <c r="CG625" s="499">
        <f>+(COUNTIF(AM593:AP625,"x")+COUNTIF(CG593:CJ623,"x"))</f>
        <v>10</v>
      </c>
      <c r="CH625" s="500"/>
      <c r="CI625" s="500"/>
      <c r="CJ625" s="501"/>
      <c r="CK625" s="499">
        <f>+(COUNTIF(AQ593:AT625,"x")+COUNTIF(CK593:CN623,"x"))</f>
        <v>21</v>
      </c>
      <c r="CL625" s="500"/>
      <c r="CM625" s="500"/>
      <c r="CN625" s="501"/>
    </row>
    <row r="626" spans="4:92" ht="14.25" customHeight="1">
      <c r="D626" s="112" t="s">
        <v>369</v>
      </c>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V626" s="659" t="s">
        <v>369</v>
      </c>
      <c r="AW626" s="659"/>
      <c r="AX626" s="659"/>
      <c r="AY626" s="659"/>
      <c r="AZ626" s="659"/>
      <c r="BA626" s="659"/>
      <c r="BB626" s="659"/>
      <c r="BC626" s="659"/>
      <c r="BD626" s="659"/>
      <c r="BE626" s="659"/>
      <c r="BF626" s="659"/>
      <c r="BG626" s="659"/>
      <c r="BH626" s="659"/>
      <c r="BI626" s="659"/>
      <c r="BJ626" s="659"/>
      <c r="BK626" s="659"/>
      <c r="BL626" s="659"/>
      <c r="BM626" s="659"/>
      <c r="BN626" s="659"/>
      <c r="BO626" s="659"/>
      <c r="BP626" s="659"/>
      <c r="BQ626" s="659"/>
      <c r="BR626" s="659"/>
      <c r="BS626" s="659"/>
      <c r="BT626" s="659"/>
      <c r="BU626" s="659"/>
      <c r="BV626" s="659"/>
      <c r="BW626" s="659"/>
      <c r="BX626" s="659"/>
      <c r="BY626" s="659"/>
      <c r="BZ626" s="659"/>
      <c r="CA626" s="659"/>
      <c r="CB626" s="659"/>
      <c r="CC626" s="659"/>
      <c r="CD626" s="659"/>
      <c r="CE626" s="659"/>
      <c r="CF626" s="659"/>
      <c r="CG626" s="659"/>
      <c r="CH626" s="659"/>
      <c r="CI626" s="659"/>
      <c r="CJ626" s="659"/>
      <c r="CK626" s="659"/>
      <c r="CL626" s="659"/>
    </row>
    <row r="627" spans="4:92" ht="14.25" customHeight="1"/>
    <row r="628" spans="4:92" ht="14.25" customHeight="1"/>
    <row r="629" spans="4:92" ht="14.25" customHeight="1"/>
    <row r="630" spans="4:92" ht="14.25" customHeight="1"/>
    <row r="631" spans="4:92" ht="14.25" customHeight="1"/>
    <row r="632" spans="4:92" ht="14.25" customHeight="1"/>
    <row r="633" spans="4:92" ht="14.25" customHeight="1"/>
    <row r="634" spans="4:92" ht="14.25" customHeight="1"/>
    <row r="635" spans="4:92" ht="14.25" customHeight="1"/>
    <row r="636" spans="4:92" ht="14.25" customHeight="1"/>
    <row r="637" spans="4:92" ht="14.25" customHeight="1"/>
    <row r="638" spans="4:92" ht="14.25" customHeight="1"/>
    <row r="639" spans="4:92" ht="14.25" customHeight="1"/>
    <row r="640" spans="4:92" ht="14.25" customHeight="1"/>
    <row r="641" spans="1:93" ht="14.25" customHeight="1"/>
    <row r="642" spans="1:93" ht="14.25" customHeight="1"/>
    <row r="643" spans="1:93" ht="14.25" customHeight="1">
      <c r="D643" s="112" t="s">
        <v>374</v>
      </c>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V643" s="495" t="s">
        <v>374</v>
      </c>
      <c r="AW643" s="495"/>
      <c r="AX643" s="495"/>
      <c r="AY643" s="495"/>
      <c r="AZ643" s="495"/>
      <c r="BA643" s="495"/>
      <c r="BB643" s="495"/>
      <c r="BC643" s="495"/>
      <c r="BD643" s="495"/>
      <c r="BE643" s="495"/>
      <c r="BF643" s="495"/>
      <c r="BG643" s="495"/>
      <c r="BH643" s="495"/>
      <c r="BI643" s="495"/>
      <c r="BJ643" s="495"/>
      <c r="BK643" s="495"/>
      <c r="BL643" s="495"/>
      <c r="BM643" s="495"/>
      <c r="BN643" s="495"/>
      <c r="BO643" s="495"/>
      <c r="BP643" s="495"/>
      <c r="BQ643" s="495"/>
      <c r="BR643" s="495"/>
      <c r="BS643" s="495"/>
      <c r="BT643" s="495"/>
      <c r="BU643" s="495"/>
      <c r="BV643" s="495"/>
      <c r="BW643" s="495"/>
      <c r="BX643" s="495"/>
      <c r="BY643" s="495"/>
      <c r="BZ643" s="495"/>
      <c r="CA643" s="495"/>
      <c r="CB643" s="495"/>
      <c r="CC643" s="495"/>
      <c r="CD643" s="495"/>
      <c r="CE643" s="495"/>
      <c r="CF643" s="495"/>
      <c r="CG643" s="495"/>
      <c r="CH643" s="495"/>
      <c r="CI643" s="495"/>
      <c r="CJ643" s="495"/>
      <c r="CK643" s="495"/>
      <c r="CL643" s="495"/>
      <c r="CM643" s="495"/>
      <c r="CN643" s="495"/>
    </row>
    <row r="644" spans="1:93" ht="14.25" customHeight="1"/>
    <row r="645" spans="1:93" ht="14.25" customHeight="1">
      <c r="D645" s="100" t="s">
        <v>375</v>
      </c>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3"/>
      <c r="AV645" s="13"/>
      <c r="AW645" s="13"/>
      <c r="AX645" s="13"/>
      <c r="AY645" s="13"/>
      <c r="AZ645" s="13"/>
      <c r="BA645" s="13"/>
      <c r="BB645" s="13"/>
      <c r="BC645" s="13"/>
      <c r="BD645" s="13"/>
      <c r="BE645" s="13"/>
    </row>
    <row r="646" spans="1:93" ht="14.25" customHeight="1">
      <c r="D646" s="486" t="s">
        <v>360</v>
      </c>
      <c r="E646" s="487"/>
      <c r="F646" s="487"/>
      <c r="G646" s="487"/>
      <c r="H646" s="487"/>
      <c r="I646" s="487"/>
      <c r="J646" s="487"/>
      <c r="K646" s="487"/>
      <c r="L646" s="487"/>
      <c r="M646" s="487"/>
      <c r="N646" s="487"/>
      <c r="O646" s="487"/>
      <c r="P646" s="487"/>
      <c r="Q646" s="487"/>
      <c r="R646" s="487"/>
      <c r="S646" s="487"/>
      <c r="T646" s="487"/>
      <c r="U646" s="488"/>
      <c r="V646" s="480" t="s">
        <v>363</v>
      </c>
      <c r="W646" s="481"/>
      <c r="X646" s="481"/>
      <c r="Y646" s="481"/>
      <c r="Z646" s="481"/>
      <c r="AA646" s="481"/>
      <c r="AB646" s="481"/>
      <c r="AC646" s="482"/>
      <c r="AD646" s="732" t="s">
        <v>376</v>
      </c>
      <c r="AE646" s="733"/>
      <c r="AF646" s="733"/>
      <c r="AG646" s="733"/>
      <c r="AH646" s="733"/>
      <c r="AI646" s="733"/>
      <c r="AJ646" s="733"/>
      <c r="AK646" s="733"/>
      <c r="AL646" s="733"/>
      <c r="AM646" s="733"/>
      <c r="AN646" s="733"/>
      <c r="AO646" s="733"/>
      <c r="AP646" s="733"/>
      <c r="AQ646" s="733"/>
      <c r="AR646" s="733"/>
      <c r="AS646" s="733"/>
      <c r="AT646" s="734"/>
      <c r="AV646" s="486" t="s">
        <v>360</v>
      </c>
      <c r="AW646" s="487"/>
      <c r="AX646" s="487"/>
      <c r="AY646" s="487"/>
      <c r="AZ646" s="487"/>
      <c r="BA646" s="487"/>
      <c r="BB646" s="487"/>
      <c r="BC646" s="487"/>
      <c r="BD646" s="487"/>
      <c r="BE646" s="487"/>
      <c r="BF646" s="487"/>
      <c r="BG646" s="487"/>
      <c r="BH646" s="487"/>
      <c r="BI646" s="487"/>
      <c r="BJ646" s="487"/>
      <c r="BK646" s="487"/>
      <c r="BL646" s="487"/>
      <c r="BM646" s="487"/>
      <c r="BN646" s="487"/>
      <c r="BO646" s="488"/>
      <c r="BP646" s="480" t="s">
        <v>363</v>
      </c>
      <c r="BQ646" s="481"/>
      <c r="BR646" s="481"/>
      <c r="BS646" s="481"/>
      <c r="BT646" s="481"/>
      <c r="BU646" s="481"/>
      <c r="BV646" s="481"/>
      <c r="BW646" s="482"/>
      <c r="BX646" s="732" t="s">
        <v>376</v>
      </c>
      <c r="BY646" s="733"/>
      <c r="BZ646" s="733"/>
      <c r="CA646" s="733"/>
      <c r="CB646" s="733"/>
      <c r="CC646" s="733"/>
      <c r="CD646" s="733"/>
      <c r="CE646" s="733"/>
      <c r="CF646" s="733"/>
      <c r="CG646" s="733"/>
      <c r="CH646" s="733"/>
      <c r="CI646" s="733"/>
      <c r="CJ646" s="733"/>
      <c r="CK646" s="733"/>
      <c r="CL646" s="733"/>
      <c r="CM646" s="733"/>
      <c r="CN646" s="734"/>
    </row>
    <row r="647" spans="1:93" ht="14.25" customHeight="1">
      <c r="D647" s="897"/>
      <c r="E647" s="898"/>
      <c r="F647" s="898"/>
      <c r="G647" s="898"/>
      <c r="H647" s="898"/>
      <c r="I647" s="898"/>
      <c r="J647" s="898"/>
      <c r="K647" s="898"/>
      <c r="L647" s="898"/>
      <c r="M647" s="898"/>
      <c r="N647" s="898"/>
      <c r="O647" s="898"/>
      <c r="P647" s="898"/>
      <c r="Q647" s="898"/>
      <c r="R647" s="898"/>
      <c r="S647" s="898"/>
      <c r="T647" s="898"/>
      <c r="U647" s="899"/>
      <c r="V647" s="480" t="s">
        <v>362</v>
      </c>
      <c r="W647" s="481"/>
      <c r="X647" s="481"/>
      <c r="Y647" s="482"/>
      <c r="Z647" s="480" t="s">
        <v>361</v>
      </c>
      <c r="AA647" s="481"/>
      <c r="AB647" s="481"/>
      <c r="AC647" s="482"/>
      <c r="AD647" s="480" t="s">
        <v>377</v>
      </c>
      <c r="AE647" s="481"/>
      <c r="AF647" s="481"/>
      <c r="AG647" s="482"/>
      <c r="AH647" s="480" t="s">
        <v>364</v>
      </c>
      <c r="AI647" s="481"/>
      <c r="AJ647" s="481"/>
      <c r="AK647" s="482"/>
      <c r="AL647" s="480" t="s">
        <v>365</v>
      </c>
      <c r="AM647" s="481"/>
      <c r="AN647" s="481"/>
      <c r="AO647" s="482"/>
      <c r="AP647" s="480" t="s">
        <v>366</v>
      </c>
      <c r="AQ647" s="481"/>
      <c r="AR647" s="481"/>
      <c r="AS647" s="481"/>
      <c r="AT647" s="482"/>
      <c r="AV647" s="489"/>
      <c r="AW647" s="490"/>
      <c r="AX647" s="490"/>
      <c r="AY647" s="490"/>
      <c r="AZ647" s="490"/>
      <c r="BA647" s="490"/>
      <c r="BB647" s="490"/>
      <c r="BC647" s="490"/>
      <c r="BD647" s="490"/>
      <c r="BE647" s="490"/>
      <c r="BF647" s="490"/>
      <c r="BG647" s="490"/>
      <c r="BH647" s="490"/>
      <c r="BI647" s="490"/>
      <c r="BJ647" s="490"/>
      <c r="BK647" s="490"/>
      <c r="BL647" s="490"/>
      <c r="BM647" s="490"/>
      <c r="BN647" s="490"/>
      <c r="BO647" s="491"/>
      <c r="BP647" s="480" t="s">
        <v>362</v>
      </c>
      <c r="BQ647" s="481"/>
      <c r="BR647" s="481"/>
      <c r="BS647" s="482"/>
      <c r="BT647" s="480" t="s">
        <v>361</v>
      </c>
      <c r="BU647" s="481"/>
      <c r="BV647" s="481"/>
      <c r="BW647" s="482"/>
      <c r="BX647" s="480" t="s">
        <v>377</v>
      </c>
      <c r="BY647" s="481"/>
      <c r="BZ647" s="481"/>
      <c r="CA647" s="482"/>
      <c r="CB647" s="480" t="s">
        <v>364</v>
      </c>
      <c r="CC647" s="481"/>
      <c r="CD647" s="481"/>
      <c r="CE647" s="482"/>
      <c r="CF647" s="480" t="s">
        <v>365</v>
      </c>
      <c r="CG647" s="481"/>
      <c r="CH647" s="481"/>
      <c r="CI647" s="482"/>
      <c r="CJ647" s="480" t="s">
        <v>366</v>
      </c>
      <c r="CK647" s="481"/>
      <c r="CL647" s="481"/>
      <c r="CM647" s="481"/>
      <c r="CN647" s="482"/>
    </row>
    <row r="648" spans="1:93" s="134" customFormat="1" ht="14.25" customHeight="1">
      <c r="A648" s="2"/>
      <c r="B648" s="2"/>
      <c r="C648" s="2"/>
      <c r="D648" s="236" t="s">
        <v>1062</v>
      </c>
      <c r="V648" s="430" t="s">
        <v>965</v>
      </c>
      <c r="W648" s="431"/>
      <c r="X648" s="431"/>
      <c r="Y648" s="432"/>
      <c r="Z648" s="492"/>
      <c r="AA648" s="493"/>
      <c r="AB648" s="493"/>
      <c r="AC648" s="494"/>
      <c r="AD648" s="430">
        <v>30</v>
      </c>
      <c r="AE648" s="431"/>
      <c r="AF648" s="431"/>
      <c r="AG648" s="432"/>
      <c r="AH648" s="430"/>
      <c r="AI648" s="431"/>
      <c r="AJ648" s="431"/>
      <c r="AK648" s="432"/>
      <c r="AL648" s="430"/>
      <c r="AM648" s="431"/>
      <c r="AN648" s="431"/>
      <c r="AO648" s="432"/>
      <c r="AP648" s="430"/>
      <c r="AQ648" s="431"/>
      <c r="AR648" s="431"/>
      <c r="AS648" s="431"/>
      <c r="AT648" s="432"/>
      <c r="AU648" s="125"/>
      <c r="AV648" s="483" t="s">
        <v>1071</v>
      </c>
      <c r="AW648" s="484"/>
      <c r="AX648" s="484"/>
      <c r="AY648" s="484"/>
      <c r="AZ648" s="484"/>
      <c r="BA648" s="484"/>
      <c r="BB648" s="484"/>
      <c r="BC648" s="484"/>
      <c r="BD648" s="484"/>
      <c r="BE648" s="484"/>
      <c r="BF648" s="484"/>
      <c r="BG648" s="484"/>
      <c r="BH648" s="484"/>
      <c r="BI648" s="484"/>
      <c r="BJ648" s="484"/>
      <c r="BK648" s="484"/>
      <c r="BL648" s="484"/>
      <c r="BM648" s="484"/>
      <c r="BN648" s="484"/>
      <c r="BO648" s="485"/>
      <c r="BP648" s="492" t="s">
        <v>965</v>
      </c>
      <c r="BQ648" s="493"/>
      <c r="BR648" s="493"/>
      <c r="BS648" s="494"/>
      <c r="BT648" s="492"/>
      <c r="BU648" s="493"/>
      <c r="BV648" s="493"/>
      <c r="BW648" s="494"/>
      <c r="BX648" s="492"/>
      <c r="BY648" s="493"/>
      <c r="BZ648" s="493"/>
      <c r="CA648" s="494"/>
      <c r="CB648" s="492"/>
      <c r="CC648" s="493"/>
      <c r="CD648" s="493"/>
      <c r="CE648" s="494"/>
      <c r="CF648" s="492"/>
      <c r="CG648" s="493"/>
      <c r="CH648" s="493"/>
      <c r="CI648" s="494"/>
      <c r="CJ648" s="492"/>
      <c r="CK648" s="493"/>
      <c r="CL648" s="493"/>
      <c r="CM648" s="493"/>
      <c r="CN648" s="494"/>
      <c r="CO648" s="2"/>
    </row>
    <row r="649" spans="1:93" s="134" customFormat="1" ht="14.25" customHeight="1">
      <c r="A649" s="2"/>
      <c r="B649" s="2"/>
      <c r="C649" s="2"/>
      <c r="D649" s="579" t="str">
        <f>+D593</f>
        <v>sede camilo torres</v>
      </c>
      <c r="E649" s="579"/>
      <c r="F649" s="579"/>
      <c r="G649" s="579"/>
      <c r="H649" s="579"/>
      <c r="I649" s="579"/>
      <c r="J649" s="579"/>
      <c r="K649" s="579"/>
      <c r="L649" s="579"/>
      <c r="M649" s="579"/>
      <c r="N649" s="579"/>
      <c r="O649" s="579"/>
      <c r="P649" s="579"/>
      <c r="Q649" s="579"/>
      <c r="R649" s="579"/>
      <c r="S649" s="579"/>
      <c r="T649" s="579"/>
      <c r="U649" s="579"/>
      <c r="V649" s="430" t="s">
        <v>965</v>
      </c>
      <c r="W649" s="431"/>
      <c r="X649" s="431"/>
      <c r="Y649" s="432"/>
      <c r="Z649" s="492"/>
      <c r="AA649" s="493"/>
      <c r="AB649" s="493"/>
      <c r="AC649" s="494"/>
      <c r="AD649" s="430"/>
      <c r="AE649" s="431"/>
      <c r="AF649" s="431"/>
      <c r="AG649" s="432"/>
      <c r="AH649" s="430"/>
      <c r="AI649" s="431"/>
      <c r="AJ649" s="431"/>
      <c r="AK649" s="432"/>
      <c r="AL649" s="430"/>
      <c r="AM649" s="431"/>
      <c r="AN649" s="431"/>
      <c r="AO649" s="432"/>
      <c r="AP649" s="430"/>
      <c r="AQ649" s="431"/>
      <c r="AR649" s="431"/>
      <c r="AS649" s="431"/>
      <c r="AT649" s="432"/>
      <c r="AU649" s="125"/>
      <c r="AV649" s="483" t="s">
        <v>1072</v>
      </c>
      <c r="AW649" s="484"/>
      <c r="AX649" s="484"/>
      <c r="AY649" s="484"/>
      <c r="AZ649" s="484"/>
      <c r="BA649" s="484"/>
      <c r="BB649" s="484"/>
      <c r="BC649" s="484"/>
      <c r="BD649" s="484"/>
      <c r="BE649" s="484"/>
      <c r="BF649" s="484"/>
      <c r="BG649" s="484"/>
      <c r="BH649" s="484"/>
      <c r="BI649" s="484"/>
      <c r="BJ649" s="484"/>
      <c r="BK649" s="484"/>
      <c r="BL649" s="484"/>
      <c r="BM649" s="484"/>
      <c r="BN649" s="484"/>
      <c r="BO649" s="485"/>
      <c r="BP649" s="492" t="s">
        <v>965</v>
      </c>
      <c r="BQ649" s="493"/>
      <c r="BR649" s="493"/>
      <c r="BS649" s="494"/>
      <c r="BT649" s="492"/>
      <c r="BU649" s="493"/>
      <c r="BV649" s="493"/>
      <c r="BW649" s="494"/>
      <c r="BX649" s="492"/>
      <c r="BY649" s="493"/>
      <c r="BZ649" s="493"/>
      <c r="CA649" s="494"/>
      <c r="CB649" s="492"/>
      <c r="CC649" s="493"/>
      <c r="CD649" s="493"/>
      <c r="CE649" s="494"/>
      <c r="CF649" s="492"/>
      <c r="CG649" s="493"/>
      <c r="CH649" s="493"/>
      <c r="CI649" s="494"/>
      <c r="CJ649" s="492"/>
      <c r="CK649" s="493"/>
      <c r="CL649" s="493"/>
      <c r="CM649" s="493"/>
      <c r="CN649" s="494"/>
      <c r="CO649" s="2"/>
    </row>
    <row r="650" spans="1:93" s="134" customFormat="1" ht="14.25" customHeight="1">
      <c r="A650" s="2"/>
      <c r="B650" s="2"/>
      <c r="C650" s="2"/>
      <c r="D650" s="235" t="str">
        <f>+D594</f>
        <v xml:space="preserve">sede jazmin </v>
      </c>
      <c r="E650" s="235"/>
      <c r="F650" s="235"/>
      <c r="G650" s="235"/>
      <c r="H650" s="235"/>
      <c r="I650" s="235"/>
      <c r="J650" s="235"/>
      <c r="K650" s="235"/>
      <c r="L650" s="235"/>
      <c r="M650" s="235"/>
      <c r="N650" s="235"/>
      <c r="O650" s="235"/>
      <c r="P650" s="235"/>
      <c r="Q650" s="235"/>
      <c r="R650" s="235"/>
      <c r="S650" s="235"/>
      <c r="T650" s="235"/>
      <c r="U650" s="235"/>
      <c r="V650" s="430" t="s">
        <v>965</v>
      </c>
      <c r="W650" s="431"/>
      <c r="X650" s="431"/>
      <c r="Y650" s="432"/>
      <c r="Z650" s="492"/>
      <c r="AA650" s="493"/>
      <c r="AB650" s="493"/>
      <c r="AC650" s="494"/>
      <c r="AD650" s="430"/>
      <c r="AE650" s="431"/>
      <c r="AF650" s="431"/>
      <c r="AG650" s="432"/>
      <c r="AH650" s="430"/>
      <c r="AI650" s="431"/>
      <c r="AJ650" s="431"/>
      <c r="AK650" s="432"/>
      <c r="AL650" s="430"/>
      <c r="AM650" s="431"/>
      <c r="AN650" s="431"/>
      <c r="AO650" s="432"/>
      <c r="AP650" s="430"/>
      <c r="AQ650" s="431"/>
      <c r="AR650" s="431"/>
      <c r="AS650" s="431"/>
      <c r="AT650" s="432"/>
      <c r="AU650" s="125"/>
      <c r="AV650" s="483" t="s">
        <v>1073</v>
      </c>
      <c r="AW650" s="484"/>
      <c r="AX650" s="484"/>
      <c r="AY650" s="484"/>
      <c r="AZ650" s="484"/>
      <c r="BA650" s="484"/>
      <c r="BB650" s="484"/>
      <c r="BC650" s="484"/>
      <c r="BD650" s="484"/>
      <c r="BE650" s="484"/>
      <c r="BF650" s="484"/>
      <c r="BG650" s="484"/>
      <c r="BH650" s="484"/>
      <c r="BI650" s="484"/>
      <c r="BJ650" s="484"/>
      <c r="BK650" s="484"/>
      <c r="BL650" s="484"/>
      <c r="BM650" s="484"/>
      <c r="BN650" s="484"/>
      <c r="BO650" s="485"/>
      <c r="BP650" s="492" t="s">
        <v>965</v>
      </c>
      <c r="BQ650" s="493"/>
      <c r="BR650" s="493"/>
      <c r="BS650" s="494"/>
      <c r="BT650" s="492"/>
      <c r="BU650" s="493"/>
      <c r="BV650" s="493"/>
      <c r="BW650" s="494"/>
      <c r="BX650" s="492"/>
      <c r="BY650" s="493"/>
      <c r="BZ650" s="493"/>
      <c r="CA650" s="494"/>
      <c r="CB650" s="492"/>
      <c r="CC650" s="493"/>
      <c r="CD650" s="493"/>
      <c r="CE650" s="494"/>
      <c r="CF650" s="492"/>
      <c r="CG650" s="493"/>
      <c r="CH650" s="493"/>
      <c r="CI650" s="494"/>
      <c r="CJ650" s="492"/>
      <c r="CK650" s="493"/>
      <c r="CL650" s="493"/>
      <c r="CM650" s="493"/>
      <c r="CN650" s="494"/>
      <c r="CO650" s="2"/>
    </row>
    <row r="651" spans="1:93" s="134" customFormat="1" ht="14.25" customHeight="1">
      <c r="A651" s="2"/>
      <c r="B651" s="2"/>
      <c r="C651" s="2"/>
      <c r="D651" s="235" t="str">
        <f>+D595</f>
        <v xml:space="preserve">sede el porvenri </v>
      </c>
      <c r="E651" s="235"/>
      <c r="F651" s="235"/>
      <c r="G651" s="235"/>
      <c r="H651" s="235"/>
      <c r="I651" s="235"/>
      <c r="J651" s="235"/>
      <c r="K651" s="235"/>
      <c r="L651" s="235"/>
      <c r="M651" s="235"/>
      <c r="N651" s="235"/>
      <c r="O651" s="235"/>
      <c r="P651" s="235"/>
      <c r="Q651" s="235"/>
      <c r="R651" s="235"/>
      <c r="S651" s="235"/>
      <c r="T651" s="235"/>
      <c r="U651" s="235"/>
      <c r="V651" s="430" t="s">
        <v>965</v>
      </c>
      <c r="W651" s="431"/>
      <c r="X651" s="431"/>
      <c r="Y651" s="432"/>
      <c r="Z651" s="492"/>
      <c r="AA651" s="493"/>
      <c r="AB651" s="493"/>
      <c r="AC651" s="494"/>
      <c r="AD651" s="430"/>
      <c r="AE651" s="431"/>
      <c r="AF651" s="431"/>
      <c r="AG651" s="432"/>
      <c r="AH651" s="430"/>
      <c r="AI651" s="431"/>
      <c r="AJ651" s="431"/>
      <c r="AK651" s="432"/>
      <c r="AL651" s="430"/>
      <c r="AM651" s="431"/>
      <c r="AN651" s="431"/>
      <c r="AO651" s="432"/>
      <c r="AP651" s="430"/>
      <c r="AQ651" s="431"/>
      <c r="AR651" s="431"/>
      <c r="AS651" s="431"/>
      <c r="AT651" s="432"/>
      <c r="AU651" s="125"/>
      <c r="AV651" s="483" t="s">
        <v>1074</v>
      </c>
      <c r="AW651" s="484"/>
      <c r="AX651" s="484"/>
      <c r="AY651" s="484"/>
      <c r="AZ651" s="484"/>
      <c r="BA651" s="484"/>
      <c r="BB651" s="484"/>
      <c r="BC651" s="484"/>
      <c r="BD651" s="484"/>
      <c r="BE651" s="484"/>
      <c r="BF651" s="484"/>
      <c r="BG651" s="484"/>
      <c r="BH651" s="484"/>
      <c r="BI651" s="484"/>
      <c r="BJ651" s="484"/>
      <c r="BK651" s="484"/>
      <c r="BL651" s="484"/>
      <c r="BM651" s="484"/>
      <c r="BN651" s="484"/>
      <c r="BO651" s="485"/>
      <c r="BP651" s="492" t="s">
        <v>965</v>
      </c>
      <c r="BQ651" s="493"/>
      <c r="BR651" s="493"/>
      <c r="BS651" s="494"/>
      <c r="BT651" s="492"/>
      <c r="BU651" s="493"/>
      <c r="BV651" s="493"/>
      <c r="BW651" s="494"/>
      <c r="BX651" s="492"/>
      <c r="BY651" s="493"/>
      <c r="BZ651" s="493"/>
      <c r="CA651" s="494"/>
      <c r="CB651" s="492"/>
      <c r="CC651" s="493"/>
      <c r="CD651" s="493"/>
      <c r="CE651" s="494"/>
      <c r="CF651" s="492"/>
      <c r="CG651" s="493"/>
      <c r="CH651" s="493"/>
      <c r="CI651" s="494"/>
      <c r="CJ651" s="492"/>
      <c r="CK651" s="493"/>
      <c r="CL651" s="493"/>
      <c r="CM651" s="493"/>
      <c r="CN651" s="494"/>
      <c r="CO651" s="2"/>
    </row>
    <row r="652" spans="1:93" s="134" customFormat="1" ht="14.25" customHeight="1">
      <c r="A652" s="2"/>
      <c r="B652" s="2"/>
      <c r="C652" s="2"/>
      <c r="D652" s="235" t="str">
        <f>+D596</f>
        <v>sede jose antonio galan</v>
      </c>
      <c r="E652" s="235"/>
      <c r="F652" s="235"/>
      <c r="G652" s="235"/>
      <c r="H652" s="235"/>
      <c r="I652" s="235"/>
      <c r="J652" s="235"/>
      <c r="K652" s="235"/>
      <c r="L652" s="235"/>
      <c r="M652" s="235"/>
      <c r="N652" s="235"/>
      <c r="O652" s="235"/>
      <c r="P652" s="235"/>
      <c r="Q652" s="235"/>
      <c r="R652" s="235"/>
      <c r="S652" s="235"/>
      <c r="T652" s="235"/>
      <c r="U652" s="235"/>
      <c r="V652" s="430" t="s">
        <v>965</v>
      </c>
      <c r="W652" s="431"/>
      <c r="X652" s="431"/>
      <c r="Y652" s="432"/>
      <c r="Z652" s="492"/>
      <c r="AA652" s="493"/>
      <c r="AB652" s="493"/>
      <c r="AC652" s="494"/>
      <c r="AD652" s="430"/>
      <c r="AE652" s="431"/>
      <c r="AF652" s="431"/>
      <c r="AG652" s="432"/>
      <c r="AH652" s="430"/>
      <c r="AI652" s="431"/>
      <c r="AJ652" s="431"/>
      <c r="AK652" s="432"/>
      <c r="AL652" s="430"/>
      <c r="AM652" s="431"/>
      <c r="AN652" s="431"/>
      <c r="AO652" s="432"/>
      <c r="AP652" s="430"/>
      <c r="AQ652" s="431"/>
      <c r="AR652" s="431"/>
      <c r="AS652" s="431"/>
      <c r="AT652" s="432"/>
      <c r="AU652" s="125"/>
      <c r="AV652" s="483" t="s">
        <v>1075</v>
      </c>
      <c r="AW652" s="484"/>
      <c r="AX652" s="484"/>
      <c r="AY652" s="484"/>
      <c r="AZ652" s="484"/>
      <c r="BA652" s="484"/>
      <c r="BB652" s="484"/>
      <c r="BC652" s="484"/>
      <c r="BD652" s="484"/>
      <c r="BE652" s="484"/>
      <c r="BF652" s="484"/>
      <c r="BG652" s="484"/>
      <c r="BH652" s="484"/>
      <c r="BI652" s="484"/>
      <c r="BJ652" s="484"/>
      <c r="BK652" s="484"/>
      <c r="BL652" s="484"/>
      <c r="BM652" s="484"/>
      <c r="BN652" s="484"/>
      <c r="BO652" s="485"/>
      <c r="BP652" s="492" t="s">
        <v>965</v>
      </c>
      <c r="BQ652" s="493"/>
      <c r="BR652" s="493"/>
      <c r="BS652" s="494"/>
      <c r="BT652" s="492"/>
      <c r="BU652" s="493"/>
      <c r="BV652" s="493"/>
      <c r="BW652" s="494"/>
      <c r="BX652" s="492"/>
      <c r="BY652" s="493"/>
      <c r="BZ652" s="493"/>
      <c r="CA652" s="494"/>
      <c r="CB652" s="492"/>
      <c r="CC652" s="493"/>
      <c r="CD652" s="493"/>
      <c r="CE652" s="494"/>
      <c r="CF652" s="492"/>
      <c r="CG652" s="493"/>
      <c r="CH652" s="493"/>
      <c r="CI652" s="494"/>
      <c r="CJ652" s="492"/>
      <c r="CK652" s="493"/>
      <c r="CL652" s="493"/>
      <c r="CM652" s="493"/>
      <c r="CN652" s="494"/>
      <c r="CO652" s="2"/>
    </row>
    <row r="653" spans="1:93" s="134" customFormat="1" ht="14.25" customHeight="1">
      <c r="A653" s="2"/>
      <c r="B653" s="2"/>
      <c r="C653" s="2"/>
      <c r="D653" s="235" t="str">
        <f>+D597</f>
        <v xml:space="preserve">sede jose celestino mutis </v>
      </c>
      <c r="E653" s="235"/>
      <c r="F653" s="235"/>
      <c r="G653" s="235"/>
      <c r="H653" s="235"/>
      <c r="I653" s="235"/>
      <c r="J653" s="235"/>
      <c r="K653" s="235"/>
      <c r="L653" s="235"/>
      <c r="M653" s="235"/>
      <c r="N653" s="235"/>
      <c r="O653" s="235"/>
      <c r="P653" s="235"/>
      <c r="Q653" s="235"/>
      <c r="R653" s="235"/>
      <c r="S653" s="235"/>
      <c r="T653" s="235"/>
      <c r="U653" s="235"/>
      <c r="V653" s="430" t="s">
        <v>965</v>
      </c>
      <c r="W653" s="431"/>
      <c r="X653" s="431"/>
      <c r="Y653" s="432"/>
      <c r="Z653" s="492"/>
      <c r="AA653" s="493"/>
      <c r="AB653" s="493"/>
      <c r="AC653" s="494"/>
      <c r="AD653" s="430"/>
      <c r="AE653" s="431"/>
      <c r="AF653" s="431"/>
      <c r="AG653" s="432"/>
      <c r="AH653" s="430"/>
      <c r="AI653" s="431"/>
      <c r="AJ653" s="431"/>
      <c r="AK653" s="432"/>
      <c r="AL653" s="430"/>
      <c r="AM653" s="431"/>
      <c r="AN653" s="431"/>
      <c r="AO653" s="432"/>
      <c r="AP653" s="430"/>
      <c r="AQ653" s="431"/>
      <c r="AR653" s="431"/>
      <c r="AS653" s="431"/>
      <c r="AT653" s="432"/>
      <c r="AU653" s="125"/>
      <c r="AV653" s="483" t="s">
        <v>1076</v>
      </c>
      <c r="AW653" s="484"/>
      <c r="AX653" s="484"/>
      <c r="AY653" s="484"/>
      <c r="AZ653" s="484"/>
      <c r="BA653" s="484"/>
      <c r="BB653" s="484"/>
      <c r="BC653" s="484"/>
      <c r="BD653" s="484"/>
      <c r="BE653" s="484"/>
      <c r="BF653" s="484"/>
      <c r="BG653" s="484"/>
      <c r="BH653" s="484"/>
      <c r="BI653" s="484"/>
      <c r="BJ653" s="484"/>
      <c r="BK653" s="484"/>
      <c r="BL653" s="484"/>
      <c r="BM653" s="484"/>
      <c r="BN653" s="484"/>
      <c r="BO653" s="485"/>
      <c r="BP653" s="492" t="s">
        <v>965</v>
      </c>
      <c r="BQ653" s="493"/>
      <c r="BR653" s="493"/>
      <c r="BS653" s="494"/>
      <c r="BT653" s="492"/>
      <c r="BU653" s="493"/>
      <c r="BV653" s="493"/>
      <c r="BW653" s="494"/>
      <c r="BX653" s="492">
        <v>6</v>
      </c>
      <c r="BY653" s="493"/>
      <c r="BZ653" s="493"/>
      <c r="CA653" s="494"/>
      <c r="CB653" s="492"/>
      <c r="CC653" s="493"/>
      <c r="CD653" s="493"/>
      <c r="CE653" s="494"/>
      <c r="CF653" s="492"/>
      <c r="CG653" s="493"/>
      <c r="CH653" s="493"/>
      <c r="CI653" s="494"/>
      <c r="CJ653" s="492"/>
      <c r="CK653" s="493"/>
      <c r="CL653" s="493"/>
      <c r="CM653" s="493"/>
      <c r="CN653" s="494"/>
      <c r="CO653" s="2"/>
    </row>
    <row r="654" spans="1:93" s="134" customFormat="1" ht="14.25" customHeight="1">
      <c r="A654" s="2"/>
      <c r="B654" s="2"/>
      <c r="C654" s="2"/>
      <c r="D654" s="235" t="s">
        <v>1055</v>
      </c>
      <c r="E654" s="235"/>
      <c r="F654" s="235"/>
      <c r="G654" s="235"/>
      <c r="H654" s="235"/>
      <c r="I654" s="235"/>
      <c r="J654" s="235"/>
      <c r="K654" s="235"/>
      <c r="L654" s="235"/>
      <c r="M654" s="235"/>
      <c r="N654" s="235"/>
      <c r="O654" s="235"/>
      <c r="P654" s="235"/>
      <c r="Q654" s="235"/>
      <c r="R654" s="235"/>
      <c r="S654" s="235"/>
      <c r="T654" s="235"/>
      <c r="U654" s="235"/>
      <c r="V654" s="430" t="s">
        <v>965</v>
      </c>
      <c r="W654" s="431"/>
      <c r="X654" s="431"/>
      <c r="Y654" s="432"/>
      <c r="Z654" s="492"/>
      <c r="AA654" s="493"/>
      <c r="AB654" s="493"/>
      <c r="AC654" s="494"/>
      <c r="AD654" s="430"/>
      <c r="AE654" s="431"/>
      <c r="AF654" s="431"/>
      <c r="AG654" s="432"/>
      <c r="AH654" s="430"/>
      <c r="AI654" s="431"/>
      <c r="AJ654" s="431"/>
      <c r="AK654" s="432"/>
      <c r="AL654" s="430"/>
      <c r="AM654" s="431"/>
      <c r="AN654" s="431"/>
      <c r="AO654" s="432"/>
      <c r="AP654" s="430"/>
      <c r="AQ654" s="431"/>
      <c r="AR654" s="431"/>
      <c r="AS654" s="431"/>
      <c r="AT654" s="432"/>
      <c r="AU654" s="125"/>
      <c r="AV654" s="483" t="s">
        <v>1077</v>
      </c>
      <c r="AW654" s="484"/>
      <c r="AX654" s="484"/>
      <c r="AY654" s="484"/>
      <c r="AZ654" s="484"/>
      <c r="BA654" s="484"/>
      <c r="BB654" s="484"/>
      <c r="BC654" s="484"/>
      <c r="BD654" s="484"/>
      <c r="BE654" s="484"/>
      <c r="BF654" s="484"/>
      <c r="BG654" s="484"/>
      <c r="BH654" s="484"/>
      <c r="BI654" s="484"/>
      <c r="BJ654" s="484"/>
      <c r="BK654" s="484"/>
      <c r="BL654" s="484"/>
      <c r="BM654" s="484"/>
      <c r="BN654" s="484"/>
      <c r="BO654" s="485"/>
      <c r="BP654" s="492" t="s">
        <v>965</v>
      </c>
      <c r="BQ654" s="493"/>
      <c r="BR654" s="493"/>
      <c r="BS654" s="494"/>
      <c r="BT654" s="492"/>
      <c r="BU654" s="493"/>
      <c r="BV654" s="493"/>
      <c r="BW654" s="494"/>
      <c r="BX654" s="492"/>
      <c r="BY654" s="493"/>
      <c r="BZ654" s="493"/>
      <c r="CA654" s="494"/>
      <c r="CB654" s="492"/>
      <c r="CC654" s="493"/>
      <c r="CD654" s="493"/>
      <c r="CE654" s="494"/>
      <c r="CF654" s="492"/>
      <c r="CG654" s="493"/>
      <c r="CH654" s="493"/>
      <c r="CI654" s="494"/>
      <c r="CJ654" s="492"/>
      <c r="CK654" s="493"/>
      <c r="CL654" s="493"/>
      <c r="CM654" s="493"/>
      <c r="CN654" s="494"/>
      <c r="CO654" s="2"/>
    </row>
    <row r="655" spans="1:93" s="134" customFormat="1" ht="14.25" customHeight="1">
      <c r="A655" s="2"/>
      <c r="B655" s="2"/>
      <c r="C655" s="2"/>
      <c r="D655" s="235" t="s">
        <v>1056</v>
      </c>
      <c r="E655" s="235"/>
      <c r="F655" s="235"/>
      <c r="G655" s="235"/>
      <c r="H655" s="235"/>
      <c r="I655" s="235"/>
      <c r="J655" s="235"/>
      <c r="K655" s="235"/>
      <c r="L655" s="235"/>
      <c r="M655" s="235"/>
      <c r="N655" s="235"/>
      <c r="O655" s="235"/>
      <c r="P655" s="235"/>
      <c r="Q655" s="235"/>
      <c r="R655" s="235"/>
      <c r="S655" s="235"/>
      <c r="T655" s="235"/>
      <c r="U655" s="235"/>
      <c r="V655" s="430" t="s">
        <v>965</v>
      </c>
      <c r="W655" s="431"/>
      <c r="X655" s="431"/>
      <c r="Y655" s="432"/>
      <c r="Z655" s="492"/>
      <c r="AA655" s="493"/>
      <c r="AB655" s="493"/>
      <c r="AC655" s="494"/>
      <c r="AD655" s="430"/>
      <c r="AE655" s="431"/>
      <c r="AF655" s="431"/>
      <c r="AG655" s="432"/>
      <c r="AH655" s="430"/>
      <c r="AI655" s="431"/>
      <c r="AJ655" s="431"/>
      <c r="AK655" s="432"/>
      <c r="AL655" s="430"/>
      <c r="AM655" s="431"/>
      <c r="AN655" s="431"/>
      <c r="AO655" s="432"/>
      <c r="AP655" s="430"/>
      <c r="AQ655" s="431"/>
      <c r="AR655" s="431"/>
      <c r="AS655" s="431"/>
      <c r="AT655" s="432"/>
      <c r="AU655" s="125"/>
      <c r="AV655" s="483" t="s">
        <v>1078</v>
      </c>
      <c r="AW655" s="484"/>
      <c r="AX655" s="484"/>
      <c r="AY655" s="484"/>
      <c r="AZ655" s="484"/>
      <c r="BA655" s="484"/>
      <c r="BB655" s="484"/>
      <c r="BC655" s="484"/>
      <c r="BD655" s="484"/>
      <c r="BE655" s="484"/>
      <c r="BF655" s="484"/>
      <c r="BG655" s="484"/>
      <c r="BH655" s="484"/>
      <c r="BI655" s="484"/>
      <c r="BJ655" s="484"/>
      <c r="BK655" s="484"/>
      <c r="BL655" s="484"/>
      <c r="BM655" s="484"/>
      <c r="BN655" s="484"/>
      <c r="BO655" s="485"/>
      <c r="BP655" s="492" t="s">
        <v>965</v>
      </c>
      <c r="BQ655" s="493"/>
      <c r="BR655" s="493"/>
      <c r="BS655" s="494"/>
      <c r="BT655" s="492"/>
      <c r="BU655" s="493"/>
      <c r="BV655" s="493"/>
      <c r="BW655" s="494"/>
      <c r="BX655" s="492"/>
      <c r="BY655" s="493"/>
      <c r="BZ655" s="493"/>
      <c r="CA655" s="494"/>
      <c r="CB655" s="492"/>
      <c r="CC655" s="493"/>
      <c r="CD655" s="493"/>
      <c r="CE655" s="494"/>
      <c r="CF655" s="492"/>
      <c r="CG655" s="493"/>
      <c r="CH655" s="493"/>
      <c r="CI655" s="494"/>
      <c r="CJ655" s="492"/>
      <c r="CK655" s="493"/>
      <c r="CL655" s="493"/>
      <c r="CM655" s="493"/>
      <c r="CN655" s="494"/>
      <c r="CO655" s="2"/>
    </row>
    <row r="656" spans="1:93" s="134" customFormat="1" ht="14.25" customHeight="1">
      <c r="A656" s="2"/>
      <c r="B656" s="2"/>
      <c r="C656" s="2"/>
      <c r="D656" s="235" t="s">
        <v>1057</v>
      </c>
      <c r="E656" s="235"/>
      <c r="F656" s="235"/>
      <c r="G656" s="235"/>
      <c r="H656" s="235"/>
      <c r="I656" s="235"/>
      <c r="J656" s="235"/>
      <c r="K656" s="235"/>
      <c r="L656" s="235"/>
      <c r="M656" s="235"/>
      <c r="N656" s="235"/>
      <c r="O656" s="235"/>
      <c r="P656" s="235"/>
      <c r="Q656" s="235"/>
      <c r="R656" s="235"/>
      <c r="S656" s="235"/>
      <c r="T656" s="235"/>
      <c r="U656" s="235"/>
      <c r="V656" s="430" t="s">
        <v>965</v>
      </c>
      <c r="W656" s="431"/>
      <c r="X656" s="431"/>
      <c r="Y656" s="432"/>
      <c r="Z656" s="492"/>
      <c r="AA656" s="493"/>
      <c r="AB656" s="493"/>
      <c r="AC656" s="494"/>
      <c r="AD656" s="430"/>
      <c r="AE656" s="431"/>
      <c r="AF656" s="431"/>
      <c r="AG656" s="432"/>
      <c r="AH656" s="430"/>
      <c r="AI656" s="431"/>
      <c r="AJ656" s="431"/>
      <c r="AK656" s="432"/>
      <c r="AL656" s="430"/>
      <c r="AM656" s="431"/>
      <c r="AN656" s="431"/>
      <c r="AO656" s="432"/>
      <c r="AP656" s="430"/>
      <c r="AQ656" s="431"/>
      <c r="AR656" s="431"/>
      <c r="AS656" s="431"/>
      <c r="AT656" s="432"/>
      <c r="AU656" s="125"/>
      <c r="AV656" s="483" t="s">
        <v>1079</v>
      </c>
      <c r="AW656" s="484"/>
      <c r="AX656" s="484"/>
      <c r="AY656" s="484"/>
      <c r="AZ656" s="484"/>
      <c r="BA656" s="484"/>
      <c r="BB656" s="484"/>
      <c r="BC656" s="484"/>
      <c r="BD656" s="484"/>
      <c r="BE656" s="484"/>
      <c r="BF656" s="484"/>
      <c r="BG656" s="484"/>
      <c r="BH656" s="484"/>
      <c r="BI656" s="484"/>
      <c r="BJ656" s="484"/>
      <c r="BK656" s="484"/>
      <c r="BL656" s="484"/>
      <c r="BM656" s="484"/>
      <c r="BN656" s="484"/>
      <c r="BO656" s="485"/>
      <c r="BP656" s="492" t="s">
        <v>965</v>
      </c>
      <c r="BQ656" s="493"/>
      <c r="BR656" s="493"/>
      <c r="BS656" s="494"/>
      <c r="BT656" s="492"/>
      <c r="BU656" s="493"/>
      <c r="BV656" s="493"/>
      <c r="BW656" s="494"/>
      <c r="BX656" s="492">
        <v>20</v>
      </c>
      <c r="BY656" s="493"/>
      <c r="BZ656" s="493"/>
      <c r="CA656" s="494"/>
      <c r="CB656" s="492"/>
      <c r="CC656" s="493"/>
      <c r="CD656" s="493"/>
      <c r="CE656" s="494"/>
      <c r="CF656" s="492"/>
      <c r="CG656" s="493"/>
      <c r="CH656" s="493"/>
      <c r="CI656" s="494"/>
      <c r="CJ656" s="492"/>
      <c r="CK656" s="493"/>
      <c r="CL656" s="493"/>
      <c r="CM656" s="493"/>
      <c r="CN656" s="494"/>
      <c r="CO656" s="2"/>
    </row>
    <row r="657" spans="1:108" s="134" customFormat="1" ht="14.25" customHeight="1">
      <c r="A657" s="2"/>
      <c r="B657" s="2"/>
      <c r="C657" s="2"/>
      <c r="D657" s="235" t="s">
        <v>1058</v>
      </c>
      <c r="E657" s="235"/>
      <c r="F657" s="235"/>
      <c r="G657" s="235"/>
      <c r="H657" s="235"/>
      <c r="I657" s="235"/>
      <c r="J657" s="235"/>
      <c r="K657" s="235"/>
      <c r="L657" s="235"/>
      <c r="M657" s="235"/>
      <c r="N657" s="235"/>
      <c r="O657" s="235"/>
      <c r="P657" s="235"/>
      <c r="Q657" s="235"/>
      <c r="R657" s="235"/>
      <c r="S657" s="235"/>
      <c r="T657" s="235"/>
      <c r="U657" s="235"/>
      <c r="V657" s="430" t="s">
        <v>965</v>
      </c>
      <c r="W657" s="431"/>
      <c r="X657" s="431"/>
      <c r="Y657" s="432"/>
      <c r="Z657" s="492"/>
      <c r="AA657" s="493"/>
      <c r="AB657" s="493"/>
      <c r="AC657" s="494"/>
      <c r="AD657" s="430"/>
      <c r="AE657" s="431"/>
      <c r="AF657" s="431"/>
      <c r="AG657" s="432"/>
      <c r="AH657" s="430"/>
      <c r="AI657" s="431"/>
      <c r="AJ657" s="431"/>
      <c r="AK657" s="432"/>
      <c r="AL657" s="430"/>
      <c r="AM657" s="431"/>
      <c r="AN657" s="431"/>
      <c r="AO657" s="432"/>
      <c r="AP657" s="430"/>
      <c r="AQ657" s="431"/>
      <c r="AR657" s="431"/>
      <c r="AS657" s="431"/>
      <c r="AT657" s="432"/>
      <c r="AU657" s="125"/>
      <c r="AV657" s="483" t="s">
        <v>1080</v>
      </c>
      <c r="AW657" s="484"/>
      <c r="AX657" s="484"/>
      <c r="AY657" s="484"/>
      <c r="AZ657" s="484"/>
      <c r="BA657" s="484"/>
      <c r="BB657" s="484"/>
      <c r="BC657" s="484"/>
      <c r="BD657" s="484"/>
      <c r="BE657" s="484"/>
      <c r="BF657" s="484"/>
      <c r="BG657" s="484"/>
      <c r="BH657" s="484"/>
      <c r="BI657" s="484"/>
      <c r="BJ657" s="484"/>
      <c r="BK657" s="484"/>
      <c r="BL657" s="484"/>
      <c r="BM657" s="484"/>
      <c r="BN657" s="484"/>
      <c r="BO657" s="485"/>
      <c r="BP657" s="492" t="s">
        <v>965</v>
      </c>
      <c r="BQ657" s="493"/>
      <c r="BR657" s="493"/>
      <c r="BS657" s="494"/>
      <c r="BT657" s="492"/>
      <c r="BU657" s="493"/>
      <c r="BV657" s="493"/>
      <c r="BW657" s="494"/>
      <c r="BX657" s="492"/>
      <c r="BY657" s="493"/>
      <c r="BZ657" s="493"/>
      <c r="CA657" s="494"/>
      <c r="CB657" s="492"/>
      <c r="CC657" s="493"/>
      <c r="CD657" s="493"/>
      <c r="CE657" s="494"/>
      <c r="CF657" s="492"/>
      <c r="CG657" s="493"/>
      <c r="CH657" s="493"/>
      <c r="CI657" s="494"/>
      <c r="CJ657" s="492"/>
      <c r="CK657" s="493"/>
      <c r="CL657" s="493"/>
      <c r="CM657" s="493"/>
      <c r="CN657" s="494"/>
      <c r="CO657" s="2"/>
    </row>
    <row r="658" spans="1:108" s="134" customFormat="1" ht="14.25" customHeight="1">
      <c r="A658" s="2"/>
      <c r="B658" s="2"/>
      <c r="C658" s="2"/>
      <c r="D658" s="235" t="s">
        <v>1059</v>
      </c>
      <c r="E658" s="235"/>
      <c r="F658" s="235"/>
      <c r="G658" s="235"/>
      <c r="H658" s="235"/>
      <c r="I658" s="235"/>
      <c r="J658" s="235"/>
      <c r="K658" s="235"/>
      <c r="L658" s="235"/>
      <c r="M658" s="235"/>
      <c r="N658" s="235"/>
      <c r="O658" s="235"/>
      <c r="P658" s="235"/>
      <c r="Q658" s="235"/>
      <c r="R658" s="235"/>
      <c r="S658" s="235"/>
      <c r="T658" s="235"/>
      <c r="U658" s="235"/>
      <c r="V658" s="430" t="s">
        <v>965</v>
      </c>
      <c r="W658" s="431"/>
      <c r="X658" s="431"/>
      <c r="Y658" s="432"/>
      <c r="Z658" s="492"/>
      <c r="AA658" s="493"/>
      <c r="AB658" s="493"/>
      <c r="AC658" s="494"/>
      <c r="AD658" s="430"/>
      <c r="AE658" s="431"/>
      <c r="AF658" s="431"/>
      <c r="AG658" s="432"/>
      <c r="AH658" s="430"/>
      <c r="AI658" s="431"/>
      <c r="AJ658" s="431"/>
      <c r="AK658" s="432"/>
      <c r="AL658" s="430"/>
      <c r="AM658" s="431"/>
      <c r="AN658" s="431"/>
      <c r="AO658" s="432"/>
      <c r="AP658" s="430"/>
      <c r="AQ658" s="431"/>
      <c r="AR658" s="431"/>
      <c r="AS658" s="431"/>
      <c r="AT658" s="432"/>
      <c r="AU658" s="125"/>
      <c r="AV658" s="483"/>
      <c r="AW658" s="484"/>
      <c r="AX658" s="484"/>
      <c r="AY658" s="484"/>
      <c r="AZ658" s="484"/>
      <c r="BA658" s="484"/>
      <c r="BB658" s="484"/>
      <c r="BC658" s="484"/>
      <c r="BD658" s="484"/>
      <c r="BE658" s="484"/>
      <c r="BF658" s="484"/>
      <c r="BG658" s="484"/>
      <c r="BH658" s="484"/>
      <c r="BI658" s="484"/>
      <c r="BJ658" s="484"/>
      <c r="BK658" s="484"/>
      <c r="BL658" s="484"/>
      <c r="BM658" s="484"/>
      <c r="BN658" s="484"/>
      <c r="BO658" s="485"/>
      <c r="BP658" s="492"/>
      <c r="BQ658" s="493"/>
      <c r="BR658" s="493"/>
      <c r="BS658" s="494"/>
      <c r="BT658" s="492"/>
      <c r="BU658" s="493"/>
      <c r="BV658" s="493"/>
      <c r="BW658" s="494"/>
      <c r="BX658" s="492"/>
      <c r="BY658" s="493"/>
      <c r="BZ658" s="493"/>
      <c r="CA658" s="494"/>
      <c r="CB658" s="492"/>
      <c r="CC658" s="493"/>
      <c r="CD658" s="493"/>
      <c r="CE658" s="494"/>
      <c r="CF658" s="492"/>
      <c r="CG658" s="493"/>
      <c r="CH658" s="493"/>
      <c r="CI658" s="494"/>
      <c r="CJ658" s="492"/>
      <c r="CK658" s="493"/>
      <c r="CL658" s="493"/>
      <c r="CM658" s="493"/>
      <c r="CN658" s="494"/>
      <c r="CO658" s="2"/>
    </row>
    <row r="659" spans="1:108" s="134" customFormat="1" ht="14.25" customHeight="1">
      <c r="A659" s="2"/>
      <c r="B659" s="2"/>
      <c r="C659" s="2"/>
      <c r="D659" s="235" t="s">
        <v>1060</v>
      </c>
      <c r="E659" s="235"/>
      <c r="F659" s="235"/>
      <c r="G659" s="235"/>
      <c r="H659" s="235"/>
      <c r="I659" s="235"/>
      <c r="J659" s="235"/>
      <c r="K659" s="235"/>
      <c r="L659" s="235"/>
      <c r="M659" s="235"/>
      <c r="N659" s="235"/>
      <c r="O659" s="235"/>
      <c r="P659" s="235"/>
      <c r="Q659" s="235"/>
      <c r="R659" s="235"/>
      <c r="S659" s="235"/>
      <c r="T659" s="235"/>
      <c r="U659" s="235"/>
      <c r="V659" s="430" t="s">
        <v>965</v>
      </c>
      <c r="W659" s="431"/>
      <c r="X659" s="431"/>
      <c r="Y659" s="432"/>
      <c r="Z659" s="492"/>
      <c r="AA659" s="493"/>
      <c r="AB659" s="493"/>
      <c r="AC659" s="494"/>
      <c r="AD659" s="430"/>
      <c r="AE659" s="431"/>
      <c r="AF659" s="431"/>
      <c r="AG659" s="432"/>
      <c r="AH659" s="430"/>
      <c r="AI659" s="431"/>
      <c r="AJ659" s="431"/>
      <c r="AK659" s="432"/>
      <c r="AL659" s="430"/>
      <c r="AM659" s="431"/>
      <c r="AN659" s="431"/>
      <c r="AO659" s="432"/>
      <c r="AP659" s="430"/>
      <c r="AQ659" s="431"/>
      <c r="AR659" s="431"/>
      <c r="AS659" s="431"/>
      <c r="AT659" s="432"/>
      <c r="AU659" s="125"/>
      <c r="AV659" s="483"/>
      <c r="AW659" s="484"/>
      <c r="AX659" s="484"/>
      <c r="AY659" s="484"/>
      <c r="AZ659" s="484"/>
      <c r="BA659" s="484"/>
      <c r="BB659" s="484"/>
      <c r="BC659" s="484"/>
      <c r="BD659" s="484"/>
      <c r="BE659" s="484"/>
      <c r="BF659" s="484"/>
      <c r="BG659" s="484"/>
      <c r="BH659" s="484"/>
      <c r="BI659" s="484"/>
      <c r="BJ659" s="484"/>
      <c r="BK659" s="484"/>
      <c r="BL659" s="484"/>
      <c r="BM659" s="484"/>
      <c r="BN659" s="484"/>
      <c r="BO659" s="485"/>
      <c r="BP659" s="492"/>
      <c r="BQ659" s="493"/>
      <c r="BR659" s="493"/>
      <c r="BS659" s="494"/>
      <c r="BT659" s="492"/>
      <c r="BU659" s="493"/>
      <c r="BV659" s="493"/>
      <c r="BW659" s="494"/>
      <c r="BX659" s="492"/>
      <c r="BY659" s="493"/>
      <c r="BZ659" s="493"/>
      <c r="CA659" s="494"/>
      <c r="CB659" s="492"/>
      <c r="CC659" s="493"/>
      <c r="CD659" s="493"/>
      <c r="CE659" s="494"/>
      <c r="CF659" s="492"/>
      <c r="CG659" s="493"/>
      <c r="CH659" s="493"/>
      <c r="CI659" s="494"/>
      <c r="CJ659" s="492"/>
      <c r="CK659" s="493"/>
      <c r="CL659" s="493"/>
      <c r="CM659" s="493"/>
      <c r="CN659" s="494"/>
      <c r="CO659" s="2"/>
    </row>
    <row r="660" spans="1:108" s="134" customFormat="1" ht="14.25" customHeight="1">
      <c r="A660" s="2"/>
      <c r="B660" s="2"/>
      <c r="C660" s="2"/>
      <c r="D660" s="235" t="s">
        <v>1061</v>
      </c>
      <c r="E660" s="235"/>
      <c r="F660" s="235"/>
      <c r="G660" s="235"/>
      <c r="H660" s="235"/>
      <c r="I660" s="235"/>
      <c r="J660" s="235"/>
      <c r="K660" s="235"/>
      <c r="L660" s="235"/>
      <c r="M660" s="235"/>
      <c r="N660" s="235"/>
      <c r="O660" s="235"/>
      <c r="P660" s="235"/>
      <c r="Q660" s="235"/>
      <c r="R660" s="235"/>
      <c r="S660" s="235"/>
      <c r="T660" s="235"/>
      <c r="U660" s="235"/>
      <c r="V660" s="430" t="s">
        <v>965</v>
      </c>
      <c r="W660" s="431"/>
      <c r="X660" s="431"/>
      <c r="Y660" s="432"/>
      <c r="Z660" s="492"/>
      <c r="AA660" s="493"/>
      <c r="AB660" s="493"/>
      <c r="AC660" s="494"/>
      <c r="AD660" s="430"/>
      <c r="AE660" s="431"/>
      <c r="AF660" s="431"/>
      <c r="AG660" s="432"/>
      <c r="AH660" s="430"/>
      <c r="AI660" s="431"/>
      <c r="AJ660" s="431"/>
      <c r="AK660" s="432"/>
      <c r="AL660" s="430"/>
      <c r="AM660" s="431"/>
      <c r="AN660" s="431"/>
      <c r="AO660" s="432"/>
      <c r="AP660" s="430"/>
      <c r="AQ660" s="431"/>
      <c r="AR660" s="431"/>
      <c r="AS660" s="431"/>
      <c r="AT660" s="432"/>
      <c r="AU660" s="125"/>
      <c r="AV660" s="483"/>
      <c r="AW660" s="484"/>
      <c r="AX660" s="484"/>
      <c r="AY660" s="484"/>
      <c r="AZ660" s="484"/>
      <c r="BA660" s="484"/>
      <c r="BB660" s="484"/>
      <c r="BC660" s="484"/>
      <c r="BD660" s="484"/>
      <c r="BE660" s="484"/>
      <c r="BF660" s="484"/>
      <c r="BG660" s="484"/>
      <c r="BH660" s="484"/>
      <c r="BI660" s="484"/>
      <c r="BJ660" s="484"/>
      <c r="BK660" s="484"/>
      <c r="BL660" s="484"/>
      <c r="BM660" s="484"/>
      <c r="BN660" s="484"/>
      <c r="BO660" s="485"/>
      <c r="BP660" s="492"/>
      <c r="BQ660" s="493"/>
      <c r="BR660" s="493"/>
      <c r="BS660" s="494"/>
      <c r="BT660" s="492"/>
      <c r="BU660" s="493"/>
      <c r="BV660" s="493"/>
      <c r="BW660" s="494"/>
      <c r="BX660" s="492"/>
      <c r="BY660" s="493"/>
      <c r="BZ660" s="493"/>
      <c r="CA660" s="494"/>
      <c r="CB660" s="492"/>
      <c r="CC660" s="493"/>
      <c r="CD660" s="493"/>
      <c r="CE660" s="494"/>
      <c r="CF660" s="492"/>
      <c r="CG660" s="493"/>
      <c r="CH660" s="493"/>
      <c r="CI660" s="494"/>
      <c r="CJ660" s="492"/>
      <c r="CK660" s="493"/>
      <c r="CL660" s="493"/>
      <c r="CM660" s="493"/>
      <c r="CN660" s="494"/>
      <c r="CO660" s="2"/>
    </row>
    <row r="661" spans="1:108" s="134" customFormat="1" ht="14.25" customHeight="1">
      <c r="A661" s="2"/>
      <c r="B661" s="2"/>
      <c r="C661" s="2"/>
      <c r="D661" s="579" t="s">
        <v>1063</v>
      </c>
      <c r="E661" s="579"/>
      <c r="F661" s="579"/>
      <c r="G661" s="579"/>
      <c r="H661" s="579"/>
      <c r="I661" s="579"/>
      <c r="J661" s="579"/>
      <c r="K661" s="579"/>
      <c r="L661" s="579"/>
      <c r="M661" s="579"/>
      <c r="N661" s="579"/>
      <c r="O661" s="579"/>
      <c r="P661" s="579"/>
      <c r="Q661" s="579"/>
      <c r="R661" s="579"/>
      <c r="S661" s="579"/>
      <c r="T661" s="579"/>
      <c r="U661" s="579"/>
      <c r="V661" s="430" t="s">
        <v>965</v>
      </c>
      <c r="W661" s="431"/>
      <c r="X661" s="431"/>
      <c r="Y661" s="432"/>
      <c r="Z661" s="492"/>
      <c r="AA661" s="493"/>
      <c r="AB661" s="493"/>
      <c r="AC661" s="494"/>
      <c r="AD661" s="430">
        <v>32</v>
      </c>
      <c r="AE661" s="431"/>
      <c r="AF661" s="431"/>
      <c r="AG661" s="432"/>
      <c r="AH661" s="430"/>
      <c r="AI661" s="431"/>
      <c r="AJ661" s="431"/>
      <c r="AK661" s="432"/>
      <c r="AL661" s="430"/>
      <c r="AM661" s="431"/>
      <c r="AN661" s="431"/>
      <c r="AO661" s="432"/>
      <c r="AP661" s="430"/>
      <c r="AQ661" s="431"/>
      <c r="AR661" s="431"/>
      <c r="AS661" s="431"/>
      <c r="AT661" s="432"/>
      <c r="AU661" s="125"/>
      <c r="AV661" s="483"/>
      <c r="AW661" s="484"/>
      <c r="AX661" s="484"/>
      <c r="AY661" s="484"/>
      <c r="AZ661" s="484"/>
      <c r="BA661" s="484"/>
      <c r="BB661" s="484"/>
      <c r="BC661" s="484"/>
      <c r="BD661" s="484"/>
      <c r="BE661" s="484"/>
      <c r="BF661" s="484"/>
      <c r="BG661" s="484"/>
      <c r="BH661" s="484"/>
      <c r="BI661" s="484"/>
      <c r="BJ661" s="484"/>
      <c r="BK661" s="484"/>
      <c r="BL661" s="484"/>
      <c r="BM661" s="484"/>
      <c r="BN661" s="484"/>
      <c r="BO661" s="485"/>
      <c r="BP661" s="492"/>
      <c r="BQ661" s="493"/>
      <c r="BR661" s="493"/>
      <c r="BS661" s="494"/>
      <c r="BT661" s="492"/>
      <c r="BU661" s="493"/>
      <c r="BV661" s="493"/>
      <c r="BW661" s="494"/>
      <c r="BX661" s="492"/>
      <c r="BY661" s="493"/>
      <c r="BZ661" s="493"/>
      <c r="CA661" s="494"/>
      <c r="CB661" s="492"/>
      <c r="CC661" s="493"/>
      <c r="CD661" s="493"/>
      <c r="CE661" s="494"/>
      <c r="CF661" s="492"/>
      <c r="CG661" s="493"/>
      <c r="CH661" s="493"/>
      <c r="CI661" s="494"/>
      <c r="CJ661" s="492"/>
      <c r="CK661" s="493"/>
      <c r="CL661" s="493"/>
      <c r="CM661" s="493"/>
      <c r="CN661" s="494"/>
      <c r="CO661" s="2"/>
    </row>
    <row r="662" spans="1:108" s="134" customFormat="1" ht="14.25" customHeight="1">
      <c r="A662" s="2"/>
      <c r="B662" s="2"/>
      <c r="C662" s="2"/>
      <c r="D662" s="579" t="s">
        <v>1064</v>
      </c>
      <c r="E662" s="579"/>
      <c r="F662" s="579"/>
      <c r="G662" s="579"/>
      <c r="H662" s="579"/>
      <c r="I662" s="579"/>
      <c r="J662" s="579"/>
      <c r="K662" s="579"/>
      <c r="L662" s="579"/>
      <c r="M662" s="579"/>
      <c r="N662" s="579"/>
      <c r="O662" s="579"/>
      <c r="P662" s="579"/>
      <c r="Q662" s="579"/>
      <c r="R662" s="579"/>
      <c r="S662" s="579"/>
      <c r="T662" s="579"/>
      <c r="U662" s="579"/>
      <c r="V662" s="430" t="s">
        <v>965</v>
      </c>
      <c r="W662" s="431"/>
      <c r="X662" s="431"/>
      <c r="Y662" s="432"/>
      <c r="Z662" s="492"/>
      <c r="AA662" s="493"/>
      <c r="AB662" s="493"/>
      <c r="AC662" s="494"/>
      <c r="AD662" s="430"/>
      <c r="AE662" s="431"/>
      <c r="AF662" s="431"/>
      <c r="AG662" s="432"/>
      <c r="AH662" s="430"/>
      <c r="AI662" s="431"/>
      <c r="AJ662" s="431"/>
      <c r="AK662" s="432"/>
      <c r="AL662" s="430"/>
      <c r="AM662" s="431"/>
      <c r="AN662" s="431"/>
      <c r="AO662" s="432"/>
      <c r="AP662" s="430"/>
      <c r="AQ662" s="431"/>
      <c r="AR662" s="431"/>
      <c r="AS662" s="431"/>
      <c r="AT662" s="432"/>
      <c r="AU662" s="125"/>
      <c r="AV662" s="483"/>
      <c r="AW662" s="484"/>
      <c r="AX662" s="484"/>
      <c r="AY662" s="484"/>
      <c r="AZ662" s="484"/>
      <c r="BA662" s="484"/>
      <c r="BB662" s="484"/>
      <c r="BC662" s="484"/>
      <c r="BD662" s="484"/>
      <c r="BE662" s="484"/>
      <c r="BF662" s="484"/>
      <c r="BG662" s="484"/>
      <c r="BH662" s="484"/>
      <c r="BI662" s="484"/>
      <c r="BJ662" s="484"/>
      <c r="BK662" s="484"/>
      <c r="BL662" s="484"/>
      <c r="BM662" s="484"/>
      <c r="BN662" s="484"/>
      <c r="BO662" s="485"/>
      <c r="BP662" s="492"/>
      <c r="BQ662" s="493"/>
      <c r="BR662" s="493"/>
      <c r="BS662" s="494"/>
      <c r="BT662" s="492"/>
      <c r="BU662" s="493"/>
      <c r="BV662" s="493"/>
      <c r="BW662" s="494"/>
      <c r="BX662" s="492"/>
      <c r="BY662" s="493"/>
      <c r="BZ662" s="493"/>
      <c r="CA662" s="494"/>
      <c r="CB662" s="492"/>
      <c r="CC662" s="493"/>
      <c r="CD662" s="493"/>
      <c r="CE662" s="494"/>
      <c r="CF662" s="492"/>
      <c r="CG662" s="493"/>
      <c r="CH662" s="493"/>
      <c r="CI662" s="494"/>
      <c r="CJ662" s="492"/>
      <c r="CK662" s="493"/>
      <c r="CL662" s="493"/>
      <c r="CM662" s="493"/>
      <c r="CN662" s="494"/>
      <c r="CO662" s="2"/>
    </row>
    <row r="663" spans="1:108" s="134" customFormat="1" ht="14.25" customHeight="1">
      <c r="A663" s="2"/>
      <c r="B663" s="2"/>
      <c r="C663" s="2"/>
      <c r="D663" s="579" t="s">
        <v>1065</v>
      </c>
      <c r="E663" s="579"/>
      <c r="F663" s="579"/>
      <c r="G663" s="579"/>
      <c r="H663" s="579"/>
      <c r="I663" s="579"/>
      <c r="J663" s="579"/>
      <c r="K663" s="579"/>
      <c r="L663" s="579"/>
      <c r="M663" s="579"/>
      <c r="N663" s="579"/>
      <c r="O663" s="579"/>
      <c r="P663" s="579"/>
      <c r="Q663" s="579"/>
      <c r="R663" s="579"/>
      <c r="S663" s="579"/>
      <c r="T663" s="579"/>
      <c r="U663" s="579"/>
      <c r="V663" s="430" t="s">
        <v>965</v>
      </c>
      <c r="W663" s="431"/>
      <c r="X663" s="431"/>
      <c r="Y663" s="432"/>
      <c r="Z663" s="492"/>
      <c r="AA663" s="493"/>
      <c r="AB663" s="493"/>
      <c r="AC663" s="494"/>
      <c r="AD663" s="430">
        <v>67</v>
      </c>
      <c r="AE663" s="431"/>
      <c r="AF663" s="431"/>
      <c r="AG663" s="432"/>
      <c r="AH663" s="430"/>
      <c r="AI663" s="431"/>
      <c r="AJ663" s="431"/>
      <c r="AK663" s="432"/>
      <c r="AL663" s="430"/>
      <c r="AM663" s="431"/>
      <c r="AN663" s="431"/>
      <c r="AO663" s="432"/>
      <c r="AP663" s="430"/>
      <c r="AQ663" s="431"/>
      <c r="AR663" s="431"/>
      <c r="AS663" s="431"/>
      <c r="AT663" s="432"/>
      <c r="AU663" s="125"/>
      <c r="AV663" s="483"/>
      <c r="AW663" s="484"/>
      <c r="AX663" s="484"/>
      <c r="AY663" s="484"/>
      <c r="AZ663" s="484"/>
      <c r="BA663" s="484"/>
      <c r="BB663" s="484"/>
      <c r="BC663" s="484"/>
      <c r="BD663" s="484"/>
      <c r="BE663" s="484"/>
      <c r="BF663" s="484"/>
      <c r="BG663" s="484"/>
      <c r="BH663" s="484"/>
      <c r="BI663" s="484"/>
      <c r="BJ663" s="484"/>
      <c r="BK663" s="484"/>
      <c r="BL663" s="484"/>
      <c r="BM663" s="484"/>
      <c r="BN663" s="484"/>
      <c r="BO663" s="485"/>
      <c r="BP663" s="492"/>
      <c r="BQ663" s="493"/>
      <c r="BR663" s="493"/>
      <c r="BS663" s="494"/>
      <c r="BT663" s="492"/>
      <c r="BU663" s="493"/>
      <c r="BV663" s="493"/>
      <c r="BW663" s="494"/>
      <c r="BX663" s="492"/>
      <c r="BY663" s="493"/>
      <c r="BZ663" s="493"/>
      <c r="CA663" s="494"/>
      <c r="CB663" s="492"/>
      <c r="CC663" s="493"/>
      <c r="CD663" s="493"/>
      <c r="CE663" s="494"/>
      <c r="CF663" s="492"/>
      <c r="CG663" s="493"/>
      <c r="CH663" s="493"/>
      <c r="CI663" s="494"/>
      <c r="CJ663" s="492"/>
      <c r="CK663" s="493"/>
      <c r="CL663" s="493"/>
      <c r="CM663" s="493"/>
      <c r="CN663" s="494"/>
      <c r="CO663" s="2"/>
    </row>
    <row r="664" spans="1:108" s="134" customFormat="1" ht="14.25" customHeight="1">
      <c r="A664" s="2"/>
      <c r="B664" s="2"/>
      <c r="C664" s="2"/>
      <c r="D664" s="579" t="s">
        <v>1066</v>
      </c>
      <c r="E664" s="579"/>
      <c r="F664" s="579"/>
      <c r="G664" s="579"/>
      <c r="H664" s="579"/>
      <c r="I664" s="579"/>
      <c r="J664" s="579"/>
      <c r="K664" s="579"/>
      <c r="L664" s="579"/>
      <c r="M664" s="579"/>
      <c r="N664" s="579"/>
      <c r="O664" s="579"/>
      <c r="P664" s="579"/>
      <c r="Q664" s="579"/>
      <c r="R664" s="579"/>
      <c r="S664" s="579"/>
      <c r="T664" s="579"/>
      <c r="U664" s="579"/>
      <c r="V664" s="430" t="s">
        <v>965</v>
      </c>
      <c r="W664" s="431"/>
      <c r="X664" s="431"/>
      <c r="Y664" s="432"/>
      <c r="Z664" s="492"/>
      <c r="AA664" s="493"/>
      <c r="AB664" s="493"/>
      <c r="AC664" s="494"/>
      <c r="AD664" s="430"/>
      <c r="AE664" s="431"/>
      <c r="AF664" s="431"/>
      <c r="AG664" s="432"/>
      <c r="AH664" s="430"/>
      <c r="AI664" s="431"/>
      <c r="AJ664" s="431"/>
      <c r="AK664" s="432"/>
      <c r="AL664" s="430"/>
      <c r="AM664" s="431"/>
      <c r="AN664" s="431"/>
      <c r="AO664" s="432"/>
      <c r="AP664" s="430"/>
      <c r="AQ664" s="431"/>
      <c r="AR664" s="431"/>
      <c r="AS664" s="431"/>
      <c r="AT664" s="432"/>
      <c r="AU664" s="125"/>
      <c r="AV664" s="483"/>
      <c r="AW664" s="484"/>
      <c r="AX664" s="484"/>
      <c r="AY664" s="484"/>
      <c r="AZ664" s="484"/>
      <c r="BA664" s="484"/>
      <c r="BB664" s="484"/>
      <c r="BC664" s="484"/>
      <c r="BD664" s="484"/>
      <c r="BE664" s="484"/>
      <c r="BF664" s="484"/>
      <c r="BG664" s="484"/>
      <c r="BH664" s="484"/>
      <c r="BI664" s="484"/>
      <c r="BJ664" s="484"/>
      <c r="BK664" s="484"/>
      <c r="BL664" s="484"/>
      <c r="BM664" s="484"/>
      <c r="BN664" s="484"/>
      <c r="BO664" s="485"/>
      <c r="BP664" s="492"/>
      <c r="BQ664" s="493"/>
      <c r="BR664" s="493"/>
      <c r="BS664" s="494"/>
      <c r="BT664" s="492"/>
      <c r="BU664" s="493"/>
      <c r="BV664" s="493"/>
      <c r="BW664" s="494"/>
      <c r="BX664" s="492"/>
      <c r="BY664" s="493"/>
      <c r="BZ664" s="493"/>
      <c r="CA664" s="494"/>
      <c r="CB664" s="492"/>
      <c r="CC664" s="493"/>
      <c r="CD664" s="493"/>
      <c r="CE664" s="494"/>
      <c r="CF664" s="492"/>
      <c r="CG664" s="493"/>
      <c r="CH664" s="493"/>
      <c r="CI664" s="494"/>
      <c r="CJ664" s="492"/>
      <c r="CK664" s="493"/>
      <c r="CL664" s="493"/>
      <c r="CM664" s="493"/>
      <c r="CN664" s="494"/>
      <c r="CO664" s="2"/>
    </row>
    <row r="665" spans="1:108" s="134" customFormat="1" ht="14.25" customHeight="1">
      <c r="A665" s="2"/>
      <c r="B665" s="2"/>
      <c r="C665" s="2"/>
      <c r="D665" s="579" t="s">
        <v>1067</v>
      </c>
      <c r="E665" s="579"/>
      <c r="F665" s="579"/>
      <c r="G665" s="579"/>
      <c r="H665" s="579"/>
      <c r="I665" s="579"/>
      <c r="J665" s="579"/>
      <c r="K665" s="579"/>
      <c r="L665" s="579"/>
      <c r="M665" s="579"/>
      <c r="N665" s="579"/>
      <c r="O665" s="579"/>
      <c r="P665" s="579"/>
      <c r="Q665" s="579"/>
      <c r="R665" s="579"/>
      <c r="S665" s="579"/>
      <c r="T665" s="579"/>
      <c r="U665" s="579"/>
      <c r="V665" s="430" t="s">
        <v>965</v>
      </c>
      <c r="W665" s="431"/>
      <c r="X665" s="431"/>
      <c r="Y665" s="432"/>
      <c r="Z665" s="492"/>
      <c r="AA665" s="493"/>
      <c r="AB665" s="493"/>
      <c r="AC665" s="494"/>
      <c r="AD665" s="430">
        <v>10</v>
      </c>
      <c r="AE665" s="431"/>
      <c r="AF665" s="431"/>
      <c r="AG665" s="432"/>
      <c r="AH665" s="430"/>
      <c r="AI665" s="431"/>
      <c r="AJ665" s="431"/>
      <c r="AK665" s="432"/>
      <c r="AL665" s="430"/>
      <c r="AM665" s="431"/>
      <c r="AN665" s="431"/>
      <c r="AO665" s="432"/>
      <c r="AP665" s="430"/>
      <c r="AQ665" s="431"/>
      <c r="AR665" s="431"/>
      <c r="AS665" s="431"/>
      <c r="AT665" s="432"/>
      <c r="AU665" s="125"/>
      <c r="AV665" s="483"/>
      <c r="AW665" s="484"/>
      <c r="AX665" s="484"/>
      <c r="AY665" s="484"/>
      <c r="AZ665" s="484"/>
      <c r="BA665" s="484"/>
      <c r="BB665" s="484"/>
      <c r="BC665" s="484"/>
      <c r="BD665" s="484"/>
      <c r="BE665" s="484"/>
      <c r="BF665" s="484"/>
      <c r="BG665" s="484"/>
      <c r="BH665" s="484"/>
      <c r="BI665" s="484"/>
      <c r="BJ665" s="484"/>
      <c r="BK665" s="484"/>
      <c r="BL665" s="484"/>
      <c r="BM665" s="484"/>
      <c r="BN665" s="484"/>
      <c r="BO665" s="485"/>
      <c r="BP665" s="492"/>
      <c r="BQ665" s="493"/>
      <c r="BR665" s="493"/>
      <c r="BS665" s="494"/>
      <c r="BT665" s="492"/>
      <c r="BU665" s="493"/>
      <c r="BV665" s="493"/>
      <c r="BW665" s="494"/>
      <c r="BX665" s="492"/>
      <c r="BY665" s="493"/>
      <c r="BZ665" s="493"/>
      <c r="CA665" s="494"/>
      <c r="CB665" s="492"/>
      <c r="CC665" s="493"/>
      <c r="CD665" s="493"/>
      <c r="CE665" s="494"/>
      <c r="CF665" s="492"/>
      <c r="CG665" s="493"/>
      <c r="CH665" s="493"/>
      <c r="CI665" s="494"/>
      <c r="CJ665" s="492"/>
      <c r="CK665" s="493"/>
      <c r="CL665" s="493"/>
      <c r="CM665" s="493"/>
      <c r="CN665" s="494"/>
      <c r="CO665" s="2"/>
    </row>
    <row r="666" spans="1:108" s="134" customFormat="1" ht="14.25" customHeight="1">
      <c r="A666" s="2"/>
      <c r="B666" s="2"/>
      <c r="C666" s="2"/>
      <c r="D666" s="579" t="s">
        <v>1068</v>
      </c>
      <c r="E666" s="579"/>
      <c r="F666" s="579"/>
      <c r="G666" s="579"/>
      <c r="H666" s="579"/>
      <c r="I666" s="579"/>
      <c r="J666" s="579"/>
      <c r="K666" s="579"/>
      <c r="L666" s="579"/>
      <c r="M666" s="579"/>
      <c r="N666" s="579"/>
      <c r="O666" s="579"/>
      <c r="P666" s="579"/>
      <c r="Q666" s="579"/>
      <c r="R666" s="579"/>
      <c r="S666" s="579"/>
      <c r="T666" s="579"/>
      <c r="U666" s="579"/>
      <c r="V666" s="430" t="s">
        <v>965</v>
      </c>
      <c r="W666" s="431"/>
      <c r="X666" s="431"/>
      <c r="Y666" s="432"/>
      <c r="Z666" s="492"/>
      <c r="AA666" s="493"/>
      <c r="AB666" s="493"/>
      <c r="AC666" s="494"/>
      <c r="AD666" s="430"/>
      <c r="AE666" s="431"/>
      <c r="AF666" s="431"/>
      <c r="AG666" s="432"/>
      <c r="AH666" s="430"/>
      <c r="AI666" s="431"/>
      <c r="AJ666" s="431"/>
      <c r="AK666" s="432"/>
      <c r="AL666" s="430"/>
      <c r="AM666" s="431"/>
      <c r="AN666" s="431"/>
      <c r="AO666" s="432"/>
      <c r="AP666" s="430"/>
      <c r="AQ666" s="431"/>
      <c r="AR666" s="431"/>
      <c r="AS666" s="431"/>
      <c r="AT666" s="432"/>
      <c r="AU666" s="125"/>
      <c r="AV666" s="483"/>
      <c r="AW666" s="484"/>
      <c r="AX666" s="484"/>
      <c r="AY666" s="484"/>
      <c r="AZ666" s="484"/>
      <c r="BA666" s="484"/>
      <c r="BB666" s="484"/>
      <c r="BC666" s="484"/>
      <c r="BD666" s="484"/>
      <c r="BE666" s="484"/>
      <c r="BF666" s="484"/>
      <c r="BG666" s="484"/>
      <c r="BH666" s="484"/>
      <c r="BI666" s="484"/>
      <c r="BJ666" s="484"/>
      <c r="BK666" s="484"/>
      <c r="BL666" s="484"/>
      <c r="BM666" s="484"/>
      <c r="BN666" s="484"/>
      <c r="BO666" s="485"/>
      <c r="BP666" s="492"/>
      <c r="BQ666" s="493"/>
      <c r="BR666" s="493"/>
      <c r="BS666" s="494"/>
      <c r="BT666" s="492"/>
      <c r="BU666" s="493"/>
      <c r="BV666" s="493"/>
      <c r="BW666" s="494"/>
      <c r="BX666" s="492"/>
      <c r="BY666" s="493"/>
      <c r="BZ666" s="493"/>
      <c r="CA666" s="494"/>
      <c r="CB666" s="492"/>
      <c r="CC666" s="493"/>
      <c r="CD666" s="493"/>
      <c r="CE666" s="494"/>
      <c r="CF666" s="492"/>
      <c r="CG666" s="493"/>
      <c r="CH666" s="493"/>
      <c r="CI666" s="494"/>
      <c r="CJ666" s="492"/>
      <c r="CK666" s="493"/>
      <c r="CL666" s="493"/>
      <c r="CM666" s="493"/>
      <c r="CN666" s="494"/>
      <c r="CO666" s="2"/>
    </row>
    <row r="667" spans="1:108" s="134" customFormat="1" ht="14.25" customHeight="1">
      <c r="A667" s="2"/>
      <c r="B667" s="2"/>
      <c r="C667" s="2"/>
      <c r="D667" s="579" t="s">
        <v>1069</v>
      </c>
      <c r="E667" s="579"/>
      <c r="F667" s="579"/>
      <c r="G667" s="579"/>
      <c r="H667" s="579"/>
      <c r="I667" s="579"/>
      <c r="J667" s="579"/>
      <c r="K667" s="579"/>
      <c r="L667" s="579"/>
      <c r="M667" s="579"/>
      <c r="N667" s="579"/>
      <c r="O667" s="579"/>
      <c r="P667" s="579"/>
      <c r="Q667" s="579"/>
      <c r="R667" s="579"/>
      <c r="S667" s="579"/>
      <c r="T667" s="579"/>
      <c r="U667" s="579"/>
      <c r="V667" s="430" t="s">
        <v>965</v>
      </c>
      <c r="W667" s="431"/>
      <c r="X667" s="431"/>
      <c r="Y667" s="432"/>
      <c r="Z667" s="492"/>
      <c r="AA667" s="493"/>
      <c r="AB667" s="493"/>
      <c r="AC667" s="494"/>
      <c r="AD667" s="430"/>
      <c r="AE667" s="431"/>
      <c r="AF667" s="431"/>
      <c r="AG667" s="432"/>
      <c r="AH667" s="430"/>
      <c r="AI667" s="431"/>
      <c r="AJ667" s="431"/>
      <c r="AK667" s="432"/>
      <c r="AL667" s="430"/>
      <c r="AM667" s="431"/>
      <c r="AN667" s="431"/>
      <c r="AO667" s="432"/>
      <c r="AP667" s="430"/>
      <c r="AQ667" s="431"/>
      <c r="AR667" s="431"/>
      <c r="AS667" s="431"/>
      <c r="AT667" s="432"/>
      <c r="AU667" s="125"/>
      <c r="AV667" s="483"/>
      <c r="AW667" s="484"/>
      <c r="AX667" s="484"/>
      <c r="AY667" s="484"/>
      <c r="AZ667" s="484"/>
      <c r="BA667" s="484"/>
      <c r="BB667" s="484"/>
      <c r="BC667" s="484"/>
      <c r="BD667" s="484"/>
      <c r="BE667" s="484"/>
      <c r="BF667" s="484"/>
      <c r="BG667" s="484"/>
      <c r="BH667" s="484"/>
      <c r="BI667" s="484"/>
      <c r="BJ667" s="484"/>
      <c r="BK667" s="484"/>
      <c r="BL667" s="484"/>
      <c r="BM667" s="484"/>
      <c r="BN667" s="484"/>
      <c r="BO667" s="485"/>
      <c r="BP667" s="492"/>
      <c r="BQ667" s="493"/>
      <c r="BR667" s="493"/>
      <c r="BS667" s="494"/>
      <c r="BT667" s="492"/>
      <c r="BU667" s="493"/>
      <c r="BV667" s="493"/>
      <c r="BW667" s="494"/>
      <c r="BX667" s="492"/>
      <c r="BY667" s="493"/>
      <c r="BZ667" s="493"/>
      <c r="CA667" s="494"/>
      <c r="CB667" s="492"/>
      <c r="CC667" s="493"/>
      <c r="CD667" s="493"/>
      <c r="CE667" s="494"/>
      <c r="CF667" s="492"/>
      <c r="CG667" s="493"/>
      <c r="CH667" s="493"/>
      <c r="CI667" s="494"/>
      <c r="CJ667" s="492"/>
      <c r="CK667" s="493"/>
      <c r="CL667" s="493"/>
      <c r="CM667" s="493"/>
      <c r="CN667" s="494"/>
      <c r="CO667" s="2"/>
    </row>
    <row r="668" spans="1:108" s="134" customFormat="1" ht="14.25" customHeight="1">
      <c r="A668" s="2"/>
      <c r="B668" s="2"/>
      <c r="C668" s="2"/>
      <c r="D668" s="579" t="s">
        <v>1070</v>
      </c>
      <c r="E668" s="579"/>
      <c r="F668" s="579"/>
      <c r="G668" s="579"/>
      <c r="H668" s="579"/>
      <c r="I668" s="579"/>
      <c r="J668" s="579"/>
      <c r="K668" s="579"/>
      <c r="L668" s="579"/>
      <c r="M668" s="579"/>
      <c r="N668" s="579"/>
      <c r="O668" s="579"/>
      <c r="P668" s="579"/>
      <c r="Q668" s="579"/>
      <c r="R668" s="579"/>
      <c r="S668" s="579"/>
      <c r="T668" s="579"/>
      <c r="U668" s="579"/>
      <c r="V668" s="430" t="s">
        <v>965</v>
      </c>
      <c r="W668" s="431"/>
      <c r="X668" s="431"/>
      <c r="Y668" s="432"/>
      <c r="Z668" s="492"/>
      <c r="AA668" s="493"/>
      <c r="AB668" s="493"/>
      <c r="AC668" s="494"/>
      <c r="AD668" s="430"/>
      <c r="AE668" s="431"/>
      <c r="AF668" s="431"/>
      <c r="AG668" s="432"/>
      <c r="AH668" s="430"/>
      <c r="AI668" s="431"/>
      <c r="AJ668" s="431"/>
      <c r="AK668" s="432"/>
      <c r="AL668" s="492"/>
      <c r="AM668" s="493"/>
      <c r="AN668" s="493"/>
      <c r="AO668" s="494"/>
      <c r="AP668" s="492"/>
      <c r="AQ668" s="493"/>
      <c r="AR668" s="493"/>
      <c r="AS668" s="493"/>
      <c r="AT668" s="494"/>
      <c r="AU668" s="125"/>
      <c r="AV668" s="529" t="s">
        <v>368</v>
      </c>
      <c r="AW668" s="530"/>
      <c r="AX668" s="530"/>
      <c r="AY668" s="530"/>
      <c r="AZ668" s="530"/>
      <c r="BA668" s="530"/>
      <c r="BB668" s="530"/>
      <c r="BC668" s="530"/>
      <c r="BD668" s="530"/>
      <c r="BE668" s="530"/>
      <c r="BF668" s="530"/>
      <c r="BG668" s="530"/>
      <c r="BH668" s="530"/>
      <c r="BI668" s="530"/>
      <c r="BJ668" s="530"/>
      <c r="BK668" s="530"/>
      <c r="BL668" s="530"/>
      <c r="BM668" s="530"/>
      <c r="BN668" s="530"/>
      <c r="BO668" s="531"/>
      <c r="BP668" s="660">
        <f>+(COUNTIF(V655:Y668,"x")+COUNTIF(BP655:BS667,"x"))</f>
        <v>17</v>
      </c>
      <c r="BQ668" s="661"/>
      <c r="BR668" s="661"/>
      <c r="BS668" s="662"/>
      <c r="BT668" s="660">
        <f>+(COUNTIF(Z648:AC668,"x")+COUNTIF(BT648:BW667,"x"))</f>
        <v>0</v>
      </c>
      <c r="BU668" s="661"/>
      <c r="BV668" s="661"/>
      <c r="BW668" s="662"/>
      <c r="BX668" s="660">
        <f>SUM(AD648:AG668)+(SUM(BX648:CA667))</f>
        <v>165</v>
      </c>
      <c r="BY668" s="661"/>
      <c r="BZ668" s="661"/>
      <c r="CA668" s="662"/>
      <c r="CB668" s="660">
        <f>SUM(AH648:AK668,CB648:CE667)</f>
        <v>0</v>
      </c>
      <c r="CC668" s="661"/>
      <c r="CD668" s="661"/>
      <c r="CE668" s="662"/>
      <c r="CF668" s="660">
        <f>SUM(AL648:AO668,CF648:CI667)</f>
        <v>0</v>
      </c>
      <c r="CG668" s="661"/>
      <c r="CH668" s="661"/>
      <c r="CI668" s="662"/>
      <c r="CJ668" s="660">
        <f>SUM(AP648:AT668,CJ648:CN667)</f>
        <v>0</v>
      </c>
      <c r="CK668" s="661"/>
      <c r="CL668" s="661"/>
      <c r="CM668" s="661"/>
      <c r="CN668" s="662"/>
      <c r="CO668" s="2"/>
    </row>
    <row r="669" spans="1:108" ht="14.25" customHeight="1">
      <c r="D669" s="112" t="s">
        <v>369</v>
      </c>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99"/>
      <c r="AE669" s="199"/>
      <c r="AF669" s="199"/>
      <c r="AG669" s="199"/>
      <c r="AH669" s="199"/>
      <c r="AI669" s="199"/>
      <c r="AJ669" s="199"/>
      <c r="AK669" s="199"/>
      <c r="AL669" s="112"/>
      <c r="AM669" s="112"/>
      <c r="AN669" s="112"/>
      <c r="AO669" s="112"/>
      <c r="AP669" s="112"/>
      <c r="AQ669" s="112"/>
      <c r="AR669" s="112"/>
      <c r="AS669" s="112"/>
      <c r="AT669" s="112"/>
      <c r="AV669" s="659" t="s">
        <v>369</v>
      </c>
      <c r="AW669" s="659"/>
      <c r="AX669" s="659"/>
      <c r="AY669" s="659"/>
      <c r="AZ669" s="659"/>
      <c r="BA669" s="659"/>
      <c r="BB669" s="659"/>
      <c r="BC669" s="659"/>
      <c r="BD669" s="659"/>
      <c r="BE669" s="659"/>
      <c r="BF669" s="659"/>
      <c r="BG669" s="659"/>
      <c r="BH669" s="659"/>
      <c r="BI669" s="659"/>
      <c r="BJ669" s="659"/>
      <c r="BK669" s="659"/>
      <c r="BL669" s="659"/>
      <c r="BM669" s="659"/>
      <c r="BN669" s="659"/>
      <c r="BO669" s="659"/>
      <c r="BP669" s="659"/>
      <c r="BQ669" s="659"/>
      <c r="BR669" s="659"/>
      <c r="BS669" s="659"/>
      <c r="BT669" s="659"/>
      <c r="BU669" s="659"/>
      <c r="BV669" s="659"/>
      <c r="BW669" s="659"/>
      <c r="BX669" s="659"/>
      <c r="BY669" s="659"/>
      <c r="BZ669" s="659"/>
      <c r="CA669" s="659"/>
      <c r="CB669" s="659"/>
      <c r="CC669" s="659"/>
      <c r="CD669" s="659"/>
      <c r="CE669" s="659"/>
      <c r="CF669" s="659"/>
      <c r="CG669" s="659"/>
      <c r="CH669" s="659"/>
      <c r="CI669" s="659"/>
      <c r="CJ669" s="659"/>
      <c r="CK669" s="659"/>
      <c r="CL669" s="659"/>
      <c r="CM669" s="659"/>
      <c r="CN669" s="659"/>
      <c r="CS669" s="177"/>
      <c r="CT669" s="177"/>
      <c r="CU669" s="177"/>
      <c r="CV669" s="177"/>
      <c r="CW669" s="177"/>
      <c r="CX669" s="177"/>
      <c r="CY669" s="177"/>
      <c r="CZ669" s="177"/>
      <c r="DA669" s="177"/>
      <c r="DB669" s="177"/>
      <c r="DC669" s="177"/>
      <c r="DD669" s="177"/>
    </row>
    <row r="670" spans="1:108" ht="14.25" customHeight="1">
      <c r="CS670" s="177"/>
      <c r="CT670" s="177"/>
      <c r="CU670" s="177"/>
      <c r="CV670" s="177"/>
      <c r="CW670" s="177"/>
      <c r="CX670" s="177"/>
      <c r="CY670" s="177"/>
      <c r="CZ670" s="177"/>
      <c r="DA670" s="177"/>
      <c r="DB670" s="177"/>
      <c r="DC670" s="177"/>
      <c r="DD670" s="177"/>
    </row>
    <row r="671" spans="1:108" ht="14.25" customHeight="1">
      <c r="D671" s="152" t="s">
        <v>394</v>
      </c>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c r="AA671" s="152"/>
      <c r="AB671" s="152"/>
      <c r="AC671" s="152"/>
      <c r="AD671" s="152"/>
      <c r="AE671" s="152"/>
      <c r="AF671" s="152"/>
      <c r="AG671" s="100"/>
      <c r="AH671" s="100"/>
      <c r="AI671" s="100"/>
      <c r="AJ671" s="100"/>
      <c r="AK671" s="100"/>
      <c r="AL671" s="100"/>
      <c r="AM671" s="100"/>
      <c r="AN671" s="100"/>
      <c r="AO671" s="100"/>
      <c r="AP671" s="100"/>
      <c r="AQ671" s="100"/>
      <c r="AR671" s="100"/>
      <c r="AS671" s="100"/>
      <c r="AT671" s="100"/>
      <c r="AV671" s="514" t="s">
        <v>614</v>
      </c>
      <c r="AW671" s="514"/>
      <c r="AX671" s="514"/>
      <c r="AY671" s="514"/>
      <c r="AZ671" s="514"/>
      <c r="BA671" s="514"/>
      <c r="BB671" s="514"/>
      <c r="BC671" s="514"/>
      <c r="BD671" s="514"/>
      <c r="BE671" s="514"/>
      <c r="BF671" s="514"/>
      <c r="BG671" s="514"/>
      <c r="BH671" s="514"/>
      <c r="BI671" s="514"/>
      <c r="BJ671" s="514"/>
      <c r="BK671" s="514"/>
      <c r="BL671" s="514"/>
      <c r="BM671" s="514"/>
      <c r="BN671" s="514"/>
      <c r="BO671" s="514"/>
      <c r="BP671" s="514"/>
      <c r="BQ671" s="514"/>
      <c r="BR671" s="514"/>
      <c r="BS671" s="514"/>
      <c r="BT671" s="514"/>
      <c r="BU671" s="514"/>
      <c r="BV671" s="514"/>
      <c r="BW671" s="514"/>
      <c r="BX671" s="514"/>
      <c r="BY671" s="514"/>
      <c r="BZ671" s="514"/>
      <c r="CA671" s="514"/>
      <c r="CB671" s="514"/>
      <c r="CC671" s="514"/>
      <c r="CD671" s="514"/>
      <c r="CE671" s="514"/>
      <c r="CF671" s="514"/>
      <c r="CG671" s="514"/>
      <c r="CH671" s="514"/>
      <c r="CI671" s="514"/>
      <c r="CJ671" s="514"/>
      <c r="CK671" s="514"/>
      <c r="CL671" s="514"/>
      <c r="CM671" s="514"/>
      <c r="CN671" s="514"/>
      <c r="CS671" s="177"/>
      <c r="CT671" s="177"/>
      <c r="CU671" s="177"/>
      <c r="CV671" s="177"/>
      <c r="CW671" s="170"/>
      <c r="CX671" s="170"/>
      <c r="CY671" s="170"/>
      <c r="CZ671" s="170"/>
      <c r="DA671" s="170"/>
      <c r="DB671" s="170"/>
      <c r="DC671" s="177"/>
      <c r="DD671" s="177"/>
    </row>
    <row r="672" spans="1:108" ht="14.25" customHeight="1">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c r="AN672" s="100"/>
      <c r="AO672" s="100"/>
      <c r="AP672" s="100"/>
      <c r="AQ672" s="100"/>
      <c r="AR672" s="100"/>
      <c r="AS672" s="100"/>
      <c r="AT672" s="100"/>
      <c r="AV672" s="514"/>
      <c r="AW672" s="514"/>
      <c r="AX672" s="514"/>
      <c r="AY672" s="514"/>
      <c r="AZ672" s="514"/>
      <c r="BA672" s="514"/>
      <c r="BB672" s="514"/>
      <c r="BC672" s="514"/>
      <c r="BD672" s="514"/>
      <c r="BE672" s="514"/>
      <c r="BF672" s="514"/>
      <c r="BG672" s="514"/>
      <c r="BH672" s="514"/>
      <c r="BI672" s="514"/>
      <c r="BJ672" s="514"/>
      <c r="BK672" s="514"/>
      <c r="BL672" s="514"/>
      <c r="BM672" s="514"/>
      <c r="BN672" s="514"/>
      <c r="BO672" s="514"/>
      <c r="BP672" s="514"/>
      <c r="BQ672" s="514"/>
      <c r="BR672" s="514"/>
      <c r="BS672" s="514"/>
      <c r="BT672" s="514"/>
      <c r="BU672" s="514"/>
      <c r="BV672" s="514"/>
      <c r="BW672" s="514"/>
      <c r="BX672" s="514"/>
      <c r="BY672" s="514"/>
      <c r="BZ672" s="514"/>
      <c r="CA672" s="514"/>
      <c r="CB672" s="514"/>
      <c r="CC672" s="514"/>
      <c r="CD672" s="514"/>
      <c r="CE672" s="514"/>
      <c r="CF672" s="514"/>
      <c r="CG672" s="514"/>
      <c r="CH672" s="514"/>
      <c r="CI672" s="514"/>
      <c r="CJ672" s="514"/>
      <c r="CK672" s="514"/>
      <c r="CL672" s="514"/>
      <c r="CM672" s="514"/>
      <c r="CN672" s="514"/>
      <c r="CS672" s="177"/>
      <c r="CT672" s="177"/>
      <c r="CU672" s="177"/>
      <c r="CV672" s="177"/>
      <c r="CW672" s="170"/>
      <c r="CX672" s="170"/>
      <c r="CY672" s="170" t="s">
        <v>896</v>
      </c>
      <c r="CZ672" s="170" t="s">
        <v>392</v>
      </c>
      <c r="DA672" s="170" t="s">
        <v>393</v>
      </c>
      <c r="DB672" s="170"/>
      <c r="DC672" s="177"/>
      <c r="DD672" s="177"/>
    </row>
    <row r="673" spans="97:108" ht="14.25" customHeight="1">
      <c r="CS673" s="590" t="s">
        <v>388</v>
      </c>
      <c r="CT673" s="590"/>
      <c r="CU673" s="177"/>
      <c r="CV673" s="177"/>
      <c r="CW673" s="170"/>
      <c r="CX673" s="170" t="s">
        <v>121</v>
      </c>
      <c r="CY673" s="216">
        <v>0.22750000000000001</v>
      </c>
      <c r="CZ673" s="216">
        <v>0.1532</v>
      </c>
      <c r="DA673" s="216">
        <v>0</v>
      </c>
      <c r="DB673" s="216"/>
      <c r="DC673" s="187"/>
      <c r="DD673" s="177"/>
    </row>
    <row r="674" spans="97:108" ht="14.25" customHeight="1">
      <c r="CS674" s="170" t="s">
        <v>383</v>
      </c>
      <c r="CT674" s="215">
        <v>0.41610000000000003</v>
      </c>
      <c r="CU674" s="177"/>
      <c r="CV674" s="177"/>
      <c r="CW674" s="170"/>
      <c r="CX674" s="170"/>
      <c r="CY674" s="216"/>
      <c r="CZ674" s="216"/>
      <c r="DA674" s="216"/>
      <c r="DB674" s="216"/>
      <c r="DC674" s="187"/>
      <c r="DD674" s="177"/>
    </row>
    <row r="675" spans="97:108" ht="14.25" customHeight="1">
      <c r="CS675" s="170" t="s">
        <v>384</v>
      </c>
      <c r="CT675" s="215">
        <v>0.64559999999999995</v>
      </c>
      <c r="CU675" s="177"/>
      <c r="CV675" s="177"/>
      <c r="CW675" s="170"/>
      <c r="CX675" s="170"/>
      <c r="CY675" s="216"/>
      <c r="CZ675" s="216"/>
      <c r="DA675" s="216"/>
      <c r="DB675" s="216"/>
      <c r="DC675" s="187"/>
      <c r="DD675" s="177"/>
    </row>
    <row r="676" spans="97:108" ht="14.25" customHeight="1">
      <c r="CS676" s="170" t="s">
        <v>385</v>
      </c>
      <c r="CT676" s="215">
        <v>0.6915</v>
      </c>
      <c r="CU676" s="177"/>
      <c r="CV676" s="177"/>
      <c r="CW676" s="177"/>
      <c r="CX676" s="177"/>
      <c r="CY676" s="207"/>
      <c r="CZ676" s="207"/>
      <c r="DA676" s="207"/>
      <c r="DB676" s="207"/>
      <c r="DC676" s="187"/>
      <c r="DD676" s="177"/>
    </row>
    <row r="677" spans="97:108" ht="14.25" customHeight="1">
      <c r="CS677" s="170" t="s">
        <v>386</v>
      </c>
      <c r="CT677" s="215">
        <v>0.45939999999999998</v>
      </c>
      <c r="CU677" s="177"/>
      <c r="CV677" s="177"/>
      <c r="CW677" s="177"/>
      <c r="CX677" s="177"/>
      <c r="CY677" s="207"/>
      <c r="CZ677" s="207"/>
      <c r="DA677" s="207"/>
      <c r="DB677" s="207"/>
      <c r="DC677" s="187"/>
      <c r="DD677" s="177"/>
    </row>
    <row r="678" spans="97:108" ht="14.25" customHeight="1">
      <c r="CS678" s="170" t="s">
        <v>387</v>
      </c>
      <c r="CT678" s="215">
        <v>0</v>
      </c>
      <c r="CU678" s="177"/>
      <c r="CV678" s="177"/>
      <c r="CW678" s="177"/>
      <c r="CX678" s="177"/>
      <c r="CY678" s="207"/>
      <c r="CZ678" s="207"/>
      <c r="DA678" s="207"/>
      <c r="DB678" s="207"/>
      <c r="DC678" s="187"/>
      <c r="DD678" s="177"/>
    </row>
    <row r="679" spans="97:108" ht="14.25" customHeight="1">
      <c r="CS679" s="170" t="s">
        <v>378</v>
      </c>
      <c r="CT679" s="215">
        <v>0.59650000000000003</v>
      </c>
      <c r="CU679" s="177"/>
      <c r="CV679" s="177"/>
      <c r="CW679" s="170"/>
      <c r="CX679" s="170"/>
      <c r="CY679" s="170"/>
      <c r="CZ679" s="170"/>
      <c r="DA679" s="177"/>
      <c r="DB679" s="177"/>
      <c r="DC679" s="177"/>
      <c r="DD679" s="177"/>
    </row>
    <row r="680" spans="97:108" ht="14.25" customHeight="1">
      <c r="CS680" s="170" t="s">
        <v>379</v>
      </c>
      <c r="CT680" s="215">
        <v>0.76160000000000005</v>
      </c>
      <c r="CU680" s="177"/>
      <c r="CV680" s="177"/>
      <c r="CW680" s="170"/>
      <c r="CX680" s="170"/>
      <c r="CY680" s="170" t="s">
        <v>391</v>
      </c>
      <c r="CZ680" s="170"/>
      <c r="DA680" s="177"/>
      <c r="DB680" s="177"/>
      <c r="DC680" s="177"/>
      <c r="DD680" s="177"/>
    </row>
    <row r="681" spans="97:108" ht="14.25" customHeight="1">
      <c r="CS681" s="170" t="s">
        <v>380</v>
      </c>
      <c r="CT681" s="215">
        <v>9.69E-2</v>
      </c>
      <c r="CU681" s="177"/>
      <c r="CV681" s="177"/>
      <c r="CW681" s="170"/>
      <c r="CX681" s="170" t="s">
        <v>389</v>
      </c>
      <c r="CY681" s="216">
        <v>0.95989999999999998</v>
      </c>
      <c r="CZ681" s="170"/>
      <c r="DA681" s="177"/>
      <c r="DB681" s="177"/>
      <c r="DC681" s="177"/>
      <c r="DD681" s="177"/>
    </row>
    <row r="682" spans="97:108" ht="14.25" customHeight="1">
      <c r="CS682" s="170" t="s">
        <v>381</v>
      </c>
      <c r="CT682" s="215">
        <v>0.79700000000000004</v>
      </c>
      <c r="CU682" s="177"/>
      <c r="CV682" s="177"/>
      <c r="CW682" s="170"/>
      <c r="CX682" s="170" t="s">
        <v>370</v>
      </c>
      <c r="CY682" s="216">
        <v>0.90680000000000005</v>
      </c>
      <c r="CZ682" s="170"/>
      <c r="DA682" s="177"/>
      <c r="DB682" s="177"/>
      <c r="DC682" s="177"/>
      <c r="DD682" s="177"/>
    </row>
    <row r="683" spans="97:108" ht="14.25" customHeight="1">
      <c r="CS683" s="170" t="s">
        <v>382</v>
      </c>
      <c r="CT683" s="215">
        <v>0</v>
      </c>
      <c r="CU683" s="177"/>
      <c r="CV683" s="177"/>
      <c r="CW683" s="170"/>
      <c r="CX683" s="170" t="s">
        <v>371</v>
      </c>
      <c r="CY683" s="216">
        <v>0.81699999999999995</v>
      </c>
      <c r="CZ683" s="170"/>
      <c r="DA683" s="177"/>
      <c r="DB683" s="177"/>
      <c r="DC683" s="177"/>
      <c r="DD683" s="177"/>
    </row>
    <row r="684" spans="97:108" ht="14.25" customHeight="1">
      <c r="CS684" s="177"/>
      <c r="CT684" s="177"/>
      <c r="CU684" s="177"/>
      <c r="CV684" s="177"/>
      <c r="CW684" s="170"/>
      <c r="CX684" s="170" t="s">
        <v>366</v>
      </c>
      <c r="CY684" s="216">
        <v>0.9052</v>
      </c>
      <c r="CZ684" s="170"/>
      <c r="DA684" s="177"/>
      <c r="DB684" s="177"/>
      <c r="DC684" s="177"/>
      <c r="DD684" s="177"/>
    </row>
    <row r="685" spans="97:108" ht="14.25" customHeight="1">
      <c r="CS685" s="177"/>
      <c r="CT685" s="177"/>
      <c r="CU685" s="177"/>
      <c r="CV685" s="177"/>
      <c r="CW685" s="170"/>
      <c r="CX685" s="170" t="s">
        <v>390</v>
      </c>
      <c r="CY685" s="216">
        <f t="shared" ref="CY685:CY686" si="27">+DB677</f>
        <v>0</v>
      </c>
      <c r="CZ685" s="170"/>
      <c r="DA685" s="177"/>
      <c r="DB685" s="177"/>
      <c r="DC685" s="177"/>
      <c r="DD685" s="177"/>
    </row>
    <row r="686" spans="97:108" ht="14.25" customHeight="1">
      <c r="CS686" s="177"/>
      <c r="CT686" s="177"/>
      <c r="CU686" s="177"/>
      <c r="CV686" s="177"/>
      <c r="CW686" s="170"/>
      <c r="CX686" s="170" t="s">
        <v>121</v>
      </c>
      <c r="CY686" s="216">
        <f t="shared" si="27"/>
        <v>0</v>
      </c>
      <c r="CZ686" s="170"/>
      <c r="DA686" s="177"/>
      <c r="DB686" s="177"/>
      <c r="DC686" s="177"/>
      <c r="DD686" s="177"/>
    </row>
    <row r="687" spans="97:108" ht="14.25" customHeight="1">
      <c r="CS687" s="177"/>
      <c r="CT687" s="177"/>
      <c r="CU687" s="177"/>
      <c r="CV687" s="177"/>
      <c r="CW687" s="170"/>
      <c r="CX687" s="170"/>
      <c r="CY687" s="217">
        <f>SUM(CY681:CY686)</f>
        <v>3.5888999999999998</v>
      </c>
      <c r="CZ687" s="170"/>
      <c r="DA687" s="177"/>
      <c r="DB687" s="177"/>
      <c r="DC687" s="177"/>
      <c r="DD687" s="177"/>
    </row>
    <row r="688" spans="97:108" ht="14.25" customHeight="1">
      <c r="CW688" s="209"/>
      <c r="CX688" s="209"/>
      <c r="CY688" s="209"/>
      <c r="CZ688" s="209"/>
    </row>
    <row r="689" spans="4:92" ht="14.25" customHeight="1"/>
    <row r="690" spans="4:92" ht="14.25" customHeight="1"/>
    <row r="691" spans="4:92" ht="14.25" customHeight="1">
      <c r="D691" s="90" t="s">
        <v>615</v>
      </c>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c r="AO691" s="90"/>
      <c r="AP691" s="90"/>
      <c r="AQ691" s="90"/>
      <c r="AR691" s="90"/>
      <c r="AS691" s="90"/>
      <c r="AT691" s="90"/>
      <c r="AV691" s="495" t="s">
        <v>615</v>
      </c>
      <c r="AW691" s="495"/>
      <c r="AX691" s="495"/>
      <c r="AY691" s="495"/>
      <c r="AZ691" s="495"/>
      <c r="BA691" s="495"/>
      <c r="BB691" s="495"/>
      <c r="BC691" s="495"/>
      <c r="BD691" s="495"/>
      <c r="BE691" s="495"/>
      <c r="BF691" s="495"/>
      <c r="BG691" s="495"/>
      <c r="BH691" s="495"/>
      <c r="BI691" s="495"/>
      <c r="BJ691" s="495"/>
      <c r="BK691" s="495"/>
      <c r="BL691" s="495"/>
      <c r="BM691" s="495"/>
      <c r="BN691" s="495"/>
      <c r="BO691" s="495"/>
      <c r="BP691" s="495"/>
      <c r="BQ691" s="495"/>
      <c r="BR691" s="495"/>
      <c r="BS691" s="495"/>
      <c r="BT691" s="495"/>
      <c r="BU691" s="495"/>
      <c r="BV691" s="495"/>
      <c r="BW691" s="495"/>
      <c r="BX691" s="495"/>
      <c r="BY691" s="495"/>
      <c r="BZ691" s="495"/>
      <c r="CA691" s="495"/>
      <c r="CB691" s="495"/>
      <c r="CC691" s="495"/>
      <c r="CD691" s="495"/>
      <c r="CE691" s="495"/>
      <c r="CF691" s="495"/>
      <c r="CG691" s="495"/>
      <c r="CH691" s="495"/>
      <c r="CI691" s="495"/>
      <c r="CJ691" s="495"/>
      <c r="CK691" s="495"/>
      <c r="CL691" s="495"/>
      <c r="CM691" s="495"/>
      <c r="CN691" s="495"/>
    </row>
    <row r="692" spans="4:92" ht="14.25" customHeight="1"/>
    <row r="693" spans="4:92" ht="14.25" customHeight="1">
      <c r="D693" s="152" t="s">
        <v>395</v>
      </c>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c r="AA693" s="152"/>
      <c r="AB693" s="152"/>
      <c r="AC693" s="152"/>
      <c r="AD693" s="152"/>
      <c r="AE693" s="152"/>
      <c r="AF693" s="152"/>
      <c r="AG693" s="100"/>
      <c r="AH693" s="100"/>
      <c r="AI693" s="100"/>
      <c r="AJ693" s="100"/>
      <c r="AK693" s="100"/>
      <c r="AL693" s="100"/>
      <c r="AM693" s="100"/>
      <c r="AN693" s="100"/>
      <c r="AO693" s="100"/>
      <c r="AP693" s="100"/>
      <c r="AQ693" s="100"/>
      <c r="AR693" s="100"/>
      <c r="AS693" s="100"/>
      <c r="AT693" s="100"/>
      <c r="AV693" s="678" t="s">
        <v>739</v>
      </c>
      <c r="AW693" s="678"/>
      <c r="AX693" s="678"/>
      <c r="AY693" s="678"/>
      <c r="AZ693" s="678"/>
      <c r="BA693" s="678"/>
      <c r="BB693" s="678"/>
      <c r="BC693" s="678"/>
      <c r="BD693" s="678"/>
      <c r="BE693" s="678"/>
      <c r="BF693" s="678"/>
      <c r="BG693" s="678"/>
      <c r="BH693" s="678"/>
      <c r="BI693" s="678"/>
      <c r="BJ693" s="678"/>
      <c r="BK693" s="678"/>
      <c r="BL693" s="678"/>
      <c r="BM693" s="678"/>
      <c r="BN693" s="678"/>
      <c r="BO693" s="678"/>
      <c r="BP693" s="678"/>
      <c r="BQ693" s="678"/>
      <c r="BR693" s="678"/>
      <c r="BS693" s="678"/>
      <c r="BT693" s="678"/>
      <c r="BU693" s="678"/>
      <c r="BV693" s="678"/>
      <c r="BW693" s="678"/>
      <c r="BX693" s="678"/>
      <c r="BY693" s="678"/>
      <c r="BZ693" s="678"/>
      <c r="CA693" s="678"/>
      <c r="CB693" s="678"/>
      <c r="CC693" s="678"/>
      <c r="CD693" s="678"/>
      <c r="CE693" s="678"/>
      <c r="CF693" s="678"/>
      <c r="CG693" s="678"/>
      <c r="CH693" s="678"/>
      <c r="CI693" s="678"/>
      <c r="CJ693" s="678"/>
      <c r="CK693" s="678"/>
      <c r="CL693" s="678"/>
    </row>
    <row r="694" spans="4:92" ht="14.25" customHeight="1">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c r="AN694" s="100"/>
      <c r="AO694" s="100"/>
      <c r="AP694" s="100"/>
      <c r="AQ694" s="100"/>
      <c r="AR694" s="100"/>
      <c r="AS694" s="100"/>
      <c r="AT694" s="100"/>
      <c r="AV694" s="372"/>
      <c r="AW694" s="372"/>
      <c r="AX694" s="372"/>
      <c r="AY694" s="372"/>
      <c r="AZ694" s="372"/>
      <c r="BA694" s="372"/>
      <c r="BB694" s="372"/>
      <c r="BC694" s="372"/>
      <c r="BD694" s="372"/>
      <c r="BE694" s="372"/>
      <c r="BF694" s="372"/>
      <c r="BG694" s="372"/>
      <c r="BH694" s="372"/>
      <c r="BI694" s="372"/>
      <c r="BJ694" s="372"/>
      <c r="BK694" s="372"/>
      <c r="BL694" s="372"/>
      <c r="BM694" s="372"/>
      <c r="BN694" s="372"/>
      <c r="BO694" s="372"/>
      <c r="BP694" s="372"/>
      <c r="BQ694" s="372"/>
      <c r="BR694" s="372"/>
      <c r="BS694" s="372"/>
      <c r="BT694" s="372"/>
      <c r="BU694" s="372"/>
      <c r="BV694" s="372"/>
      <c r="BW694" s="372"/>
      <c r="BX694" s="372"/>
      <c r="BY694" s="372"/>
      <c r="BZ694" s="372"/>
      <c r="CA694" s="372"/>
      <c r="CB694" s="372"/>
      <c r="CC694" s="372"/>
      <c r="CD694" s="372"/>
      <c r="CE694" s="372"/>
      <c r="CF694" s="372"/>
      <c r="CG694" s="372"/>
      <c r="CH694" s="372"/>
      <c r="CI694" s="372"/>
      <c r="CJ694" s="372"/>
      <c r="CK694" s="372"/>
      <c r="CL694" s="372"/>
    </row>
    <row r="695" spans="4:92" ht="14.25" customHeight="1">
      <c r="AV695" s="161"/>
      <c r="AW695" s="32"/>
      <c r="AX695" s="32"/>
      <c r="AY695" s="32"/>
      <c r="AZ695" s="32"/>
      <c r="BA695" s="32"/>
      <c r="BB695" s="32"/>
      <c r="BC695" s="32"/>
      <c r="BD695" s="32"/>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162"/>
    </row>
    <row r="696" spans="4:92" ht="14.25" customHeight="1">
      <c r="AV696" s="163"/>
      <c r="AW696" s="84"/>
      <c r="AX696" s="627" t="s">
        <v>505</v>
      </c>
      <c r="AY696" s="627"/>
      <c r="AZ696" s="627"/>
      <c r="BA696" s="627"/>
      <c r="BB696" s="627"/>
      <c r="BC696" s="627"/>
      <c r="BD696" s="627"/>
      <c r="BE696" s="627"/>
      <c r="BF696" s="627"/>
      <c r="BG696" s="627"/>
      <c r="BH696" s="627"/>
      <c r="BI696" s="627"/>
      <c r="BJ696" s="627"/>
      <c r="BK696" s="627"/>
      <c r="BL696" s="627"/>
      <c r="BM696" s="627"/>
      <c r="BN696" s="84"/>
      <c r="BO696" s="84"/>
      <c r="BP696" s="84"/>
      <c r="BQ696" s="84"/>
      <c r="BR696" s="84"/>
      <c r="BS696" s="84"/>
      <c r="BT696" s="627" t="s">
        <v>740</v>
      </c>
      <c r="BU696" s="627"/>
      <c r="BV696" s="627"/>
      <c r="BW696" s="627"/>
      <c r="BX696" s="627"/>
      <c r="BY696" s="627"/>
      <c r="BZ696" s="627"/>
      <c r="CA696" s="627"/>
      <c r="CB696" s="627"/>
      <c r="CC696" s="627"/>
      <c r="CD696" s="627"/>
      <c r="CE696" s="627"/>
      <c r="CF696" s="627"/>
      <c r="CG696" s="627"/>
      <c r="CH696" s="627"/>
      <c r="CI696" s="627"/>
      <c r="CJ696" s="84"/>
      <c r="CK696" s="84"/>
      <c r="CL696" s="84"/>
      <c r="CM696" s="84"/>
      <c r="CN696" s="164"/>
    </row>
    <row r="697" spans="4:92" ht="14.25" customHeight="1">
      <c r="AV697" s="163"/>
      <c r="AW697" s="84"/>
      <c r="AX697" s="628"/>
      <c r="AY697" s="628"/>
      <c r="AZ697" s="628"/>
      <c r="BA697" s="628"/>
      <c r="BB697" s="628"/>
      <c r="BC697" s="628"/>
      <c r="BD697" s="628"/>
      <c r="BE697" s="628"/>
      <c r="BF697" s="628"/>
      <c r="BG697" s="628"/>
      <c r="BH697" s="628"/>
      <c r="BI697" s="628"/>
      <c r="BJ697" s="628"/>
      <c r="BK697" s="628"/>
      <c r="BL697" s="628"/>
      <c r="BM697" s="628"/>
      <c r="BN697" s="84"/>
      <c r="BO697" s="84"/>
      <c r="BP697" s="84"/>
      <c r="BQ697" s="84"/>
      <c r="BR697" s="84"/>
      <c r="BS697" s="84"/>
      <c r="BT697" s="84"/>
      <c r="BU697" s="84"/>
      <c r="BV697" s="84"/>
      <c r="BW697" s="84"/>
      <c r="BX697" s="84"/>
      <c r="BY697" s="84"/>
      <c r="BZ697" s="84"/>
      <c r="CA697" s="84"/>
      <c r="CB697" s="84"/>
      <c r="CC697" s="84"/>
      <c r="CD697" s="84"/>
      <c r="CE697" s="84"/>
      <c r="CF697" s="84"/>
      <c r="CG697" s="84"/>
      <c r="CH697" s="84"/>
      <c r="CI697" s="84"/>
      <c r="CJ697" s="84"/>
      <c r="CK697" s="84"/>
      <c r="CL697" s="84"/>
      <c r="CM697" s="84"/>
      <c r="CN697" s="164"/>
    </row>
    <row r="698" spans="4:92" ht="14.25" customHeight="1">
      <c r="AV698" s="163"/>
      <c r="AW698" s="84"/>
      <c r="AX698" s="84"/>
      <c r="AY698" s="84"/>
      <c r="AZ698" s="84"/>
      <c r="BA698" s="84"/>
      <c r="BB698" s="84"/>
      <c r="BC698" s="84"/>
      <c r="BD698" s="84"/>
      <c r="BE698" s="629" t="s">
        <v>741</v>
      </c>
      <c r="BF698" s="629"/>
      <c r="BG698" s="84"/>
      <c r="BH698" s="84"/>
      <c r="BI698" s="84"/>
      <c r="BJ698" s="84"/>
      <c r="BK698" s="84"/>
      <c r="BL698" s="84"/>
      <c r="BM698" s="84"/>
      <c r="BN698" s="84"/>
      <c r="BO698" s="84"/>
      <c r="BP698" s="84"/>
      <c r="BQ698" s="84"/>
      <c r="BR698" s="84"/>
      <c r="BS698" s="84"/>
      <c r="BT698" s="84"/>
      <c r="BU698" s="84"/>
      <c r="BV698" s="84"/>
      <c r="BW698" s="630"/>
      <c r="BX698" s="630"/>
      <c r="BY698" s="630"/>
      <c r="BZ698" s="630"/>
      <c r="CA698" s="630"/>
      <c r="CB698" s="630"/>
      <c r="CC698" s="630"/>
      <c r="CD698" s="630"/>
      <c r="CE698" s="630"/>
      <c r="CF698" s="84"/>
      <c r="CG698" s="84"/>
      <c r="CH698" s="84"/>
      <c r="CI698" s="84"/>
      <c r="CJ698" s="84"/>
      <c r="CK698" s="84"/>
      <c r="CL698" s="84"/>
      <c r="CM698" s="84"/>
      <c r="CN698" s="164"/>
    </row>
    <row r="699" spans="4:92" ht="14.25" customHeight="1">
      <c r="AV699" s="163"/>
      <c r="AW699" s="84"/>
      <c r="AX699" s="84"/>
      <c r="AY699" s="84"/>
      <c r="AZ699" s="84"/>
      <c r="BA699" s="84"/>
      <c r="BB699" s="84"/>
      <c r="BC699" s="84"/>
      <c r="BD699" s="84"/>
      <c r="BE699" s="84"/>
      <c r="BF699" s="84"/>
      <c r="BG699" s="84"/>
      <c r="BH699" s="84"/>
      <c r="BI699" s="84"/>
      <c r="BJ699" s="84"/>
      <c r="BK699" s="84"/>
      <c r="BL699" s="84"/>
      <c r="BM699" s="84"/>
      <c r="BN699" s="84"/>
      <c r="BO699" s="84"/>
      <c r="BP699" s="84"/>
      <c r="BQ699" s="84"/>
      <c r="BR699" s="84"/>
      <c r="BS699" s="84"/>
      <c r="BT699" s="84"/>
      <c r="BU699" s="84"/>
      <c r="BV699" s="84"/>
      <c r="BW699" s="25"/>
      <c r="BX699" s="25"/>
      <c r="BY699" s="25"/>
      <c r="BZ699" s="25"/>
      <c r="CA699" s="25"/>
      <c r="CB699" s="25"/>
      <c r="CC699" s="25"/>
      <c r="CD699" s="25"/>
      <c r="CE699" s="25"/>
      <c r="CF699" s="84"/>
      <c r="CG699" s="84"/>
      <c r="CH699" s="84"/>
      <c r="CI699" s="84"/>
      <c r="CJ699" s="84"/>
      <c r="CK699" s="84"/>
      <c r="CL699" s="84"/>
      <c r="CM699" s="84"/>
      <c r="CN699" s="164"/>
    </row>
    <row r="700" spans="4:92" ht="14.25" customHeight="1">
      <c r="AV700" s="163"/>
      <c r="AW700" s="84"/>
      <c r="AX700" s="84"/>
      <c r="AY700" s="84"/>
      <c r="AZ700" s="84"/>
      <c r="BA700" s="84"/>
      <c r="BB700" s="84"/>
      <c r="BC700" s="84"/>
      <c r="BD700" s="84"/>
      <c r="BE700" s="631" t="s">
        <v>742</v>
      </c>
      <c r="BF700" s="631"/>
      <c r="BG700" s="84"/>
      <c r="BH700" s="84"/>
      <c r="BI700" s="84"/>
      <c r="BJ700" s="84"/>
      <c r="BK700" s="84"/>
      <c r="BL700" s="84"/>
      <c r="BM700" s="84"/>
      <c r="BN700" s="84"/>
      <c r="BO700" s="84"/>
      <c r="BP700" s="84"/>
      <c r="BQ700" s="84"/>
      <c r="BR700" s="84"/>
      <c r="BS700" s="84"/>
      <c r="BT700" s="84"/>
      <c r="BU700" s="84"/>
      <c r="BV700" s="84"/>
      <c r="BW700" s="630">
        <v>1</v>
      </c>
      <c r="BX700" s="630"/>
      <c r="BY700" s="630"/>
      <c r="BZ700" s="630"/>
      <c r="CA700" s="630"/>
      <c r="CB700" s="630"/>
      <c r="CC700" s="630"/>
      <c r="CD700" s="630"/>
      <c r="CE700" s="630"/>
      <c r="CF700" s="84"/>
      <c r="CG700" s="84"/>
      <c r="CH700" s="84"/>
      <c r="CI700" s="84"/>
      <c r="CJ700" s="84"/>
      <c r="CK700" s="84"/>
      <c r="CL700" s="84"/>
      <c r="CM700" s="84"/>
      <c r="CN700" s="164"/>
    </row>
    <row r="701" spans="4:92" ht="14.25" customHeight="1">
      <c r="AV701" s="163"/>
      <c r="AW701" s="84"/>
      <c r="AX701" s="84"/>
      <c r="AY701" s="84"/>
      <c r="AZ701" s="84"/>
      <c r="BA701" s="84"/>
      <c r="BB701" s="84"/>
      <c r="BC701" s="84"/>
      <c r="BD701" s="84"/>
      <c r="BE701" s="84"/>
      <c r="BF701" s="84"/>
      <c r="BG701" s="84"/>
      <c r="BH701" s="84"/>
      <c r="BI701" s="84"/>
      <c r="BJ701" s="84"/>
      <c r="BK701" s="84"/>
      <c r="BL701" s="84"/>
      <c r="BM701" s="84"/>
      <c r="BN701" s="84"/>
      <c r="BO701" s="84"/>
      <c r="BP701" s="84"/>
      <c r="BQ701" s="84"/>
      <c r="BR701" s="84"/>
      <c r="BS701" s="84"/>
      <c r="BT701" s="84"/>
      <c r="BU701" s="84"/>
      <c r="BV701" s="84"/>
      <c r="BW701" s="25"/>
      <c r="BX701" s="25"/>
      <c r="BY701" s="25"/>
      <c r="BZ701" s="25"/>
      <c r="CA701" s="25"/>
      <c r="CB701" s="25"/>
      <c r="CC701" s="25"/>
      <c r="CD701" s="25"/>
      <c r="CE701" s="25"/>
      <c r="CF701" s="84"/>
      <c r="CG701" s="84"/>
      <c r="CH701" s="84"/>
      <c r="CI701" s="84"/>
      <c r="CJ701" s="84"/>
      <c r="CK701" s="84"/>
      <c r="CL701" s="84"/>
      <c r="CM701" s="84"/>
      <c r="CN701" s="164"/>
    </row>
    <row r="702" spans="4:92" ht="14.25" customHeight="1">
      <c r="AV702" s="163"/>
      <c r="AW702" s="84"/>
      <c r="AX702" s="84"/>
      <c r="AY702" s="84"/>
      <c r="AZ702" s="84"/>
      <c r="BA702" s="84"/>
      <c r="BB702" s="84"/>
      <c r="BC702" s="84"/>
      <c r="BD702" s="84"/>
      <c r="BE702" s="631" t="s">
        <v>743</v>
      </c>
      <c r="BF702" s="631"/>
      <c r="BG702" s="84"/>
      <c r="BH702" s="84"/>
      <c r="BI702" s="84"/>
      <c r="BJ702" s="84"/>
      <c r="BK702" s="84"/>
      <c r="BL702" s="84"/>
      <c r="BM702" s="84"/>
      <c r="BN702" s="84"/>
      <c r="BO702" s="84"/>
      <c r="BP702" s="84"/>
      <c r="BQ702" s="84"/>
      <c r="BR702" s="84"/>
      <c r="BS702" s="84"/>
      <c r="BT702" s="84"/>
      <c r="BU702" s="84"/>
      <c r="BV702" s="84"/>
      <c r="BW702" s="630">
        <v>2</v>
      </c>
      <c r="BX702" s="630"/>
      <c r="BY702" s="630"/>
      <c r="BZ702" s="630"/>
      <c r="CA702" s="630"/>
      <c r="CB702" s="630"/>
      <c r="CC702" s="630"/>
      <c r="CD702" s="630"/>
      <c r="CE702" s="630"/>
      <c r="CF702" s="84"/>
      <c r="CG702" s="84"/>
      <c r="CH702" s="84"/>
      <c r="CI702" s="84"/>
      <c r="CJ702" s="84"/>
      <c r="CK702" s="84"/>
      <c r="CL702" s="84"/>
      <c r="CM702" s="84"/>
      <c r="CN702" s="164"/>
    </row>
    <row r="703" spans="4:92" ht="14.25" customHeight="1">
      <c r="AV703" s="163"/>
      <c r="AW703" s="84"/>
      <c r="AX703" s="84"/>
      <c r="AY703" s="84"/>
      <c r="AZ703" s="84"/>
      <c r="BA703" s="84"/>
      <c r="BB703" s="84"/>
      <c r="BC703" s="84"/>
      <c r="BD703" s="84"/>
      <c r="BE703" s="84"/>
      <c r="BF703" s="84"/>
      <c r="BG703" s="84"/>
      <c r="BH703" s="84"/>
      <c r="BI703" s="84"/>
      <c r="BJ703" s="84"/>
      <c r="BK703" s="84"/>
      <c r="BL703" s="84"/>
      <c r="BM703" s="84"/>
      <c r="BN703" s="84"/>
      <c r="BO703" s="84"/>
      <c r="BP703" s="84"/>
      <c r="BQ703" s="84"/>
      <c r="BR703" s="84"/>
      <c r="BS703" s="84"/>
      <c r="BT703" s="84"/>
      <c r="BU703" s="84"/>
      <c r="BV703" s="84"/>
      <c r="BW703" s="25"/>
      <c r="BX703" s="25"/>
      <c r="BY703" s="25"/>
      <c r="BZ703" s="25"/>
      <c r="CA703" s="25"/>
      <c r="CB703" s="25"/>
      <c r="CC703" s="25"/>
      <c r="CD703" s="25"/>
      <c r="CE703" s="25"/>
      <c r="CF703" s="84"/>
      <c r="CG703" s="84"/>
      <c r="CH703" s="84"/>
      <c r="CI703" s="84"/>
      <c r="CJ703" s="84"/>
      <c r="CK703" s="84"/>
      <c r="CL703" s="84"/>
      <c r="CM703" s="84"/>
      <c r="CN703" s="164"/>
    </row>
    <row r="704" spans="4:92" ht="14.25" customHeight="1">
      <c r="AV704" s="163"/>
      <c r="AW704" s="84"/>
      <c r="AX704" s="84"/>
      <c r="AY704" s="84"/>
      <c r="AZ704" s="84"/>
      <c r="BA704" s="84"/>
      <c r="BB704" s="84"/>
      <c r="BC704" s="84"/>
      <c r="BD704" s="84"/>
      <c r="BE704" s="631" t="s">
        <v>617</v>
      </c>
      <c r="BF704" s="631"/>
      <c r="BG704" s="84"/>
      <c r="BH704" s="84"/>
      <c r="BI704" s="84"/>
      <c r="BJ704" s="84"/>
      <c r="BK704" s="84"/>
      <c r="BL704" s="84"/>
      <c r="BM704" s="84"/>
      <c r="BN704" s="84"/>
      <c r="BO704" s="84"/>
      <c r="BP704" s="84"/>
      <c r="BQ704" s="84"/>
      <c r="BR704" s="84"/>
      <c r="BS704" s="84"/>
      <c r="BT704" s="84"/>
      <c r="BU704" s="84"/>
      <c r="BV704" s="84"/>
      <c r="BW704" s="630">
        <v>3</v>
      </c>
      <c r="BX704" s="630"/>
      <c r="BY704" s="630"/>
      <c r="BZ704" s="630"/>
      <c r="CA704" s="630"/>
      <c r="CB704" s="630"/>
      <c r="CC704" s="630"/>
      <c r="CD704" s="630"/>
      <c r="CE704" s="630"/>
      <c r="CF704" s="84"/>
      <c r="CG704" s="84"/>
      <c r="CH704" s="84"/>
      <c r="CI704" s="84"/>
      <c r="CJ704" s="84"/>
      <c r="CK704" s="84"/>
      <c r="CL704" s="84"/>
      <c r="CM704" s="84"/>
      <c r="CN704" s="164"/>
    </row>
    <row r="705" spans="4:105" ht="14.25" customHeight="1">
      <c r="AV705" s="163"/>
      <c r="AW705" s="84"/>
      <c r="AX705" s="84"/>
      <c r="AY705" s="84"/>
      <c r="AZ705" s="84"/>
      <c r="BA705" s="84"/>
      <c r="BB705" s="84"/>
      <c r="BC705" s="84"/>
      <c r="BD705" s="84"/>
      <c r="BE705" s="84"/>
      <c r="BF705" s="84"/>
      <c r="BG705" s="84"/>
      <c r="BH705" s="84"/>
      <c r="BI705" s="84"/>
      <c r="BJ705" s="84"/>
      <c r="BK705" s="84"/>
      <c r="BL705" s="84"/>
      <c r="BM705" s="84"/>
      <c r="BN705" s="84"/>
      <c r="BO705" s="84"/>
      <c r="BP705" s="84"/>
      <c r="BQ705" s="84"/>
      <c r="BR705" s="84"/>
      <c r="BS705" s="84"/>
      <c r="BT705" s="84"/>
      <c r="BU705" s="84"/>
      <c r="BV705" s="84"/>
      <c r="BW705" s="25"/>
      <c r="BX705" s="25"/>
      <c r="BY705" s="25"/>
      <c r="BZ705" s="25"/>
      <c r="CA705" s="25"/>
      <c r="CB705" s="25"/>
      <c r="CC705" s="25"/>
      <c r="CD705" s="25"/>
      <c r="CE705" s="25"/>
      <c r="CF705" s="84"/>
      <c r="CG705" s="84"/>
      <c r="CH705" s="84"/>
      <c r="CI705" s="84"/>
      <c r="CJ705" s="84"/>
      <c r="CK705" s="84"/>
      <c r="CL705" s="84"/>
      <c r="CM705" s="84"/>
      <c r="CN705" s="164"/>
    </row>
    <row r="706" spans="4:105" ht="14.25" customHeight="1">
      <c r="AV706" s="163"/>
      <c r="AW706" s="84"/>
      <c r="AX706" s="84"/>
      <c r="AY706" s="84"/>
      <c r="AZ706" s="84"/>
      <c r="BA706" s="84"/>
      <c r="BB706" s="84"/>
      <c r="BC706" s="84"/>
      <c r="BD706" s="84"/>
      <c r="BE706" s="631" t="s">
        <v>744</v>
      </c>
      <c r="BF706" s="631"/>
      <c r="BG706" s="84"/>
      <c r="BH706" s="84"/>
      <c r="BI706" s="84"/>
      <c r="BJ706" s="84"/>
      <c r="BK706" s="84"/>
      <c r="BL706" s="84"/>
      <c r="BM706" s="84"/>
      <c r="BN706" s="84"/>
      <c r="BO706" s="84"/>
      <c r="BP706" s="84"/>
      <c r="BQ706" s="84"/>
      <c r="BR706" s="84"/>
      <c r="BS706" s="84"/>
      <c r="BT706" s="84"/>
      <c r="BU706" s="84"/>
      <c r="BV706" s="84"/>
      <c r="BW706" s="630"/>
      <c r="BX706" s="630"/>
      <c r="BY706" s="630"/>
      <c r="BZ706" s="630"/>
      <c r="CA706" s="630"/>
      <c r="CB706" s="630"/>
      <c r="CC706" s="630"/>
      <c r="CD706" s="630"/>
      <c r="CE706" s="630"/>
      <c r="CF706" s="84"/>
      <c r="CG706" s="84"/>
      <c r="CH706" s="84"/>
      <c r="CI706" s="84"/>
      <c r="CJ706" s="84"/>
      <c r="CK706" s="84"/>
      <c r="CL706" s="84"/>
      <c r="CM706" s="84"/>
      <c r="CN706" s="164"/>
    </row>
    <row r="707" spans="4:105" ht="14.25" customHeight="1">
      <c r="AV707" s="163"/>
      <c r="AW707" s="84"/>
      <c r="AX707" s="84"/>
      <c r="AY707" s="84"/>
      <c r="AZ707" s="84"/>
      <c r="BA707" s="84"/>
      <c r="BB707" s="84"/>
      <c r="BC707" s="84"/>
      <c r="BD707" s="84"/>
      <c r="BE707" s="84"/>
      <c r="BF707" s="84"/>
      <c r="BG707" s="84"/>
      <c r="BH707" s="84"/>
      <c r="BI707" s="84"/>
      <c r="BJ707" s="84"/>
      <c r="BK707" s="84"/>
      <c r="BL707" s="84"/>
      <c r="BM707" s="84"/>
      <c r="BN707" s="84"/>
      <c r="BO707" s="84"/>
      <c r="BP707" s="84"/>
      <c r="BQ707" s="84"/>
      <c r="BR707" s="84"/>
      <c r="BS707" s="84"/>
      <c r="BT707" s="84"/>
      <c r="BU707" s="84"/>
      <c r="BV707" s="84"/>
      <c r="BW707" s="84"/>
      <c r="BX707" s="84"/>
      <c r="BY707" s="84"/>
      <c r="BZ707" s="84"/>
      <c r="CA707" s="84"/>
      <c r="CB707" s="84"/>
      <c r="CC707" s="84"/>
      <c r="CD707" s="84"/>
      <c r="CE707" s="84"/>
      <c r="CF707" s="84"/>
      <c r="CG707" s="84"/>
      <c r="CH707" s="84"/>
      <c r="CI707" s="84"/>
      <c r="CJ707" s="84"/>
      <c r="CK707" s="84"/>
      <c r="CL707" s="84"/>
      <c r="CM707" s="84"/>
      <c r="CN707" s="164"/>
    </row>
    <row r="708" spans="4:105" ht="14.25" customHeight="1">
      <c r="AV708" s="163"/>
      <c r="AW708" s="84"/>
      <c r="AX708" s="84"/>
      <c r="AY708" s="84"/>
      <c r="AZ708" s="84"/>
      <c r="BA708" s="84"/>
      <c r="BB708" s="84"/>
      <c r="BC708" s="84"/>
      <c r="BD708" s="84"/>
      <c r="BE708" s="84"/>
      <c r="BF708" s="84"/>
      <c r="BG708" s="84"/>
      <c r="BH708" s="84"/>
      <c r="BI708" s="84"/>
      <c r="BJ708" s="84"/>
      <c r="BK708" s="84"/>
      <c r="BL708" s="84"/>
      <c r="BM708" s="84"/>
      <c r="BN708" s="84"/>
      <c r="BO708" s="84"/>
      <c r="BP708" s="84"/>
      <c r="BQ708" s="84"/>
      <c r="BR708" s="84"/>
      <c r="BS708" s="84"/>
      <c r="BT708" s="84"/>
      <c r="BU708" s="84"/>
      <c r="BV708" s="84"/>
      <c r="BW708" s="84"/>
      <c r="BX708" s="84"/>
      <c r="BY708" s="84"/>
      <c r="BZ708" s="84"/>
      <c r="CA708" s="84"/>
      <c r="CB708" s="84"/>
      <c r="CC708" s="84"/>
      <c r="CD708" s="84"/>
      <c r="CE708" s="84"/>
      <c r="CF708" s="84"/>
      <c r="CG708" s="84"/>
      <c r="CH708" s="84"/>
      <c r="CI708" s="84"/>
      <c r="CJ708" s="84"/>
      <c r="CK708" s="84"/>
      <c r="CL708" s="84"/>
      <c r="CM708" s="84"/>
      <c r="CN708" s="164"/>
    </row>
    <row r="709" spans="4:105" ht="14.25" customHeight="1">
      <c r="AV709" s="165"/>
      <c r="AW709" s="166"/>
      <c r="AX709" s="166"/>
      <c r="AY709" s="166"/>
      <c r="AZ709" s="166"/>
      <c r="BA709" s="166"/>
      <c r="BB709" s="166"/>
      <c r="BC709" s="166"/>
      <c r="BD709" s="166"/>
      <c r="BE709" s="166"/>
      <c r="BF709" s="166"/>
      <c r="BG709" s="166"/>
      <c r="BH709" s="166"/>
      <c r="BI709" s="166"/>
      <c r="BJ709" s="166"/>
      <c r="BK709" s="166"/>
      <c r="BL709" s="166"/>
      <c r="BM709" s="166"/>
      <c r="BN709" s="166"/>
      <c r="BO709" s="166"/>
      <c r="BP709" s="166"/>
      <c r="BQ709" s="166"/>
      <c r="BR709" s="166"/>
      <c r="BS709" s="166"/>
      <c r="BT709" s="166"/>
      <c r="BU709" s="166"/>
      <c r="BV709" s="166"/>
      <c r="BW709" s="166"/>
      <c r="BX709" s="166"/>
      <c r="BY709" s="166"/>
      <c r="BZ709" s="166"/>
      <c r="CA709" s="166"/>
      <c r="CB709" s="166"/>
      <c r="CC709" s="166"/>
      <c r="CD709" s="166"/>
      <c r="CE709" s="166"/>
      <c r="CF709" s="166"/>
      <c r="CG709" s="166"/>
      <c r="CH709" s="166"/>
      <c r="CI709" s="166"/>
      <c r="CJ709" s="166"/>
      <c r="CK709" s="166"/>
      <c r="CL709" s="166"/>
      <c r="CM709" s="166"/>
      <c r="CN709" s="167"/>
    </row>
    <row r="710" spans="4:105" ht="14.25" customHeight="1">
      <c r="D710" s="119" t="s">
        <v>616</v>
      </c>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19"/>
      <c r="AL710" s="119"/>
      <c r="AM710" s="119"/>
      <c r="AN710" s="119"/>
      <c r="AO710" s="119"/>
      <c r="AP710" s="119"/>
      <c r="AQ710" s="119"/>
      <c r="AR710" s="119"/>
      <c r="AS710" s="119"/>
      <c r="AT710" s="119"/>
      <c r="AV710" s="391" t="s">
        <v>784</v>
      </c>
      <c r="AW710" s="391"/>
      <c r="AX710" s="391"/>
      <c r="AY710" s="391"/>
      <c r="AZ710" s="391"/>
      <c r="BA710" s="391"/>
      <c r="BB710" s="391"/>
      <c r="BC710" s="391"/>
      <c r="BD710" s="391"/>
      <c r="BE710" s="391"/>
      <c r="BF710" s="391"/>
      <c r="BG710" s="391"/>
      <c r="BH710" s="391"/>
      <c r="BI710" s="391"/>
      <c r="BJ710" s="391"/>
      <c r="BK710" s="391"/>
      <c r="BL710" s="391"/>
      <c r="BM710" s="391"/>
      <c r="BN710" s="391"/>
      <c r="BO710" s="391"/>
      <c r="BP710" s="391"/>
      <c r="BQ710" s="391"/>
      <c r="BR710" s="391"/>
      <c r="BS710" s="391"/>
      <c r="BT710" s="391"/>
      <c r="BU710" s="391"/>
      <c r="BV710" s="391"/>
      <c r="BW710" s="391"/>
      <c r="BX710" s="391"/>
      <c r="BY710" s="391"/>
      <c r="BZ710" s="391"/>
      <c r="CA710" s="391"/>
      <c r="CB710" s="391"/>
      <c r="CC710" s="391"/>
      <c r="CD710" s="391"/>
      <c r="CE710" s="391"/>
      <c r="CF710" s="391"/>
      <c r="CG710" s="391"/>
      <c r="CH710" s="391"/>
      <c r="CI710" s="391"/>
      <c r="CJ710" s="391"/>
      <c r="CK710" s="391"/>
      <c r="CL710" s="391"/>
    </row>
    <row r="711" spans="4:105" ht="14.25" customHeight="1"/>
    <row r="712" spans="4:105" ht="14.25" customHeight="1">
      <c r="D712" s="678" t="s">
        <v>1083</v>
      </c>
      <c r="E712" s="678"/>
      <c r="F712" s="678"/>
      <c r="G712" s="678"/>
      <c r="H712" s="678"/>
      <c r="I712" s="678"/>
      <c r="J712" s="678"/>
      <c r="K712" s="678"/>
      <c r="L712" s="678"/>
      <c r="M712" s="678"/>
      <c r="N712" s="678"/>
      <c r="O712" s="678"/>
      <c r="P712" s="678"/>
      <c r="Q712" s="678"/>
      <c r="R712" s="678"/>
      <c r="S712" s="678"/>
      <c r="T712" s="678"/>
      <c r="U712" s="678"/>
      <c r="V712" s="678"/>
      <c r="W712" s="678"/>
      <c r="X712" s="678"/>
      <c r="Y712" s="678"/>
      <c r="Z712" s="678"/>
      <c r="AA712" s="678"/>
      <c r="AB712" s="678"/>
      <c r="AC712" s="678"/>
      <c r="AD712" s="678"/>
      <c r="AE712" s="678"/>
      <c r="AF712" s="678"/>
      <c r="AG712" s="678"/>
      <c r="AH712" s="678"/>
      <c r="AI712" s="678"/>
      <c r="AJ712" s="678"/>
      <c r="AK712" s="678"/>
      <c r="AL712" s="678"/>
      <c r="AM712" s="678"/>
      <c r="AN712" s="678"/>
      <c r="AO712" s="678"/>
      <c r="AP712" s="678"/>
      <c r="AQ712" s="678"/>
      <c r="AR712" s="678"/>
      <c r="AS712" s="678"/>
      <c r="AT712" s="678"/>
      <c r="AV712" s="678" t="s">
        <v>1082</v>
      </c>
      <c r="AW712" s="678"/>
      <c r="AX712" s="678"/>
      <c r="AY712" s="678"/>
      <c r="AZ712" s="678"/>
      <c r="BA712" s="678"/>
      <c r="BB712" s="678"/>
      <c r="BC712" s="678"/>
      <c r="BD712" s="678"/>
      <c r="BE712" s="678"/>
      <c r="BF712" s="678"/>
      <c r="BG712" s="678"/>
      <c r="BH712" s="678"/>
      <c r="BI712" s="678"/>
      <c r="BJ712" s="678"/>
      <c r="BK712" s="678"/>
      <c r="BL712" s="678"/>
      <c r="BM712" s="678"/>
      <c r="BN712" s="678"/>
      <c r="BO712" s="678"/>
      <c r="BP712" s="678"/>
      <c r="BQ712" s="678"/>
      <c r="BR712" s="678"/>
      <c r="BS712" s="678"/>
      <c r="BT712" s="678"/>
      <c r="BU712" s="678"/>
      <c r="BV712" s="678"/>
      <c r="BW712" s="678"/>
      <c r="BX712" s="678"/>
      <c r="BY712" s="678"/>
      <c r="BZ712" s="678"/>
      <c r="CA712" s="678"/>
      <c r="CB712" s="678"/>
      <c r="CC712" s="678"/>
      <c r="CD712" s="678"/>
      <c r="CE712" s="678"/>
      <c r="CF712" s="678"/>
      <c r="CG712" s="678"/>
      <c r="CH712" s="678"/>
      <c r="CI712" s="678"/>
      <c r="CJ712" s="678"/>
      <c r="CK712" s="678"/>
      <c r="CL712" s="678"/>
      <c r="CM712" s="678"/>
      <c r="CN712" s="678"/>
      <c r="CS712" s="177"/>
      <c r="CT712" s="177"/>
      <c r="CU712" s="177"/>
      <c r="CX712" s="170"/>
      <c r="CY712" s="170"/>
      <c r="CZ712" s="170"/>
      <c r="DA712" s="170"/>
    </row>
    <row r="713" spans="4:105" ht="14.25" customHeight="1">
      <c r="D713" s="678"/>
      <c r="E713" s="678"/>
      <c r="F713" s="678"/>
      <c r="G713" s="678"/>
      <c r="H713" s="678"/>
      <c r="I713" s="678"/>
      <c r="J713" s="678"/>
      <c r="K713" s="678"/>
      <c r="L713" s="678"/>
      <c r="M713" s="678"/>
      <c r="N713" s="678"/>
      <c r="O713" s="678"/>
      <c r="P713" s="678"/>
      <c r="Q713" s="678"/>
      <c r="R713" s="678"/>
      <c r="S713" s="678"/>
      <c r="T713" s="678"/>
      <c r="U713" s="678"/>
      <c r="V713" s="678"/>
      <c r="W713" s="678"/>
      <c r="X713" s="678"/>
      <c r="Y713" s="678"/>
      <c r="Z713" s="678"/>
      <c r="AA713" s="678"/>
      <c r="AB713" s="678"/>
      <c r="AC713" s="678"/>
      <c r="AD713" s="678"/>
      <c r="AE713" s="678"/>
      <c r="AF713" s="678"/>
      <c r="AG713" s="678"/>
      <c r="AH713" s="678"/>
      <c r="AI713" s="678"/>
      <c r="AJ713" s="678"/>
      <c r="AK713" s="678"/>
      <c r="AL713" s="678"/>
      <c r="AM713" s="678"/>
      <c r="AN713" s="678"/>
      <c r="AO713" s="678"/>
      <c r="AP713" s="678"/>
      <c r="AQ713" s="678"/>
      <c r="AR713" s="678"/>
      <c r="AS713" s="678"/>
      <c r="AT713" s="678"/>
      <c r="AV713" s="372"/>
      <c r="AW713" s="372"/>
      <c r="AX713" s="372"/>
      <c r="AY713" s="372"/>
      <c r="AZ713" s="372"/>
      <c r="BA713" s="372"/>
      <c r="BB713" s="372"/>
      <c r="BC713" s="372"/>
      <c r="BD713" s="372"/>
      <c r="BE713" s="372"/>
      <c r="BF713" s="372"/>
      <c r="BG713" s="372"/>
      <c r="BH713" s="372"/>
      <c r="BI713" s="372"/>
      <c r="BJ713" s="372"/>
      <c r="BK713" s="372"/>
      <c r="BL713" s="372"/>
      <c r="BM713" s="372"/>
      <c r="BN713" s="372"/>
      <c r="BO713" s="372"/>
      <c r="BP713" s="372"/>
      <c r="BQ713" s="372"/>
      <c r="BR713" s="372"/>
      <c r="BS713" s="372"/>
      <c r="BT713" s="372"/>
      <c r="BU713" s="372"/>
      <c r="BV713" s="372"/>
      <c r="BW713" s="372"/>
      <c r="BX713" s="372"/>
      <c r="BY713" s="372"/>
      <c r="BZ713" s="372"/>
      <c r="CA713" s="372"/>
      <c r="CB713" s="372"/>
      <c r="CC713" s="372"/>
      <c r="CD713" s="372"/>
      <c r="CE713" s="372"/>
      <c r="CF713" s="372"/>
      <c r="CG713" s="372"/>
      <c r="CH713" s="372"/>
      <c r="CI713" s="372"/>
      <c r="CJ713" s="372"/>
      <c r="CK713" s="372"/>
      <c r="CL713" s="372"/>
      <c r="CM713" s="372"/>
      <c r="CN713" s="372"/>
      <c r="CS713" s="170" t="s">
        <v>401</v>
      </c>
      <c r="CT713" s="206" t="s">
        <v>676</v>
      </c>
      <c r="CU713" s="206" t="s">
        <v>400</v>
      </c>
      <c r="CX713" s="170"/>
      <c r="CY713" s="170"/>
      <c r="CZ713" s="170"/>
      <c r="DA713" s="170"/>
    </row>
    <row r="714" spans="4:105" ht="14.25" customHeight="1">
      <c r="AV714" s="14"/>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6"/>
      <c r="CS714" s="170" t="s">
        <v>396</v>
      </c>
      <c r="CT714" s="210">
        <v>53</v>
      </c>
      <c r="CU714" s="210">
        <v>53</v>
      </c>
      <c r="CX714" s="170"/>
      <c r="CY714" s="170"/>
      <c r="CZ714" s="216"/>
      <c r="DA714" s="170"/>
    </row>
    <row r="715" spans="4:105" ht="14.25" customHeight="1">
      <c r="AV715" s="17"/>
      <c r="AW715" s="6"/>
      <c r="AX715" s="6"/>
      <c r="AY715" s="6"/>
      <c r="AZ715" s="6"/>
      <c r="BA715" s="6"/>
      <c r="BB715" s="6"/>
      <c r="BC715" s="6"/>
      <c r="BD715" s="6"/>
      <c r="BE715" s="6"/>
      <c r="BF715" s="6"/>
      <c r="BG715" s="6"/>
      <c r="BH715" s="6"/>
      <c r="BI715" s="6"/>
      <c r="BJ715" s="6"/>
      <c r="BK715" s="6"/>
      <c r="BL715" s="6"/>
      <c r="BM715" s="68"/>
      <c r="BN715" s="68"/>
      <c r="BO715" s="68"/>
      <c r="BP715" s="68"/>
      <c r="BQ715" s="68"/>
      <c r="BR715" s="68"/>
      <c r="BS715" s="68"/>
      <c r="BT715" s="68"/>
      <c r="BU715" s="68"/>
      <c r="BW715" s="687" t="s">
        <v>407</v>
      </c>
      <c r="BX715" s="687"/>
      <c r="BY715" s="687"/>
      <c r="BZ715" s="687"/>
      <c r="CA715" s="687"/>
      <c r="CB715" s="687"/>
      <c r="CC715" s="687"/>
      <c r="CD715" s="687"/>
      <c r="CE715" s="687"/>
      <c r="CF715" s="687"/>
      <c r="CG715" s="687"/>
      <c r="CH715" s="68"/>
      <c r="CI715" s="68"/>
      <c r="CJ715" s="68"/>
      <c r="CK715" s="68"/>
      <c r="CL715" s="68"/>
      <c r="CM715" s="6"/>
      <c r="CN715" s="18"/>
      <c r="CS715" s="170" t="s">
        <v>397</v>
      </c>
      <c r="CT715" s="210">
        <v>52</v>
      </c>
      <c r="CU715" s="210">
        <v>52</v>
      </c>
      <c r="CX715" s="170"/>
      <c r="CY715" s="170"/>
      <c r="CZ715" s="216"/>
      <c r="DA715" s="170"/>
    </row>
    <row r="716" spans="4:105" ht="14.25" customHeight="1">
      <c r="AV716" s="17"/>
      <c r="AW716" s="6"/>
      <c r="AX716" s="6"/>
      <c r="AY716" s="6"/>
      <c r="AZ716" s="6"/>
      <c r="BA716" s="6"/>
      <c r="BB716" s="6"/>
      <c r="BC716" s="6"/>
      <c r="BD716" s="6"/>
      <c r="BE716" s="6"/>
      <c r="BF716" s="6"/>
      <c r="BG716" s="6"/>
      <c r="BH716" s="6"/>
      <c r="BI716" s="6"/>
      <c r="BJ716" s="6"/>
      <c r="BK716" s="6"/>
      <c r="BL716" s="6"/>
      <c r="BM716" s="68"/>
      <c r="BN716" s="68"/>
      <c r="BO716" s="68"/>
      <c r="BP716" s="68"/>
      <c r="BQ716" s="68"/>
      <c r="BR716" s="68"/>
      <c r="BS716" s="68"/>
      <c r="BT716" s="68"/>
      <c r="BU716" s="68"/>
      <c r="BW716" s="687"/>
      <c r="BX716" s="687"/>
      <c r="BY716" s="687"/>
      <c r="BZ716" s="687"/>
      <c r="CA716" s="687"/>
      <c r="CB716" s="687"/>
      <c r="CC716" s="687"/>
      <c r="CD716" s="687"/>
      <c r="CE716" s="687"/>
      <c r="CF716" s="687"/>
      <c r="CG716" s="687"/>
      <c r="CH716" s="68"/>
      <c r="CI716" s="68"/>
      <c r="CJ716" s="68"/>
      <c r="CK716" s="68"/>
      <c r="CL716" s="68"/>
      <c r="CM716" s="6"/>
      <c r="CN716" s="18"/>
      <c r="CS716" s="170" t="s">
        <v>398</v>
      </c>
      <c r="CT716" s="210">
        <v>47</v>
      </c>
      <c r="CU716" s="210">
        <v>48</v>
      </c>
      <c r="CX716" s="170"/>
      <c r="CY716" s="170"/>
      <c r="CZ716" s="216"/>
      <c r="DA716" s="170"/>
    </row>
    <row r="717" spans="4:105" ht="14.25" customHeight="1">
      <c r="AV717" s="17"/>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18"/>
      <c r="CS717" s="170" t="s">
        <v>399</v>
      </c>
      <c r="CT717" s="210">
        <v>49</v>
      </c>
      <c r="CU717" s="210">
        <v>50</v>
      </c>
      <c r="CX717" s="170"/>
      <c r="CY717" s="170"/>
      <c r="CZ717" s="216"/>
      <c r="DA717" s="170"/>
    </row>
    <row r="718" spans="4:105" ht="14.25" customHeight="1">
      <c r="AV718" s="17"/>
      <c r="AW718" s="6"/>
      <c r="AX718" s="6"/>
      <c r="CG718" s="72"/>
      <c r="CH718" s="72"/>
      <c r="CI718" s="72"/>
      <c r="CJ718" s="72"/>
      <c r="CK718" s="72"/>
      <c r="CL718" s="72"/>
      <c r="CM718" s="6"/>
      <c r="CN718" s="18"/>
      <c r="CS718" s="170" t="s">
        <v>402</v>
      </c>
      <c r="CT718" s="210">
        <v>51</v>
      </c>
      <c r="CU718" s="210">
        <v>50</v>
      </c>
      <c r="CX718" s="170"/>
      <c r="CY718" s="170"/>
      <c r="CZ718" s="216"/>
      <c r="DA718" s="170"/>
    </row>
    <row r="719" spans="4:105" ht="14.25" customHeight="1">
      <c r="AV719" s="17"/>
      <c r="AW719" s="6"/>
      <c r="AX719" s="6"/>
      <c r="AZ719" s="884" t="s">
        <v>403</v>
      </c>
      <c r="BA719" s="884"/>
      <c r="BB719" s="884"/>
      <c r="BC719" s="884"/>
      <c r="BD719" s="884"/>
      <c r="BE719" s="884"/>
      <c r="BF719" s="884"/>
      <c r="BG719" s="884"/>
      <c r="BH719" s="884"/>
      <c r="BI719" s="884"/>
      <c r="BJ719" s="884"/>
      <c r="BK719" s="884"/>
      <c r="BL719" s="884"/>
      <c r="BM719" s="884"/>
      <c r="BN719" s="884"/>
      <c r="BO719" s="884"/>
      <c r="BP719" s="884"/>
      <c r="BQ719" s="884"/>
      <c r="BR719" s="72"/>
      <c r="BS719" s="72"/>
      <c r="BT719" s="72"/>
      <c r="BV719" s="72"/>
      <c r="BW719" s="658">
        <v>0</v>
      </c>
      <c r="BX719" s="658"/>
      <c r="BY719" s="658"/>
      <c r="BZ719" s="658"/>
      <c r="CA719" s="658"/>
      <c r="CB719" s="658"/>
      <c r="CC719" s="658"/>
      <c r="CD719" s="658"/>
      <c r="CE719" s="658"/>
      <c r="CF719" s="658"/>
      <c r="CG719" s="658"/>
      <c r="CH719" s="70"/>
      <c r="CI719" s="70"/>
      <c r="CJ719" s="70"/>
      <c r="CK719" s="70"/>
      <c r="CL719" s="70"/>
      <c r="CM719" s="6"/>
      <c r="CN719" s="18"/>
      <c r="CS719" s="170"/>
      <c r="CT719" s="170"/>
      <c r="CU719" s="170"/>
      <c r="CX719" s="170"/>
      <c r="CY719" s="170"/>
      <c r="CZ719" s="216"/>
      <c r="DA719" s="170"/>
    </row>
    <row r="720" spans="4:105" ht="14.25" customHeight="1">
      <c r="AV720" s="17"/>
      <c r="AW720" s="6"/>
      <c r="AX720" s="6"/>
      <c r="AZ720" s="69"/>
      <c r="BA720" s="69"/>
      <c r="BB720" s="69"/>
      <c r="BC720" s="69"/>
      <c r="BD720" s="69"/>
      <c r="BE720" s="69"/>
      <c r="BF720" s="69"/>
      <c r="BG720" s="69"/>
      <c r="BH720" s="69"/>
      <c r="BI720" s="69"/>
      <c r="BJ720" s="69"/>
      <c r="BK720" s="69"/>
      <c r="BL720" s="6"/>
      <c r="BM720" s="6"/>
      <c r="BN720" s="70"/>
      <c r="BO720" s="70"/>
      <c r="BP720" s="70"/>
      <c r="BQ720" s="70"/>
      <c r="BR720" s="70"/>
      <c r="BS720" s="70"/>
      <c r="BT720" s="70"/>
      <c r="BU720" s="70"/>
      <c r="BV720" s="70"/>
      <c r="BW720" s="70"/>
      <c r="BX720" s="70"/>
      <c r="BY720" s="70"/>
      <c r="BZ720" s="70"/>
      <c r="CA720" s="70"/>
      <c r="CB720" s="70"/>
      <c r="CC720" s="70"/>
      <c r="CD720" s="70"/>
      <c r="CE720" s="70"/>
      <c r="CF720" s="70"/>
      <c r="CG720" s="70"/>
      <c r="CH720" s="73"/>
      <c r="CI720" s="73"/>
      <c r="CJ720" s="73"/>
      <c r="CK720" s="73"/>
      <c r="CL720" s="73"/>
      <c r="CM720" s="6"/>
      <c r="CN720" s="18"/>
      <c r="CS720" s="170"/>
      <c r="CT720" s="170"/>
      <c r="CU720" s="170"/>
      <c r="CX720" s="170"/>
      <c r="CY720" s="170"/>
      <c r="CZ720" s="170"/>
      <c r="DA720" s="170"/>
    </row>
    <row r="721" spans="1:105" ht="14.25" customHeight="1">
      <c r="AV721" s="17"/>
      <c r="AW721" s="6"/>
      <c r="AX721" s="6"/>
      <c r="AZ721" s="885" t="s">
        <v>404</v>
      </c>
      <c r="BA721" s="885"/>
      <c r="BB721" s="885"/>
      <c r="BC721" s="885"/>
      <c r="BD721" s="885"/>
      <c r="BE721" s="885"/>
      <c r="BF721" s="885"/>
      <c r="BG721" s="885"/>
      <c r="BH721" s="885"/>
      <c r="BI721" s="885"/>
      <c r="BJ721" s="885"/>
      <c r="BK721" s="885"/>
      <c r="BL721" s="885"/>
      <c r="BM721" s="885"/>
      <c r="BN721" s="885"/>
      <c r="BO721" s="885"/>
      <c r="BP721" s="885"/>
      <c r="BQ721" s="885"/>
      <c r="BR721" s="73"/>
      <c r="BS721" s="73"/>
      <c r="BT721" s="73"/>
      <c r="BU721" s="73"/>
      <c r="BV721" s="73"/>
      <c r="BW721" s="886">
        <v>7</v>
      </c>
      <c r="BX721" s="886"/>
      <c r="BY721" s="886"/>
      <c r="BZ721" s="886"/>
      <c r="CA721" s="886"/>
      <c r="CB721" s="886"/>
      <c r="CC721" s="886"/>
      <c r="CD721" s="886"/>
      <c r="CE721" s="886"/>
      <c r="CF721" s="886"/>
      <c r="CG721" s="886"/>
      <c r="CH721" s="70"/>
      <c r="CI721" s="70"/>
      <c r="CJ721" s="70"/>
      <c r="CK721" s="70"/>
      <c r="CL721" s="70"/>
      <c r="CM721" s="6"/>
      <c r="CN721" s="18"/>
      <c r="CX721" s="209"/>
      <c r="CY721" s="209"/>
      <c r="CZ721" s="209"/>
      <c r="DA721" s="209"/>
    </row>
    <row r="722" spans="1:105" ht="14.25" customHeight="1">
      <c r="AV722" s="17"/>
      <c r="AW722" s="6"/>
      <c r="AX722" s="6"/>
      <c r="AZ722" s="69"/>
      <c r="BA722" s="69"/>
      <c r="BB722" s="69"/>
      <c r="BC722" s="69"/>
      <c r="BD722" s="69"/>
      <c r="BE722" s="69"/>
      <c r="BF722" s="69"/>
      <c r="BG722" s="69"/>
      <c r="BH722" s="69"/>
      <c r="BI722" s="69"/>
      <c r="BJ722" s="69"/>
      <c r="BK722" s="69"/>
      <c r="BL722" s="6"/>
      <c r="BM722" s="6"/>
      <c r="BN722" s="70"/>
      <c r="BO722" s="70"/>
      <c r="BP722" s="70"/>
      <c r="BQ722" s="70"/>
      <c r="BR722" s="70"/>
      <c r="BS722" s="70"/>
      <c r="BT722" s="70"/>
      <c r="BU722" s="70"/>
      <c r="BV722" s="70"/>
      <c r="BW722" s="70"/>
      <c r="BX722" s="70"/>
      <c r="BY722" s="70"/>
      <c r="BZ722" s="70"/>
      <c r="CA722" s="70"/>
      <c r="CB722" s="70"/>
      <c r="CC722" s="70"/>
      <c r="CD722" s="70"/>
      <c r="CE722" s="70"/>
      <c r="CF722" s="70"/>
      <c r="CG722" s="70"/>
      <c r="CH722" s="74"/>
      <c r="CI722" s="74"/>
      <c r="CJ722" s="74"/>
      <c r="CK722" s="74"/>
      <c r="CL722" s="74"/>
      <c r="CM722" s="6"/>
      <c r="CN722" s="18"/>
    </row>
    <row r="723" spans="1:105" ht="14.25" customHeight="1">
      <c r="AV723" s="17"/>
      <c r="AW723" s="6"/>
      <c r="AX723" s="6"/>
      <c r="AZ723" s="657" t="s">
        <v>405</v>
      </c>
      <c r="BA723" s="657"/>
      <c r="BB723" s="657"/>
      <c r="BC723" s="657"/>
      <c r="BD723" s="657"/>
      <c r="BE723" s="657"/>
      <c r="BF723" s="657"/>
      <c r="BG723" s="657"/>
      <c r="BH723" s="657"/>
      <c r="BI723" s="657"/>
      <c r="BJ723" s="657"/>
      <c r="BK723" s="657"/>
      <c r="BL723" s="657"/>
      <c r="BM723" s="657"/>
      <c r="BN723" s="657"/>
      <c r="BO723" s="657"/>
      <c r="BP723" s="657"/>
      <c r="BQ723" s="657"/>
      <c r="BR723" s="74"/>
      <c r="BS723" s="74"/>
      <c r="BT723" s="74"/>
      <c r="BU723" s="74"/>
      <c r="BV723" s="74"/>
      <c r="BW723" s="686">
        <v>7</v>
      </c>
      <c r="BX723" s="686"/>
      <c r="BY723" s="686"/>
      <c r="BZ723" s="686"/>
      <c r="CA723" s="686"/>
      <c r="CB723" s="686"/>
      <c r="CC723" s="686"/>
      <c r="CD723" s="686"/>
      <c r="CE723" s="686"/>
      <c r="CF723" s="686"/>
      <c r="CG723" s="686"/>
      <c r="CH723" s="70"/>
      <c r="CI723" s="70"/>
      <c r="CJ723" s="70"/>
      <c r="CK723" s="70"/>
      <c r="CL723" s="70"/>
      <c r="CM723" s="6"/>
      <c r="CN723" s="18"/>
    </row>
    <row r="724" spans="1:105" ht="14.25" customHeight="1">
      <c r="AV724" s="17"/>
      <c r="AW724" s="6"/>
      <c r="AX724" s="6"/>
      <c r="AZ724" s="69"/>
      <c r="BA724" s="69"/>
      <c r="BB724" s="69"/>
      <c r="BC724" s="69"/>
      <c r="BD724" s="69"/>
      <c r="BE724" s="69"/>
      <c r="BF724" s="69"/>
      <c r="BG724" s="69"/>
      <c r="BH724" s="69"/>
      <c r="BI724" s="69"/>
      <c r="BJ724" s="69"/>
      <c r="BK724" s="69"/>
      <c r="BL724" s="6"/>
      <c r="BM724" s="6"/>
      <c r="BN724" s="70"/>
      <c r="BO724" s="70"/>
      <c r="BP724" s="70"/>
      <c r="BQ724" s="70"/>
      <c r="BR724" s="70"/>
      <c r="BS724" s="70"/>
      <c r="BT724" s="70"/>
      <c r="BU724" s="70"/>
      <c r="BV724" s="70"/>
      <c r="BW724" s="70"/>
      <c r="BX724" s="70"/>
      <c r="BY724" s="70"/>
      <c r="BZ724" s="70"/>
      <c r="CA724" s="70"/>
      <c r="CB724" s="70"/>
      <c r="CC724" s="70"/>
      <c r="CD724" s="70"/>
      <c r="CE724" s="70"/>
      <c r="CF724" s="70"/>
      <c r="CG724" s="70"/>
      <c r="CH724" s="75"/>
      <c r="CI724" s="75"/>
      <c r="CJ724" s="75"/>
      <c r="CK724" s="75"/>
      <c r="CL724" s="75"/>
      <c r="CM724" s="6"/>
      <c r="CN724" s="18"/>
    </row>
    <row r="725" spans="1:105" ht="14.25" customHeight="1">
      <c r="AV725" s="17"/>
      <c r="AW725" s="6"/>
      <c r="AX725" s="6"/>
      <c r="AY725" s="69"/>
      <c r="AZ725" s="696" t="s">
        <v>406</v>
      </c>
      <c r="BA725" s="696"/>
      <c r="BB725" s="696"/>
      <c r="BC725" s="696"/>
      <c r="BD725" s="696"/>
      <c r="BE725" s="696"/>
      <c r="BF725" s="696"/>
      <c r="BG725" s="696"/>
      <c r="BH725" s="696"/>
      <c r="BI725" s="696"/>
      <c r="BJ725" s="696"/>
      <c r="BK725" s="696"/>
      <c r="BL725" s="696"/>
      <c r="BM725" s="696"/>
      <c r="BN725" s="696"/>
      <c r="BO725" s="696"/>
      <c r="BP725" s="696"/>
      <c r="BQ725" s="696"/>
      <c r="BR725" s="75"/>
      <c r="BS725" s="75"/>
      <c r="BT725" s="75"/>
      <c r="BU725" s="75"/>
      <c r="BV725" s="75"/>
      <c r="BW725" s="685">
        <v>0</v>
      </c>
      <c r="BX725" s="685"/>
      <c r="BY725" s="685"/>
      <c r="BZ725" s="685"/>
      <c r="CA725" s="685"/>
      <c r="CB725" s="685"/>
      <c r="CC725" s="685"/>
      <c r="CD725" s="685"/>
      <c r="CE725" s="685"/>
      <c r="CF725" s="685"/>
      <c r="CG725" s="685"/>
      <c r="CH725" s="71"/>
      <c r="CI725" s="71"/>
      <c r="CJ725" s="71"/>
      <c r="CK725" s="71"/>
      <c r="CL725" s="71"/>
      <c r="CM725" s="6"/>
      <c r="CN725" s="18"/>
    </row>
    <row r="726" spans="1:105" ht="14.25" customHeight="1">
      <c r="AV726" s="17"/>
      <c r="AW726" s="6"/>
      <c r="AX726" s="6"/>
      <c r="AY726" s="76"/>
      <c r="AZ726" s="76"/>
      <c r="BA726" s="76"/>
      <c r="BB726" s="76"/>
      <c r="BC726" s="76"/>
      <c r="BD726" s="76"/>
      <c r="BE726" s="76"/>
      <c r="BF726" s="76"/>
      <c r="BG726" s="76"/>
      <c r="BH726" s="76"/>
      <c r="BI726" s="76"/>
      <c r="BJ726" s="76"/>
      <c r="BK726" s="77"/>
      <c r="BL726" s="77"/>
      <c r="BM726" s="78"/>
      <c r="BN726" s="78"/>
      <c r="BO726" s="78"/>
      <c r="BP726" s="78"/>
      <c r="BQ726" s="78"/>
      <c r="BR726" s="78"/>
      <c r="BS726" s="78"/>
      <c r="BT726" s="78"/>
      <c r="BU726" s="78"/>
      <c r="BV726" s="78"/>
      <c r="BW726" s="78"/>
      <c r="BX726" s="79"/>
      <c r="BY726" s="79"/>
      <c r="BZ726" s="79"/>
      <c r="CA726" s="79"/>
      <c r="CB726" s="78"/>
      <c r="CC726" s="78"/>
      <c r="CD726" s="78"/>
      <c r="CE726" s="78"/>
      <c r="CF726" s="78"/>
      <c r="CG726" s="78"/>
      <c r="CH726" s="78"/>
      <c r="CI726" s="78"/>
      <c r="CJ726" s="78"/>
      <c r="CK726" s="78"/>
      <c r="CL726" s="78"/>
      <c r="CM726" s="6"/>
      <c r="CN726" s="18"/>
    </row>
    <row r="727" spans="1:105" ht="14.25" customHeight="1">
      <c r="AV727" s="17"/>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18"/>
    </row>
    <row r="728" spans="1:105" ht="14.25" customHeight="1">
      <c r="AV728" s="19"/>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1"/>
    </row>
    <row r="729" spans="1:105" ht="14.25" customHeight="1">
      <c r="D729" s="927" t="s">
        <v>901</v>
      </c>
      <c r="E729" s="927"/>
      <c r="F729" s="927"/>
      <c r="G729" s="927"/>
      <c r="H729" s="927"/>
      <c r="I729" s="927"/>
      <c r="J729" s="927"/>
      <c r="K729" s="927"/>
      <c r="L729" s="927"/>
      <c r="M729" s="927"/>
      <c r="N729" s="927"/>
      <c r="O729" s="927"/>
      <c r="P729" s="927"/>
      <c r="Q729" s="927"/>
      <c r="R729" s="927"/>
      <c r="S729" s="927"/>
      <c r="T729" s="927"/>
      <c r="U729" s="927"/>
      <c r="V729" s="927"/>
      <c r="W729" s="119"/>
      <c r="X729" s="119"/>
      <c r="Y729" s="119"/>
      <c r="Z729" s="119"/>
      <c r="AA729" s="119"/>
      <c r="AB729" s="119"/>
      <c r="AC729" s="119"/>
      <c r="AD729" s="119"/>
      <c r="AE729" s="119"/>
      <c r="AF729" s="119"/>
      <c r="AG729" s="119"/>
      <c r="AH729" s="119"/>
      <c r="AI729" s="119"/>
      <c r="AJ729" s="119"/>
      <c r="AK729" s="119"/>
      <c r="AL729" s="119"/>
      <c r="AM729" s="119"/>
      <c r="AN729" s="119"/>
      <c r="AO729" s="119"/>
      <c r="AP729" s="119"/>
      <c r="AQ729" s="119"/>
      <c r="AR729" s="119"/>
      <c r="AS729" s="119"/>
      <c r="AT729" s="119"/>
      <c r="AV729" s="391" t="s">
        <v>905</v>
      </c>
      <c r="AW729" s="391"/>
      <c r="AX729" s="391"/>
      <c r="AY729" s="391"/>
      <c r="AZ729" s="391"/>
      <c r="BA729" s="391"/>
      <c r="BB729" s="391"/>
      <c r="BC729" s="391"/>
      <c r="BD729" s="391"/>
      <c r="BE729" s="391"/>
      <c r="BF729" s="391"/>
      <c r="BG729" s="391"/>
      <c r="BH729" s="391"/>
      <c r="BI729" s="391"/>
      <c r="BJ729" s="391"/>
      <c r="BK729" s="391"/>
      <c r="BL729" s="391"/>
      <c r="BM729" s="391"/>
      <c r="BN729" s="391"/>
      <c r="BO729" s="391"/>
      <c r="BP729" s="391"/>
      <c r="BQ729" s="391"/>
      <c r="BR729" s="391"/>
      <c r="BS729" s="391"/>
      <c r="BT729" s="391"/>
      <c r="BU729" s="391"/>
      <c r="BV729" s="391"/>
      <c r="BW729" s="391"/>
      <c r="BX729" s="391"/>
      <c r="BY729" s="391"/>
      <c r="BZ729" s="391"/>
      <c r="CA729" s="391"/>
      <c r="CB729" s="391"/>
      <c r="CC729" s="391"/>
      <c r="CD729" s="391"/>
      <c r="CE729" s="391"/>
      <c r="CF729" s="391"/>
      <c r="CG729" s="391"/>
      <c r="CH729" s="391"/>
      <c r="CI729" s="391"/>
      <c r="CJ729" s="391"/>
      <c r="CK729" s="391"/>
      <c r="CL729" s="391"/>
    </row>
    <row r="730" spans="1:105" ht="14.25" customHeight="1"/>
    <row r="731" spans="1:105" ht="14.25" customHeight="1"/>
    <row r="732" spans="1:105" ht="14.2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c r="AO732" s="116"/>
      <c r="AP732" s="116"/>
      <c r="AQ732" s="116"/>
      <c r="AR732" s="116"/>
      <c r="AS732" s="116"/>
      <c r="AT732" s="116"/>
      <c r="AU732" s="116"/>
      <c r="AV732" s="116"/>
      <c r="AW732" s="116"/>
      <c r="AX732" s="116"/>
      <c r="AY732" s="116"/>
      <c r="AZ732" s="116"/>
      <c r="BA732" s="116"/>
      <c r="BB732" s="116"/>
      <c r="BC732" s="116"/>
      <c r="BD732" s="116"/>
      <c r="BE732" s="116"/>
      <c r="BF732" s="116"/>
      <c r="BG732" s="116"/>
      <c r="BH732" s="116"/>
      <c r="BI732" s="116"/>
      <c r="BJ732" s="116"/>
      <c r="BK732" s="116"/>
      <c r="BL732" s="116"/>
      <c r="BM732" s="116"/>
      <c r="BN732" s="116"/>
      <c r="BO732" s="116"/>
      <c r="BP732" s="116"/>
      <c r="BQ732" s="116"/>
      <c r="BR732" s="116"/>
      <c r="BS732" s="116"/>
      <c r="BT732" s="116"/>
      <c r="BU732" s="116"/>
      <c r="BV732" s="116"/>
      <c r="BW732" s="116"/>
      <c r="BX732" s="116"/>
      <c r="BY732" s="116"/>
      <c r="BZ732" s="116"/>
      <c r="CA732" s="116"/>
      <c r="CB732" s="116"/>
      <c r="CC732" s="116"/>
      <c r="CD732" s="116"/>
      <c r="CE732" s="116"/>
      <c r="CF732" s="116"/>
      <c r="CG732" s="116"/>
      <c r="CH732" s="116"/>
      <c r="CI732" s="116"/>
      <c r="CJ732" s="116"/>
      <c r="CK732" s="116"/>
      <c r="CL732" s="116"/>
      <c r="CM732" s="116"/>
      <c r="CN732" s="116"/>
    </row>
    <row r="733" spans="1:105" ht="14.2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6"/>
      <c r="BG733" s="116"/>
      <c r="BH733" s="116"/>
      <c r="BI733" s="116"/>
      <c r="BJ733" s="116"/>
      <c r="BK733" s="116"/>
      <c r="BL733" s="116"/>
      <c r="BM733" s="116"/>
      <c r="BN733" s="116"/>
      <c r="BO733" s="116"/>
      <c r="BP733" s="116"/>
      <c r="BQ733" s="116"/>
      <c r="BR733" s="116"/>
      <c r="BS733" s="116"/>
      <c r="BT733" s="116"/>
      <c r="BU733" s="116"/>
      <c r="BV733" s="116"/>
      <c r="BW733" s="116"/>
      <c r="BX733" s="116"/>
      <c r="BY733" s="116"/>
      <c r="BZ733" s="116"/>
      <c r="CA733" s="116"/>
      <c r="CB733" s="116"/>
      <c r="CC733" s="116"/>
      <c r="CD733" s="116"/>
      <c r="CE733" s="116"/>
      <c r="CF733" s="116"/>
      <c r="CG733" s="116"/>
      <c r="CH733" s="116"/>
      <c r="CI733" s="116"/>
      <c r="CJ733" s="116"/>
      <c r="CK733" s="116"/>
      <c r="CL733" s="116"/>
      <c r="CM733" s="116"/>
      <c r="CN733" s="116"/>
    </row>
    <row r="734" spans="1:105" ht="14.25" customHeight="1"/>
    <row r="735" spans="1:105" ht="14.25" customHeight="1">
      <c r="D735" s="99" t="s">
        <v>408</v>
      </c>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V735" s="532" t="s">
        <v>426</v>
      </c>
      <c r="AW735" s="532"/>
      <c r="AX735" s="532"/>
      <c r="AY735" s="532"/>
      <c r="AZ735" s="532"/>
      <c r="BA735" s="532"/>
      <c r="BB735" s="532"/>
      <c r="BC735" s="532"/>
      <c r="BD735" s="532"/>
      <c r="BE735" s="532"/>
      <c r="BF735" s="532"/>
      <c r="BG735" s="532"/>
      <c r="BH735" s="532"/>
      <c r="BI735" s="532"/>
      <c r="BJ735" s="532"/>
      <c r="BK735" s="532"/>
      <c r="BL735" s="532"/>
      <c r="BM735" s="532"/>
      <c r="BN735" s="532"/>
      <c r="BO735" s="532"/>
      <c r="BP735" s="532"/>
      <c r="BQ735" s="532"/>
      <c r="BR735" s="532"/>
      <c r="BS735" s="532"/>
      <c r="BT735" s="532"/>
      <c r="BU735" s="532"/>
      <c r="BV735" s="532"/>
      <c r="BW735" s="532"/>
      <c r="BX735" s="532"/>
      <c r="BY735" s="532"/>
      <c r="BZ735" s="532"/>
      <c r="CA735" s="532"/>
      <c r="CB735" s="532"/>
      <c r="CC735" s="532"/>
      <c r="CD735" s="532"/>
      <c r="CE735" s="532"/>
      <c r="CF735" s="532"/>
      <c r="CG735" s="532"/>
      <c r="CH735" s="532"/>
      <c r="CI735" s="532"/>
      <c r="CJ735" s="532"/>
      <c r="CK735" s="532"/>
      <c r="CL735" s="532"/>
      <c r="CM735" s="532"/>
      <c r="CN735" s="532"/>
    </row>
    <row r="736" spans="1:105" ht="14.25" customHeight="1">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V736" s="532"/>
      <c r="AW736" s="532"/>
      <c r="AX736" s="532"/>
      <c r="AY736" s="532"/>
      <c r="AZ736" s="532"/>
      <c r="BA736" s="532"/>
      <c r="BB736" s="532"/>
      <c r="BC736" s="532"/>
      <c r="BD736" s="532"/>
      <c r="BE736" s="532"/>
      <c r="BF736" s="532"/>
      <c r="BG736" s="532"/>
      <c r="BH736" s="532"/>
      <c r="BI736" s="532"/>
      <c r="BJ736" s="532"/>
      <c r="BK736" s="532"/>
      <c r="BL736" s="532"/>
      <c r="BM736" s="532"/>
      <c r="BN736" s="532"/>
      <c r="BO736" s="532"/>
      <c r="BP736" s="532"/>
      <c r="BQ736" s="532"/>
      <c r="BR736" s="532"/>
      <c r="BS736" s="532"/>
      <c r="BT736" s="532"/>
      <c r="BU736" s="532"/>
      <c r="BV736" s="532"/>
      <c r="BW736" s="532"/>
      <c r="BX736" s="532"/>
      <c r="BY736" s="532"/>
      <c r="BZ736" s="532"/>
      <c r="CA736" s="532"/>
      <c r="CB736" s="532"/>
      <c r="CC736" s="532"/>
      <c r="CD736" s="532"/>
      <c r="CE736" s="532"/>
      <c r="CF736" s="532"/>
      <c r="CG736" s="532"/>
      <c r="CH736" s="532"/>
      <c r="CI736" s="532"/>
      <c r="CJ736" s="532"/>
      <c r="CK736" s="532"/>
      <c r="CL736" s="532"/>
      <c r="CM736" s="532"/>
      <c r="CN736" s="532"/>
    </row>
    <row r="737" spans="4:92" ht="14.25" customHeight="1"/>
    <row r="738" spans="4:92" ht="14.25" customHeight="1">
      <c r="D738" s="514" t="s">
        <v>409</v>
      </c>
      <c r="E738" s="514"/>
      <c r="F738" s="514"/>
      <c r="G738" s="514"/>
      <c r="H738" s="514"/>
      <c r="I738" s="514"/>
      <c r="J738" s="514"/>
      <c r="K738" s="514"/>
      <c r="L738" s="514"/>
      <c r="M738" s="514"/>
      <c r="N738" s="514"/>
      <c r="O738" s="514"/>
      <c r="P738" s="514"/>
      <c r="Q738" s="514"/>
      <c r="R738" s="514"/>
      <c r="S738" s="514"/>
      <c r="T738" s="514"/>
      <c r="U738" s="514"/>
      <c r="V738" s="514"/>
      <c r="W738" s="514"/>
      <c r="X738" s="514"/>
      <c r="Y738" s="514"/>
      <c r="Z738" s="514"/>
      <c r="AA738" s="514"/>
      <c r="AB738" s="514"/>
      <c r="AC738" s="514"/>
      <c r="AD738" s="514"/>
      <c r="AE738" s="514"/>
      <c r="AF738" s="514"/>
      <c r="AG738" s="514"/>
      <c r="AH738" s="514"/>
      <c r="AI738" s="514"/>
      <c r="AJ738" s="514"/>
      <c r="AK738" s="514"/>
      <c r="AL738" s="514"/>
      <c r="AM738" s="514"/>
      <c r="AN738" s="514"/>
      <c r="AO738" s="514"/>
      <c r="AP738" s="514"/>
      <c r="AQ738" s="514"/>
      <c r="AR738" s="514"/>
      <c r="AS738" s="100"/>
      <c r="AT738" s="100"/>
      <c r="AV738" s="514" t="s">
        <v>427</v>
      </c>
      <c r="AW738" s="514"/>
      <c r="AX738" s="514"/>
      <c r="AY738" s="514"/>
      <c r="AZ738" s="514"/>
      <c r="BA738" s="514"/>
      <c r="BB738" s="514"/>
      <c r="BC738" s="514"/>
      <c r="BD738" s="514"/>
      <c r="BE738" s="514"/>
      <c r="BF738" s="514"/>
      <c r="BG738" s="514"/>
      <c r="BH738" s="514"/>
      <c r="BI738" s="514"/>
      <c r="BJ738" s="514"/>
      <c r="BK738" s="514"/>
      <c r="BL738" s="514"/>
      <c r="BM738" s="514"/>
      <c r="BN738" s="514"/>
      <c r="BO738" s="514"/>
      <c r="BP738" s="514"/>
      <c r="BQ738" s="514"/>
      <c r="BR738" s="514"/>
      <c r="BS738" s="514"/>
      <c r="BT738" s="514"/>
      <c r="BU738" s="514"/>
      <c r="BV738" s="514"/>
      <c r="BW738" s="514"/>
      <c r="BX738" s="514"/>
      <c r="BY738" s="514"/>
      <c r="BZ738" s="514"/>
      <c r="CA738" s="514"/>
      <c r="CB738" s="514"/>
      <c r="CC738" s="514"/>
      <c r="CD738" s="514"/>
      <c r="CE738" s="514"/>
      <c r="CF738" s="514"/>
      <c r="CG738" s="514"/>
      <c r="CH738" s="514"/>
      <c r="CI738" s="514"/>
      <c r="CJ738" s="514"/>
      <c r="CK738" s="514"/>
      <c r="CL738" s="514"/>
      <c r="CM738" s="514"/>
      <c r="CN738" s="514"/>
    </row>
    <row r="739" spans="4:92" ht="14.25" customHeight="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c r="AH739" s="101"/>
      <c r="AI739" s="101"/>
      <c r="AJ739" s="101"/>
      <c r="AK739" s="101"/>
      <c r="AL739" s="101"/>
      <c r="AM739" s="101"/>
      <c r="AN739" s="101"/>
      <c r="AO739" s="101"/>
      <c r="AP739" s="101"/>
      <c r="AQ739" s="101"/>
      <c r="AR739" s="101"/>
      <c r="AS739" s="101"/>
      <c r="AT739" s="101"/>
      <c r="AV739" s="447"/>
      <c r="AW739" s="447"/>
      <c r="AX739" s="447"/>
      <c r="AY739" s="447"/>
      <c r="AZ739" s="447"/>
      <c r="BA739" s="447"/>
      <c r="BB739" s="447"/>
      <c r="BC739" s="447"/>
      <c r="BD739" s="447"/>
      <c r="BE739" s="447"/>
      <c r="BF739" s="447"/>
      <c r="BG739" s="447"/>
      <c r="BH739" s="447"/>
      <c r="BI739" s="447"/>
      <c r="BJ739" s="447"/>
      <c r="BK739" s="447"/>
      <c r="BL739" s="447"/>
      <c r="BM739" s="447"/>
      <c r="BN739" s="447"/>
      <c r="BO739" s="447"/>
      <c r="BP739" s="447"/>
      <c r="BQ739" s="447"/>
      <c r="BR739" s="447"/>
      <c r="BS739" s="447"/>
      <c r="BT739" s="447"/>
      <c r="BU739" s="447"/>
      <c r="BV739" s="447"/>
      <c r="BW739" s="447"/>
      <c r="BX739" s="447"/>
      <c r="BY739" s="447"/>
      <c r="BZ739" s="447"/>
      <c r="CA739" s="447"/>
      <c r="CB739" s="447"/>
      <c r="CC739" s="447"/>
      <c r="CD739" s="447"/>
      <c r="CE739" s="447"/>
      <c r="CF739" s="447"/>
      <c r="CG739" s="447"/>
      <c r="CH739" s="447"/>
      <c r="CI739" s="447"/>
      <c r="CJ739" s="447"/>
      <c r="CK739" s="447"/>
      <c r="CL739" s="447"/>
      <c r="CM739" s="447"/>
      <c r="CN739" s="447"/>
    </row>
    <row r="740" spans="4:92" ht="14.25" customHeight="1">
      <c r="D740" s="373" t="s">
        <v>414</v>
      </c>
      <c r="E740" s="374"/>
      <c r="F740" s="374"/>
      <c r="G740" s="374"/>
      <c r="H740" s="374"/>
      <c r="I740" s="374"/>
      <c r="J740" s="374"/>
      <c r="K740" s="374"/>
      <c r="L740" s="374"/>
      <c r="M740" s="374"/>
      <c r="N740" s="374"/>
      <c r="O740" s="374"/>
      <c r="P740" s="374"/>
      <c r="Q740" s="374"/>
      <c r="R740" s="374"/>
      <c r="S740" s="374"/>
      <c r="T740" s="374"/>
      <c r="U740" s="374"/>
      <c r="V740" s="374"/>
      <c r="W740" s="374"/>
      <c r="X740" s="374"/>
      <c r="Y740" s="374"/>
      <c r="Z740" s="374"/>
      <c r="AA740" s="374"/>
      <c r="AB740" s="374"/>
      <c r="AC740" s="374"/>
      <c r="AD740" s="374"/>
      <c r="AE740" s="374"/>
      <c r="AF740" s="374"/>
      <c r="AG740" s="374"/>
      <c r="AH740" s="374"/>
      <c r="AI740" s="374"/>
      <c r="AJ740" s="374"/>
      <c r="AK740" s="374"/>
      <c r="AL740" s="374"/>
      <c r="AM740" s="374"/>
      <c r="AN740" s="374"/>
      <c r="AO740" s="374"/>
      <c r="AP740" s="374"/>
      <c r="AQ740" s="374"/>
      <c r="AR740" s="374"/>
      <c r="AS740" s="374"/>
      <c r="AT740" s="375"/>
      <c r="AV740" s="353" t="s">
        <v>428</v>
      </c>
      <c r="AW740" s="354"/>
      <c r="AX740" s="354"/>
      <c r="AY740" s="354"/>
      <c r="AZ740" s="354"/>
      <c r="BA740" s="354"/>
      <c r="BB740" s="354"/>
      <c r="BC740" s="354"/>
      <c r="BD740" s="354"/>
      <c r="BE740" s="355"/>
      <c r="BF740" s="353" t="s">
        <v>429</v>
      </c>
      <c r="BG740" s="354"/>
      <c r="BH740" s="354"/>
      <c r="BI740" s="354"/>
      <c r="BJ740" s="354"/>
      <c r="BK740" s="354"/>
      <c r="BL740" s="354"/>
      <c r="BM740" s="354"/>
      <c r="BN740" s="354"/>
      <c r="BO740" s="354"/>
      <c r="BP740" s="354"/>
      <c r="BQ740" s="354"/>
      <c r="BR740" s="355"/>
      <c r="BS740" s="329" t="s">
        <v>430</v>
      </c>
      <c r="BT740" s="330"/>
      <c r="BU740" s="330"/>
      <c r="BV740" s="330"/>
      <c r="BW740" s="330"/>
      <c r="BX740" s="330"/>
      <c r="BY740" s="330"/>
      <c r="BZ740" s="330"/>
      <c r="CA740" s="330"/>
      <c r="CB740" s="330"/>
      <c r="CC740" s="331"/>
      <c r="CD740" s="329" t="s">
        <v>431</v>
      </c>
      <c r="CE740" s="330"/>
      <c r="CF740" s="330"/>
      <c r="CG740" s="330"/>
      <c r="CH740" s="330"/>
      <c r="CI740" s="330"/>
      <c r="CJ740" s="330"/>
      <c r="CK740" s="330"/>
      <c r="CL740" s="330"/>
      <c r="CM740" s="330"/>
      <c r="CN740" s="331"/>
    </row>
    <row r="741" spans="4:92" ht="14.25" customHeight="1">
      <c r="D741" s="373" t="s">
        <v>410</v>
      </c>
      <c r="E741" s="374"/>
      <c r="F741" s="374"/>
      <c r="G741" s="374"/>
      <c r="H741" s="374"/>
      <c r="I741" s="374"/>
      <c r="J741" s="374"/>
      <c r="K741" s="375"/>
      <c r="L741" s="373" t="s">
        <v>411</v>
      </c>
      <c r="M741" s="374"/>
      <c r="N741" s="374"/>
      <c r="O741" s="374"/>
      <c r="P741" s="374"/>
      <c r="Q741" s="374"/>
      <c r="R741" s="374"/>
      <c r="S741" s="375"/>
      <c r="T741" s="373" t="s">
        <v>412</v>
      </c>
      <c r="U741" s="374"/>
      <c r="V741" s="374"/>
      <c r="W741" s="374"/>
      <c r="X741" s="374"/>
      <c r="Y741" s="374"/>
      <c r="Z741" s="374"/>
      <c r="AA741" s="374"/>
      <c r="AB741" s="375"/>
      <c r="AC741" s="373" t="s">
        <v>373</v>
      </c>
      <c r="AD741" s="374"/>
      <c r="AE741" s="374"/>
      <c r="AF741" s="374"/>
      <c r="AG741" s="374"/>
      <c r="AH741" s="374"/>
      <c r="AI741" s="374"/>
      <c r="AJ741" s="374"/>
      <c r="AK741" s="375"/>
      <c r="AL741" s="373" t="s">
        <v>413</v>
      </c>
      <c r="AM741" s="374"/>
      <c r="AN741" s="374"/>
      <c r="AO741" s="374"/>
      <c r="AP741" s="374"/>
      <c r="AQ741" s="374"/>
      <c r="AR741" s="374"/>
      <c r="AS741" s="374"/>
      <c r="AT741" s="375"/>
      <c r="AV741" s="359"/>
      <c r="AW741" s="360"/>
      <c r="AX741" s="360"/>
      <c r="AY741" s="360"/>
      <c r="AZ741" s="360"/>
      <c r="BA741" s="360"/>
      <c r="BB741" s="360"/>
      <c r="BC741" s="360"/>
      <c r="BD741" s="360"/>
      <c r="BE741" s="361"/>
      <c r="BF741" s="359"/>
      <c r="BG741" s="360"/>
      <c r="BH741" s="360"/>
      <c r="BI741" s="360"/>
      <c r="BJ741" s="360"/>
      <c r="BK741" s="360"/>
      <c r="BL741" s="360"/>
      <c r="BM741" s="360"/>
      <c r="BN741" s="360"/>
      <c r="BO741" s="360"/>
      <c r="BP741" s="360"/>
      <c r="BQ741" s="360"/>
      <c r="BR741" s="361"/>
      <c r="BS741" s="332"/>
      <c r="BT741" s="333"/>
      <c r="BU741" s="333"/>
      <c r="BV741" s="333"/>
      <c r="BW741" s="333"/>
      <c r="BX741" s="333"/>
      <c r="BY741" s="333"/>
      <c r="BZ741" s="333"/>
      <c r="CA741" s="333"/>
      <c r="CB741" s="333"/>
      <c r="CC741" s="334"/>
      <c r="CD741" s="332"/>
      <c r="CE741" s="333"/>
      <c r="CF741" s="333"/>
      <c r="CG741" s="333"/>
      <c r="CH741" s="333"/>
      <c r="CI741" s="333"/>
      <c r="CJ741" s="333"/>
      <c r="CK741" s="333"/>
      <c r="CL741" s="333"/>
      <c r="CM741" s="333"/>
      <c r="CN741" s="334"/>
    </row>
    <row r="742" spans="4:92" ht="14.25" customHeight="1">
      <c r="D742" s="373" t="s">
        <v>183</v>
      </c>
      <c r="E742" s="374"/>
      <c r="F742" s="374"/>
      <c r="G742" s="375"/>
      <c r="H742" s="373" t="s">
        <v>124</v>
      </c>
      <c r="I742" s="374"/>
      <c r="J742" s="374"/>
      <c r="K742" s="375"/>
      <c r="L742" s="373" t="s">
        <v>183</v>
      </c>
      <c r="M742" s="374"/>
      <c r="N742" s="374"/>
      <c r="O742" s="375"/>
      <c r="P742" s="373" t="s">
        <v>124</v>
      </c>
      <c r="Q742" s="374"/>
      <c r="R742" s="374"/>
      <c r="S742" s="375"/>
      <c r="T742" s="373" t="s">
        <v>183</v>
      </c>
      <c r="U742" s="374"/>
      <c r="V742" s="374"/>
      <c r="W742" s="375"/>
      <c r="X742" s="373" t="s">
        <v>124</v>
      </c>
      <c r="Y742" s="374"/>
      <c r="Z742" s="374"/>
      <c r="AA742" s="374"/>
      <c r="AB742" s="375"/>
      <c r="AC742" s="373" t="s">
        <v>183</v>
      </c>
      <c r="AD742" s="374"/>
      <c r="AE742" s="374"/>
      <c r="AF742" s="375"/>
      <c r="AG742" s="373" t="s">
        <v>124</v>
      </c>
      <c r="AH742" s="374"/>
      <c r="AI742" s="374"/>
      <c r="AJ742" s="374"/>
      <c r="AK742" s="375"/>
      <c r="AL742" s="373" t="s">
        <v>183</v>
      </c>
      <c r="AM742" s="374"/>
      <c r="AN742" s="374"/>
      <c r="AO742" s="375"/>
      <c r="AP742" s="373" t="s">
        <v>124</v>
      </c>
      <c r="AQ742" s="374"/>
      <c r="AR742" s="374"/>
      <c r="AS742" s="374"/>
      <c r="AT742" s="375"/>
      <c r="AU742" s="2"/>
      <c r="AV742" s="522">
        <v>36245</v>
      </c>
      <c r="AW742" s="523"/>
      <c r="AX742" s="523"/>
      <c r="AY742" s="523"/>
      <c r="AZ742" s="523"/>
      <c r="BA742" s="523"/>
      <c r="BB742" s="523"/>
      <c r="BC742" s="523"/>
      <c r="BD742" s="523"/>
      <c r="BE742" s="524"/>
      <c r="BF742" s="522">
        <v>47886.75</v>
      </c>
      <c r="BG742" s="523"/>
      <c r="BH742" s="523"/>
      <c r="BI742" s="523"/>
      <c r="BJ742" s="523"/>
      <c r="BK742" s="523"/>
      <c r="BL742" s="523"/>
      <c r="BM742" s="523"/>
      <c r="BN742" s="523"/>
      <c r="BO742" s="523"/>
      <c r="BP742" s="523"/>
      <c r="BQ742" s="523"/>
      <c r="BR742" s="524"/>
      <c r="BS742" s="516">
        <v>56</v>
      </c>
      <c r="BT742" s="517"/>
      <c r="BU742" s="517"/>
      <c r="BV742" s="517"/>
      <c r="BW742" s="517"/>
      <c r="BX742" s="517"/>
      <c r="BY742" s="517"/>
      <c r="BZ742" s="517"/>
      <c r="CA742" s="517"/>
      <c r="CB742" s="517"/>
      <c r="CC742" s="518"/>
      <c r="CD742" s="516" t="s">
        <v>1086</v>
      </c>
      <c r="CE742" s="517"/>
      <c r="CF742" s="517"/>
      <c r="CG742" s="517"/>
      <c r="CH742" s="517"/>
      <c r="CI742" s="517"/>
      <c r="CJ742" s="517"/>
      <c r="CK742" s="517"/>
      <c r="CL742" s="517"/>
      <c r="CM742" s="517"/>
      <c r="CN742" s="518"/>
    </row>
    <row r="743" spans="4:92" ht="14.25" customHeight="1">
      <c r="D743" s="562">
        <v>7623</v>
      </c>
      <c r="E743" s="563"/>
      <c r="F743" s="563"/>
      <c r="G743" s="564"/>
      <c r="H743" s="562">
        <v>1557</v>
      </c>
      <c r="I743" s="563"/>
      <c r="J743" s="563"/>
      <c r="K743" s="564"/>
      <c r="L743" s="562">
        <v>686</v>
      </c>
      <c r="M743" s="563"/>
      <c r="N743" s="563"/>
      <c r="O743" s="564"/>
      <c r="P743" s="562">
        <v>11</v>
      </c>
      <c r="Q743" s="563"/>
      <c r="R743" s="563"/>
      <c r="S743" s="564"/>
      <c r="T743" s="562">
        <v>14</v>
      </c>
      <c r="U743" s="563"/>
      <c r="V743" s="563"/>
      <c r="W743" s="564"/>
      <c r="X743" s="562">
        <v>146</v>
      </c>
      <c r="Y743" s="563"/>
      <c r="Z743" s="563"/>
      <c r="AA743" s="563"/>
      <c r="AB743" s="564"/>
      <c r="AC743" s="562">
        <v>43</v>
      </c>
      <c r="AD743" s="563"/>
      <c r="AE743" s="563"/>
      <c r="AF743" s="564"/>
      <c r="AG743" s="562">
        <v>29</v>
      </c>
      <c r="AH743" s="563"/>
      <c r="AI743" s="563"/>
      <c r="AJ743" s="563"/>
      <c r="AK743" s="564"/>
      <c r="AL743" s="562">
        <v>80</v>
      </c>
      <c r="AM743" s="563"/>
      <c r="AN743" s="563"/>
      <c r="AO743" s="564"/>
      <c r="AP743" s="562">
        <v>26</v>
      </c>
      <c r="AQ743" s="563"/>
      <c r="AR743" s="563"/>
      <c r="AS743" s="563"/>
      <c r="AT743" s="564"/>
      <c r="AV743" s="525"/>
      <c r="AW743" s="526"/>
      <c r="AX743" s="526"/>
      <c r="AY743" s="526"/>
      <c r="AZ743" s="526"/>
      <c r="BA743" s="526"/>
      <c r="BB743" s="526"/>
      <c r="BC743" s="526"/>
      <c r="BD743" s="526"/>
      <c r="BE743" s="527"/>
      <c r="BF743" s="525"/>
      <c r="BG743" s="526"/>
      <c r="BH743" s="526"/>
      <c r="BI743" s="526"/>
      <c r="BJ743" s="526"/>
      <c r="BK743" s="526"/>
      <c r="BL743" s="526"/>
      <c r="BM743" s="526"/>
      <c r="BN743" s="526"/>
      <c r="BO743" s="526"/>
      <c r="BP743" s="526"/>
      <c r="BQ743" s="526"/>
      <c r="BR743" s="527"/>
      <c r="BS743" s="519"/>
      <c r="BT743" s="520"/>
      <c r="BU743" s="520"/>
      <c r="BV743" s="520"/>
      <c r="BW743" s="520"/>
      <c r="BX743" s="520"/>
      <c r="BY743" s="520"/>
      <c r="BZ743" s="520"/>
      <c r="CA743" s="520"/>
      <c r="CB743" s="520"/>
      <c r="CC743" s="521"/>
      <c r="CD743" s="519"/>
      <c r="CE743" s="520"/>
      <c r="CF743" s="520"/>
      <c r="CG743" s="520"/>
      <c r="CH743" s="520"/>
      <c r="CI743" s="520"/>
      <c r="CJ743" s="520"/>
      <c r="CK743" s="520"/>
      <c r="CL743" s="520"/>
      <c r="CM743" s="520"/>
      <c r="CN743" s="521"/>
    </row>
    <row r="744" spans="4:92" ht="14.25" customHeight="1">
      <c r="D744" s="113" t="s">
        <v>415</v>
      </c>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c r="AO744" s="113"/>
      <c r="AP744" s="113"/>
      <c r="AQ744" s="113"/>
      <c r="AR744" s="113"/>
      <c r="AS744" s="113"/>
      <c r="AT744" s="113"/>
      <c r="AV744" s="515" t="s">
        <v>642</v>
      </c>
      <c r="AW744" s="515"/>
      <c r="AX744" s="515"/>
      <c r="AY744" s="515"/>
      <c r="AZ744" s="515"/>
      <c r="BA744" s="515"/>
      <c r="BB744" s="515"/>
      <c r="BC744" s="515"/>
      <c r="BD744" s="515"/>
      <c r="BE744" s="515"/>
      <c r="BF744" s="515"/>
      <c r="BG744" s="515"/>
      <c r="BH744" s="515"/>
      <c r="BI744" s="515"/>
      <c r="BJ744" s="515"/>
      <c r="BK744" s="515"/>
      <c r="BL744" s="515"/>
      <c r="BM744" s="515"/>
      <c r="BN744" s="515"/>
      <c r="BO744" s="515"/>
      <c r="BP744" s="515"/>
      <c r="BQ744" s="515"/>
      <c r="BR744" s="515"/>
      <c r="BS744" s="515"/>
      <c r="BT744" s="515"/>
      <c r="BU744" s="515"/>
      <c r="BV744" s="515"/>
      <c r="BW744" s="515"/>
      <c r="BX744" s="515"/>
      <c r="BY744" s="515"/>
      <c r="BZ744" s="515"/>
      <c r="CA744" s="515"/>
      <c r="CB744" s="515"/>
      <c r="CC744" s="515"/>
      <c r="CD744" s="515"/>
      <c r="CE744" s="515"/>
      <c r="CF744" s="515"/>
      <c r="CG744" s="515"/>
      <c r="CH744" s="515"/>
      <c r="CI744" s="515"/>
      <c r="CJ744" s="515"/>
      <c r="CK744" s="515"/>
      <c r="CL744" s="515"/>
      <c r="CM744" s="515"/>
      <c r="CN744" s="515"/>
    </row>
    <row r="745" spans="4:92" ht="14.25" customHeight="1">
      <c r="AV745" s="80"/>
      <c r="AW745" s="80"/>
      <c r="AX745" s="80"/>
      <c r="AY745" s="80"/>
      <c r="AZ745" s="80"/>
      <c r="BA745" s="80"/>
      <c r="BB745" s="80"/>
      <c r="BC745" s="80"/>
      <c r="BD745" s="80"/>
      <c r="BE745" s="80"/>
      <c r="BF745" s="80"/>
      <c r="BG745" s="80"/>
      <c r="BH745" s="80"/>
      <c r="BI745" s="80"/>
      <c r="BJ745" s="80"/>
      <c r="BK745" s="80"/>
      <c r="BL745" s="80"/>
      <c r="BM745" s="80"/>
      <c r="BN745" s="80"/>
      <c r="BO745" s="80"/>
      <c r="BP745" s="80"/>
      <c r="BQ745" s="80"/>
      <c r="BR745" s="80"/>
      <c r="BS745" s="80"/>
      <c r="BT745" s="80"/>
      <c r="BU745" s="80"/>
      <c r="BV745" s="80"/>
      <c r="BW745" s="80"/>
      <c r="BX745" s="80"/>
      <c r="BY745" s="80"/>
      <c r="BZ745" s="80"/>
      <c r="CA745" s="80"/>
      <c r="CB745" s="80"/>
      <c r="CC745" s="80"/>
      <c r="CD745" s="80"/>
      <c r="CE745" s="80"/>
      <c r="CF745" s="80"/>
      <c r="CG745" s="80"/>
      <c r="CH745" s="80"/>
      <c r="CI745" s="80"/>
      <c r="CJ745" s="80"/>
      <c r="CK745" s="80"/>
      <c r="CL745" s="80"/>
    </row>
    <row r="746" spans="4:92" ht="14.25" customHeight="1">
      <c r="D746" s="514" t="s">
        <v>416</v>
      </c>
      <c r="E746" s="514"/>
      <c r="F746" s="514"/>
      <c r="G746" s="514"/>
      <c r="H746" s="514"/>
      <c r="I746" s="514"/>
      <c r="J746" s="514"/>
      <c r="K746" s="514"/>
      <c r="L746" s="514"/>
      <c r="M746" s="514"/>
      <c r="N746" s="514"/>
      <c r="O746" s="514"/>
      <c r="P746" s="514"/>
      <c r="Q746" s="514"/>
      <c r="R746" s="514"/>
      <c r="S746" s="514"/>
      <c r="T746" s="514"/>
      <c r="U746" s="514"/>
      <c r="V746" s="514"/>
      <c r="W746" s="514"/>
      <c r="X746" s="514"/>
      <c r="Y746" s="514"/>
      <c r="Z746" s="514"/>
      <c r="AA746" s="514"/>
      <c r="AB746" s="514"/>
      <c r="AC746" s="514"/>
      <c r="AD746" s="514"/>
      <c r="AE746" s="514"/>
      <c r="AF746" s="514"/>
      <c r="AG746" s="514"/>
      <c r="AH746" s="514"/>
      <c r="AI746" s="514"/>
      <c r="AJ746" s="514"/>
      <c r="AK746" s="514"/>
      <c r="AL746" s="514"/>
      <c r="AM746" s="514"/>
      <c r="AN746" s="514"/>
      <c r="AO746" s="514"/>
      <c r="AP746" s="514"/>
      <c r="AQ746" s="100"/>
      <c r="AR746" s="100"/>
      <c r="AS746" s="100"/>
      <c r="AT746" s="100"/>
      <c r="AV746" s="532" t="s">
        <v>432</v>
      </c>
      <c r="AW746" s="532"/>
      <c r="AX746" s="532"/>
      <c r="AY746" s="532"/>
      <c r="AZ746" s="532"/>
      <c r="BA746" s="532"/>
      <c r="BB746" s="532"/>
      <c r="BC746" s="532"/>
      <c r="BD746" s="532"/>
      <c r="BE746" s="532"/>
      <c r="BF746" s="532"/>
      <c r="BG746" s="532"/>
      <c r="BH746" s="532"/>
      <c r="BI746" s="532"/>
      <c r="BJ746" s="532"/>
      <c r="BK746" s="532"/>
      <c r="BL746" s="532"/>
      <c r="BM746" s="532"/>
      <c r="BN746" s="532"/>
      <c r="BO746" s="532"/>
      <c r="BP746" s="532"/>
      <c r="BQ746" s="532"/>
      <c r="BR746" s="532"/>
      <c r="BS746" s="532"/>
      <c r="BT746" s="532"/>
      <c r="BU746" s="532"/>
      <c r="BV746" s="532"/>
      <c r="BW746" s="532"/>
      <c r="BX746" s="532"/>
      <c r="BY746" s="532"/>
      <c r="BZ746" s="532"/>
      <c r="CA746" s="532"/>
      <c r="CB746" s="532"/>
      <c r="CC746" s="532"/>
      <c r="CD746" s="532"/>
      <c r="CE746" s="532"/>
      <c r="CF746" s="532"/>
      <c r="CG746" s="532"/>
      <c r="CH746" s="532"/>
      <c r="CI746" s="532"/>
      <c r="CJ746" s="532"/>
      <c r="CK746" s="532"/>
      <c r="CL746" s="532"/>
      <c r="CM746" s="532"/>
      <c r="CN746" s="532"/>
    </row>
    <row r="747" spans="4:92" ht="14.25" customHeight="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V747" s="532"/>
      <c r="AW747" s="532"/>
      <c r="AX747" s="532"/>
      <c r="AY747" s="532"/>
      <c r="AZ747" s="532"/>
      <c r="BA747" s="532"/>
      <c r="BB747" s="532"/>
      <c r="BC747" s="532"/>
      <c r="BD747" s="532"/>
      <c r="BE747" s="532"/>
      <c r="BF747" s="532"/>
      <c r="BG747" s="532"/>
      <c r="BH747" s="532"/>
      <c r="BI747" s="532"/>
      <c r="BJ747" s="532"/>
      <c r="BK747" s="532"/>
      <c r="BL747" s="532"/>
      <c r="BM747" s="532"/>
      <c r="BN747" s="532"/>
      <c r="BO747" s="532"/>
      <c r="BP747" s="532"/>
      <c r="BQ747" s="532"/>
      <c r="BR747" s="532"/>
      <c r="BS747" s="532"/>
      <c r="BT747" s="532"/>
      <c r="BU747" s="532"/>
      <c r="BV747" s="532"/>
      <c r="BW747" s="532"/>
      <c r="BX747" s="532"/>
      <c r="BY747" s="532"/>
      <c r="BZ747" s="532"/>
      <c r="CA747" s="532"/>
      <c r="CB747" s="532"/>
      <c r="CC747" s="532"/>
      <c r="CD747" s="532"/>
      <c r="CE747" s="532"/>
      <c r="CF747" s="532"/>
      <c r="CG747" s="532"/>
      <c r="CH747" s="532"/>
      <c r="CI747" s="532"/>
      <c r="CJ747" s="532"/>
      <c r="CK747" s="532"/>
      <c r="CL747" s="532"/>
      <c r="CM747" s="532"/>
      <c r="CN747" s="532"/>
    </row>
    <row r="748" spans="4:92" ht="14.25" customHeight="1">
      <c r="D748" s="329" t="s">
        <v>417</v>
      </c>
      <c r="E748" s="330"/>
      <c r="F748" s="330"/>
      <c r="G748" s="330"/>
      <c r="H748" s="330"/>
      <c r="I748" s="330"/>
      <c r="J748" s="330"/>
      <c r="K748" s="330"/>
      <c r="L748" s="330"/>
      <c r="M748" s="330"/>
      <c r="N748" s="330"/>
      <c r="O748" s="330"/>
      <c r="P748" s="330"/>
      <c r="Q748" s="330"/>
      <c r="R748" s="330"/>
      <c r="S748" s="330"/>
      <c r="T748" s="330"/>
      <c r="U748" s="330"/>
      <c r="V748" s="331"/>
      <c r="W748" s="373" t="s">
        <v>418</v>
      </c>
      <c r="X748" s="374"/>
      <c r="Y748" s="374"/>
      <c r="Z748" s="374"/>
      <c r="AA748" s="374"/>
      <c r="AB748" s="374"/>
      <c r="AC748" s="374"/>
      <c r="AD748" s="374"/>
      <c r="AE748" s="374"/>
      <c r="AF748" s="374"/>
      <c r="AG748" s="374"/>
      <c r="AH748" s="375"/>
      <c r="AI748" s="373" t="s">
        <v>184</v>
      </c>
      <c r="AJ748" s="374"/>
      <c r="AK748" s="374"/>
      <c r="AL748" s="374"/>
      <c r="AM748" s="374"/>
      <c r="AN748" s="374"/>
      <c r="AO748" s="374"/>
      <c r="AP748" s="374"/>
      <c r="AQ748" s="374"/>
      <c r="AR748" s="374"/>
      <c r="AS748" s="374"/>
      <c r="AT748" s="375"/>
    </row>
    <row r="749" spans="4:92" ht="14.25" customHeight="1">
      <c r="D749" s="332"/>
      <c r="E749" s="333"/>
      <c r="F749" s="333"/>
      <c r="G749" s="333"/>
      <c r="H749" s="333"/>
      <c r="I749" s="333"/>
      <c r="J749" s="333"/>
      <c r="K749" s="333"/>
      <c r="L749" s="333"/>
      <c r="M749" s="333"/>
      <c r="N749" s="333"/>
      <c r="O749" s="333"/>
      <c r="P749" s="333"/>
      <c r="Q749" s="333"/>
      <c r="R749" s="333"/>
      <c r="S749" s="333"/>
      <c r="T749" s="333"/>
      <c r="U749" s="333"/>
      <c r="V749" s="334"/>
      <c r="W749" s="373" t="s">
        <v>183</v>
      </c>
      <c r="X749" s="374"/>
      <c r="Y749" s="374"/>
      <c r="Z749" s="374"/>
      <c r="AA749" s="374"/>
      <c r="AB749" s="375"/>
      <c r="AC749" s="373" t="s">
        <v>124</v>
      </c>
      <c r="AD749" s="374"/>
      <c r="AE749" s="374"/>
      <c r="AF749" s="374"/>
      <c r="AG749" s="374"/>
      <c r="AH749" s="375"/>
      <c r="AI749" s="373" t="s">
        <v>183</v>
      </c>
      <c r="AJ749" s="374"/>
      <c r="AK749" s="374"/>
      <c r="AL749" s="374"/>
      <c r="AM749" s="374"/>
      <c r="AN749" s="375"/>
      <c r="AO749" s="373" t="s">
        <v>124</v>
      </c>
      <c r="AP749" s="374"/>
      <c r="AQ749" s="374"/>
      <c r="AR749" s="374"/>
      <c r="AS749" s="374"/>
      <c r="AT749" s="375"/>
      <c r="AV749" s="514" t="s">
        <v>433</v>
      </c>
      <c r="AW749" s="514"/>
      <c r="AX749" s="514"/>
      <c r="AY749" s="514"/>
      <c r="AZ749" s="514"/>
      <c r="BA749" s="514"/>
      <c r="BB749" s="514"/>
      <c r="BC749" s="514"/>
      <c r="BD749" s="514"/>
      <c r="BE749" s="514"/>
      <c r="BF749" s="514"/>
      <c r="BG749" s="514"/>
      <c r="BH749" s="514"/>
      <c r="BI749" s="514"/>
      <c r="BJ749" s="514"/>
      <c r="BK749" s="514"/>
      <c r="BL749" s="514"/>
      <c r="BM749" s="514"/>
      <c r="BN749" s="514"/>
      <c r="BO749" s="514"/>
      <c r="BP749" s="514"/>
      <c r="BQ749" s="514"/>
      <c r="BR749" s="514"/>
      <c r="BS749" s="514"/>
      <c r="BT749" s="514"/>
      <c r="BU749" s="514"/>
      <c r="BV749" s="514"/>
      <c r="BW749" s="514"/>
      <c r="BX749" s="514"/>
      <c r="BY749" s="514"/>
      <c r="BZ749" s="514"/>
      <c r="CA749" s="514"/>
      <c r="CB749" s="514"/>
      <c r="CC749" s="514"/>
      <c r="CD749" s="514"/>
      <c r="CE749" s="514"/>
      <c r="CF749" s="514"/>
      <c r="CG749" s="514"/>
      <c r="CH749" s="514"/>
      <c r="CI749" s="514"/>
      <c r="CJ749" s="514"/>
      <c r="CK749" s="514"/>
      <c r="CL749" s="514"/>
      <c r="CM749" s="514"/>
      <c r="CN749" s="514"/>
    </row>
    <row r="750" spans="4:92" ht="14.25" customHeight="1">
      <c r="D750" s="511">
        <v>1</v>
      </c>
      <c r="E750" s="512"/>
      <c r="F750" s="512"/>
      <c r="G750" s="512"/>
      <c r="H750" s="512"/>
      <c r="I750" s="512"/>
      <c r="J750" s="512"/>
      <c r="K750" s="512"/>
      <c r="L750" s="512"/>
      <c r="M750" s="512"/>
      <c r="N750" s="512"/>
      <c r="O750" s="512"/>
      <c r="P750" s="512"/>
      <c r="Q750" s="512"/>
      <c r="R750" s="512"/>
      <c r="S750" s="512"/>
      <c r="T750" s="512"/>
      <c r="U750" s="512"/>
      <c r="V750" s="513"/>
      <c r="W750" s="562">
        <v>867</v>
      </c>
      <c r="X750" s="563"/>
      <c r="Y750" s="563"/>
      <c r="Z750" s="563"/>
      <c r="AA750" s="563"/>
      <c r="AB750" s="564"/>
      <c r="AC750" s="562">
        <v>628</v>
      </c>
      <c r="AD750" s="563"/>
      <c r="AE750" s="563"/>
      <c r="AF750" s="563"/>
      <c r="AG750" s="563"/>
      <c r="AH750" s="564"/>
      <c r="AI750" s="915">
        <v>0.114</v>
      </c>
      <c r="AJ750" s="916"/>
      <c r="AK750" s="916"/>
      <c r="AL750" s="916"/>
      <c r="AM750" s="916"/>
      <c r="AN750" s="917"/>
      <c r="AO750" s="915">
        <v>0.40300000000000002</v>
      </c>
      <c r="AP750" s="916"/>
      <c r="AQ750" s="916"/>
      <c r="AR750" s="916"/>
      <c r="AS750" s="916"/>
      <c r="AT750" s="917"/>
      <c r="AV750" s="447"/>
      <c r="AW750" s="447"/>
      <c r="AX750" s="447"/>
      <c r="AY750" s="447"/>
      <c r="AZ750" s="447"/>
      <c r="BA750" s="447"/>
      <c r="BB750" s="447"/>
      <c r="BC750" s="447"/>
      <c r="BD750" s="447"/>
      <c r="BE750" s="447"/>
      <c r="BF750" s="447"/>
      <c r="BG750" s="447"/>
      <c r="BH750" s="447"/>
      <c r="BI750" s="447"/>
      <c r="BJ750" s="447"/>
      <c r="BK750" s="447"/>
      <c r="BL750" s="447"/>
      <c r="BM750" s="447"/>
      <c r="BN750" s="447"/>
      <c r="BO750" s="447"/>
      <c r="BP750" s="447"/>
      <c r="BQ750" s="447"/>
      <c r="BR750" s="447"/>
      <c r="BS750" s="447"/>
      <c r="BT750" s="447"/>
      <c r="BU750" s="447"/>
      <c r="BV750" s="447"/>
      <c r="BW750" s="447"/>
      <c r="BX750" s="447"/>
      <c r="BY750" s="447"/>
      <c r="BZ750" s="447"/>
      <c r="CA750" s="447"/>
      <c r="CB750" s="447"/>
      <c r="CC750" s="447"/>
      <c r="CD750" s="447"/>
      <c r="CE750" s="447"/>
      <c r="CF750" s="447"/>
      <c r="CG750" s="447"/>
      <c r="CH750" s="447"/>
      <c r="CI750" s="447"/>
      <c r="CJ750" s="447"/>
      <c r="CK750" s="447"/>
      <c r="CL750" s="447"/>
      <c r="CM750" s="447"/>
      <c r="CN750" s="447"/>
    </row>
    <row r="751" spans="4:92" ht="14.25" customHeight="1">
      <c r="D751" s="511">
        <v>2</v>
      </c>
      <c r="E751" s="512"/>
      <c r="F751" s="512"/>
      <c r="G751" s="512"/>
      <c r="H751" s="512"/>
      <c r="I751" s="512"/>
      <c r="J751" s="512"/>
      <c r="K751" s="512"/>
      <c r="L751" s="512"/>
      <c r="M751" s="512"/>
      <c r="N751" s="512"/>
      <c r="O751" s="512"/>
      <c r="P751" s="512"/>
      <c r="Q751" s="512"/>
      <c r="R751" s="512"/>
      <c r="S751" s="512"/>
      <c r="T751" s="512"/>
      <c r="U751" s="512"/>
      <c r="V751" s="513"/>
      <c r="W751" s="562">
        <v>5244</v>
      </c>
      <c r="X751" s="563"/>
      <c r="Y751" s="563"/>
      <c r="Z751" s="563"/>
      <c r="AA751" s="563"/>
      <c r="AB751" s="564"/>
      <c r="AC751" s="562">
        <v>584</v>
      </c>
      <c r="AD751" s="563"/>
      <c r="AE751" s="563"/>
      <c r="AF751" s="563"/>
      <c r="AG751" s="563"/>
      <c r="AH751" s="564"/>
      <c r="AI751" s="915">
        <v>0.68799999999999994</v>
      </c>
      <c r="AJ751" s="916"/>
      <c r="AK751" s="916"/>
      <c r="AL751" s="916"/>
      <c r="AM751" s="916"/>
      <c r="AN751" s="917"/>
      <c r="AO751" s="915">
        <v>0.375</v>
      </c>
      <c r="AP751" s="916"/>
      <c r="AQ751" s="916"/>
      <c r="AR751" s="916"/>
      <c r="AS751" s="916"/>
      <c r="AT751" s="917"/>
      <c r="AV751" s="353" t="s">
        <v>434</v>
      </c>
      <c r="AW751" s="354"/>
      <c r="AX751" s="354"/>
      <c r="AY751" s="354"/>
      <c r="AZ751" s="354"/>
      <c r="BA751" s="354"/>
      <c r="BB751" s="354"/>
      <c r="BC751" s="354"/>
      <c r="BD751" s="355"/>
      <c r="BE751" s="329" t="s">
        <v>422</v>
      </c>
      <c r="BF751" s="330"/>
      <c r="BG751" s="330"/>
      <c r="BH751" s="330"/>
      <c r="BI751" s="330"/>
      <c r="BJ751" s="330"/>
      <c r="BK751" s="330"/>
      <c r="BL751" s="330"/>
      <c r="BM751" s="331"/>
      <c r="BN751" s="353" t="s">
        <v>435</v>
      </c>
      <c r="BO751" s="354"/>
      <c r="BP751" s="354"/>
      <c r="BQ751" s="354"/>
      <c r="BR751" s="354"/>
      <c r="BS751" s="354"/>
      <c r="BT751" s="354"/>
      <c r="BU751" s="354"/>
      <c r="BV751" s="355"/>
      <c r="BW751" s="353" t="s">
        <v>436</v>
      </c>
      <c r="BX751" s="354"/>
      <c r="BY751" s="354"/>
      <c r="BZ751" s="354"/>
      <c r="CA751" s="354"/>
      <c r="CB751" s="354"/>
      <c r="CC751" s="354"/>
      <c r="CD751" s="354"/>
      <c r="CE751" s="355"/>
      <c r="CF751" s="353" t="s">
        <v>437</v>
      </c>
      <c r="CG751" s="354"/>
      <c r="CH751" s="354"/>
      <c r="CI751" s="354"/>
      <c r="CJ751" s="354"/>
      <c r="CK751" s="354"/>
      <c r="CL751" s="354"/>
      <c r="CM751" s="354"/>
      <c r="CN751" s="355"/>
    </row>
    <row r="752" spans="4:92" ht="14.25" customHeight="1">
      <c r="D752" s="511">
        <v>3</v>
      </c>
      <c r="E752" s="512"/>
      <c r="F752" s="512"/>
      <c r="G752" s="512"/>
      <c r="H752" s="512"/>
      <c r="I752" s="512"/>
      <c r="J752" s="512"/>
      <c r="K752" s="512"/>
      <c r="L752" s="512"/>
      <c r="M752" s="512"/>
      <c r="N752" s="512"/>
      <c r="O752" s="512"/>
      <c r="P752" s="512"/>
      <c r="Q752" s="512"/>
      <c r="R752" s="512"/>
      <c r="S752" s="512"/>
      <c r="T752" s="512"/>
      <c r="U752" s="512"/>
      <c r="V752" s="513"/>
      <c r="W752" s="562">
        <v>1510</v>
      </c>
      <c r="X752" s="563"/>
      <c r="Y752" s="563"/>
      <c r="Z752" s="563"/>
      <c r="AA752" s="563"/>
      <c r="AB752" s="564"/>
      <c r="AC752" s="562">
        <v>297</v>
      </c>
      <c r="AD752" s="563"/>
      <c r="AE752" s="563"/>
      <c r="AF752" s="563"/>
      <c r="AG752" s="563"/>
      <c r="AH752" s="564"/>
      <c r="AI752" s="915">
        <v>1.198</v>
      </c>
      <c r="AJ752" s="916"/>
      <c r="AK752" s="916"/>
      <c r="AL752" s="916"/>
      <c r="AM752" s="916"/>
      <c r="AN752" s="917"/>
      <c r="AO752" s="915">
        <v>0.191</v>
      </c>
      <c r="AP752" s="916"/>
      <c r="AQ752" s="916"/>
      <c r="AR752" s="916"/>
      <c r="AS752" s="916"/>
      <c r="AT752" s="917"/>
      <c r="AV752" s="356"/>
      <c r="AW752" s="357"/>
      <c r="AX752" s="357"/>
      <c r="AY752" s="357"/>
      <c r="AZ752" s="357"/>
      <c r="BA752" s="357"/>
      <c r="BB752" s="357"/>
      <c r="BC752" s="357"/>
      <c r="BD752" s="358"/>
      <c r="BE752" s="362"/>
      <c r="BF752" s="363"/>
      <c r="BG752" s="363"/>
      <c r="BH752" s="363"/>
      <c r="BI752" s="363"/>
      <c r="BJ752" s="363"/>
      <c r="BK752" s="363"/>
      <c r="BL752" s="363"/>
      <c r="BM752" s="364"/>
      <c r="BN752" s="356"/>
      <c r="BO752" s="357"/>
      <c r="BP752" s="357"/>
      <c r="BQ752" s="357"/>
      <c r="BR752" s="357"/>
      <c r="BS752" s="357"/>
      <c r="BT752" s="357"/>
      <c r="BU752" s="357"/>
      <c r="BV752" s="358"/>
      <c r="BW752" s="356"/>
      <c r="BX752" s="357"/>
      <c r="BY752" s="357"/>
      <c r="BZ752" s="357"/>
      <c r="CA752" s="357"/>
      <c r="CB752" s="357"/>
      <c r="CC752" s="357"/>
      <c r="CD752" s="357"/>
      <c r="CE752" s="358"/>
      <c r="CF752" s="356"/>
      <c r="CG752" s="357"/>
      <c r="CH752" s="357"/>
      <c r="CI752" s="357"/>
      <c r="CJ752" s="357"/>
      <c r="CK752" s="357"/>
      <c r="CL752" s="357"/>
      <c r="CM752" s="357"/>
      <c r="CN752" s="358"/>
    </row>
    <row r="753" spans="4:92" ht="14.25" customHeight="1">
      <c r="D753" s="529">
        <v>4</v>
      </c>
      <c r="E753" s="530"/>
      <c r="F753" s="530"/>
      <c r="G753" s="530"/>
      <c r="H753" s="530"/>
      <c r="I753" s="530"/>
      <c r="J753" s="530"/>
      <c r="K753" s="530"/>
      <c r="L753" s="530"/>
      <c r="M753" s="530"/>
      <c r="N753" s="530"/>
      <c r="O753" s="530"/>
      <c r="P753" s="530"/>
      <c r="Q753" s="530"/>
      <c r="R753" s="530"/>
      <c r="S753" s="530"/>
      <c r="T753" s="530"/>
      <c r="U753" s="530"/>
      <c r="V753" s="531"/>
      <c r="W753" s="562"/>
      <c r="X753" s="563"/>
      <c r="Y753" s="563"/>
      <c r="Z753" s="563"/>
      <c r="AA753" s="563"/>
      <c r="AB753" s="564"/>
      <c r="AC753" s="562">
        <v>41</v>
      </c>
      <c r="AD753" s="563"/>
      <c r="AE753" s="563"/>
      <c r="AF753" s="563"/>
      <c r="AG753" s="563"/>
      <c r="AH753" s="564"/>
      <c r="AI753" s="915"/>
      <c r="AJ753" s="916"/>
      <c r="AK753" s="916"/>
      <c r="AL753" s="916"/>
      <c r="AM753" s="916"/>
      <c r="AN753" s="917"/>
      <c r="AO753" s="915">
        <v>0.03</v>
      </c>
      <c r="AP753" s="916"/>
      <c r="AQ753" s="916"/>
      <c r="AR753" s="916"/>
      <c r="AS753" s="916"/>
      <c r="AT753" s="917"/>
      <c r="AU753" s="1">
        <v>2.63</v>
      </c>
      <c r="AV753" s="359"/>
      <c r="AW753" s="360"/>
      <c r="AX753" s="360"/>
      <c r="AY753" s="360"/>
      <c r="AZ753" s="360"/>
      <c r="BA753" s="360"/>
      <c r="BB753" s="360"/>
      <c r="BC753" s="360"/>
      <c r="BD753" s="361"/>
      <c r="BE753" s="332"/>
      <c r="BF753" s="333"/>
      <c r="BG753" s="333"/>
      <c r="BH753" s="333"/>
      <c r="BI753" s="333"/>
      <c r="BJ753" s="333"/>
      <c r="BK753" s="333"/>
      <c r="BL753" s="333"/>
      <c r="BM753" s="334"/>
      <c r="BN753" s="359"/>
      <c r="BO753" s="360"/>
      <c r="BP753" s="360"/>
      <c r="BQ753" s="360"/>
      <c r="BR753" s="360"/>
      <c r="BS753" s="360"/>
      <c r="BT753" s="360"/>
      <c r="BU753" s="360"/>
      <c r="BV753" s="361"/>
      <c r="BW753" s="359"/>
      <c r="BX753" s="360"/>
      <c r="BY753" s="360"/>
      <c r="BZ753" s="360"/>
      <c r="CA753" s="360"/>
      <c r="CB753" s="360"/>
      <c r="CC753" s="360"/>
      <c r="CD753" s="360"/>
      <c r="CE753" s="361"/>
      <c r="CF753" s="359"/>
      <c r="CG753" s="360"/>
      <c r="CH753" s="360"/>
      <c r="CI753" s="360"/>
      <c r="CJ753" s="360"/>
      <c r="CK753" s="360"/>
      <c r="CL753" s="360"/>
      <c r="CM753" s="360"/>
      <c r="CN753" s="361"/>
    </row>
    <row r="754" spans="4:92" ht="14.25" customHeight="1">
      <c r="D754" s="529">
        <v>5</v>
      </c>
      <c r="E754" s="530"/>
      <c r="F754" s="530"/>
      <c r="G754" s="530"/>
      <c r="H754" s="530"/>
      <c r="I754" s="530"/>
      <c r="J754" s="530"/>
      <c r="K754" s="530"/>
      <c r="L754" s="530"/>
      <c r="M754" s="530"/>
      <c r="N754" s="530"/>
      <c r="O754" s="530"/>
      <c r="P754" s="530"/>
      <c r="Q754" s="530"/>
      <c r="R754" s="530"/>
      <c r="S754" s="530"/>
      <c r="T754" s="530"/>
      <c r="U754" s="530"/>
      <c r="V754" s="531"/>
      <c r="W754" s="562"/>
      <c r="X754" s="563"/>
      <c r="Y754" s="563"/>
      <c r="Z754" s="563"/>
      <c r="AA754" s="563"/>
      <c r="AB754" s="564"/>
      <c r="AC754" s="562">
        <v>7</v>
      </c>
      <c r="AD754" s="563"/>
      <c r="AE754" s="563"/>
      <c r="AF754" s="563"/>
      <c r="AG754" s="563"/>
      <c r="AH754" s="564"/>
      <c r="AI754" s="915"/>
      <c r="AJ754" s="916"/>
      <c r="AK754" s="916"/>
      <c r="AL754" s="916"/>
      <c r="AM754" s="916"/>
      <c r="AN754" s="917"/>
      <c r="AO754" s="915">
        <v>0.45</v>
      </c>
      <c r="AP754" s="916"/>
      <c r="AQ754" s="916"/>
      <c r="AR754" s="916"/>
      <c r="AS754" s="916"/>
      <c r="AT754" s="917"/>
      <c r="AV754" s="392" t="s">
        <v>1087</v>
      </c>
      <c r="AW754" s="393"/>
      <c r="AX754" s="393"/>
      <c r="AY754" s="393"/>
      <c r="AZ754" s="393"/>
      <c r="BA754" s="393"/>
      <c r="BB754" s="393"/>
      <c r="BC754" s="393"/>
      <c r="BD754" s="394"/>
      <c r="BE754" s="663">
        <v>100</v>
      </c>
      <c r="BF754" s="664"/>
      <c r="BG754" s="664"/>
      <c r="BH754" s="664"/>
      <c r="BI754" s="664"/>
      <c r="BJ754" s="664"/>
      <c r="BK754" s="664"/>
      <c r="BL754" s="664"/>
      <c r="BM754" s="665"/>
      <c r="BN754" s="663">
        <v>6</v>
      </c>
      <c r="BO754" s="664"/>
      <c r="BP754" s="664"/>
      <c r="BQ754" s="664"/>
      <c r="BR754" s="664"/>
      <c r="BS754" s="664"/>
      <c r="BT754" s="664"/>
      <c r="BU754" s="664"/>
      <c r="BV754" s="665"/>
      <c r="BW754" s="663" t="s">
        <v>1088</v>
      </c>
      <c r="BX754" s="664"/>
      <c r="BY754" s="664"/>
      <c r="BZ754" s="664"/>
      <c r="CA754" s="664"/>
      <c r="CB754" s="664"/>
      <c r="CC754" s="664"/>
      <c r="CD754" s="664"/>
      <c r="CE754" s="665"/>
      <c r="CF754" s="663" t="s">
        <v>1089</v>
      </c>
      <c r="CG754" s="664"/>
      <c r="CH754" s="664"/>
      <c r="CI754" s="664"/>
      <c r="CJ754" s="664"/>
      <c r="CK754" s="664"/>
      <c r="CL754" s="664"/>
      <c r="CM754" s="664"/>
      <c r="CN754" s="665"/>
    </row>
    <row r="755" spans="4:92" ht="17.25" customHeight="1">
      <c r="D755" s="529">
        <v>6</v>
      </c>
      <c r="E755" s="530"/>
      <c r="F755" s="530"/>
      <c r="G755" s="530"/>
      <c r="H755" s="530"/>
      <c r="I755" s="530"/>
      <c r="J755" s="530"/>
      <c r="K755" s="530"/>
      <c r="L755" s="530"/>
      <c r="M755" s="530"/>
      <c r="N755" s="530"/>
      <c r="O755" s="530"/>
      <c r="P755" s="530"/>
      <c r="Q755" s="530"/>
      <c r="R755" s="530"/>
      <c r="S755" s="530"/>
      <c r="T755" s="530"/>
      <c r="U755" s="530"/>
      <c r="V755" s="531"/>
      <c r="W755" s="562"/>
      <c r="X755" s="563"/>
      <c r="Y755" s="563"/>
      <c r="Z755" s="563"/>
      <c r="AA755" s="563"/>
      <c r="AB755" s="564"/>
      <c r="AC755" s="562"/>
      <c r="AD755" s="563"/>
      <c r="AE755" s="563"/>
      <c r="AF755" s="563"/>
      <c r="AG755" s="563"/>
      <c r="AH755" s="564"/>
      <c r="AI755" s="918"/>
      <c r="AJ755" s="560"/>
      <c r="AK755" s="560"/>
      <c r="AL755" s="560"/>
      <c r="AM755" s="560"/>
      <c r="AN755" s="561"/>
      <c r="AO755" s="918"/>
      <c r="AP755" s="560"/>
      <c r="AQ755" s="560"/>
      <c r="AR755" s="560"/>
      <c r="AS755" s="560"/>
      <c r="AT755" s="561"/>
      <c r="AV755" s="395"/>
      <c r="AW755" s="396"/>
      <c r="AX755" s="396"/>
      <c r="AY755" s="396"/>
      <c r="AZ755" s="396"/>
      <c r="BA755" s="396"/>
      <c r="BB755" s="396"/>
      <c r="BC755" s="396"/>
      <c r="BD755" s="397"/>
      <c r="BE755" s="666"/>
      <c r="BF755" s="667"/>
      <c r="BG755" s="667"/>
      <c r="BH755" s="667"/>
      <c r="BI755" s="667"/>
      <c r="BJ755" s="667"/>
      <c r="BK755" s="667"/>
      <c r="BL755" s="667"/>
      <c r="BM755" s="668"/>
      <c r="BN755" s="666"/>
      <c r="BO755" s="667"/>
      <c r="BP755" s="667"/>
      <c r="BQ755" s="667"/>
      <c r="BR755" s="667"/>
      <c r="BS755" s="667"/>
      <c r="BT755" s="667"/>
      <c r="BU755" s="667"/>
      <c r="BV755" s="668"/>
      <c r="BW755" s="666"/>
      <c r="BX755" s="667"/>
      <c r="BY755" s="667"/>
      <c r="BZ755" s="667"/>
      <c r="CA755" s="667"/>
      <c r="CB755" s="667"/>
      <c r="CC755" s="667"/>
      <c r="CD755" s="667"/>
      <c r="CE755" s="668"/>
      <c r="CF755" s="666"/>
      <c r="CG755" s="667"/>
      <c r="CH755" s="667"/>
      <c r="CI755" s="667"/>
      <c r="CJ755" s="667"/>
      <c r="CK755" s="667"/>
      <c r="CL755" s="667"/>
      <c r="CM755" s="667"/>
      <c r="CN755" s="668"/>
    </row>
    <row r="756" spans="4:92" ht="14.25" customHeight="1">
      <c r="D756" s="113" t="s">
        <v>415</v>
      </c>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3"/>
      <c r="AL756" s="113"/>
      <c r="AM756" s="113"/>
      <c r="AN756" s="113"/>
      <c r="AO756" s="113"/>
      <c r="AP756" s="113"/>
      <c r="AQ756" s="113"/>
      <c r="AR756" s="113"/>
      <c r="AS756" s="113"/>
      <c r="AT756" s="113"/>
      <c r="AV756" s="515" t="s">
        <v>677</v>
      </c>
      <c r="AW756" s="515"/>
      <c r="AX756" s="515"/>
      <c r="AY756" s="515"/>
      <c r="AZ756" s="515"/>
      <c r="BA756" s="515"/>
      <c r="BB756" s="515"/>
      <c r="BC756" s="515"/>
      <c r="BD756" s="515"/>
      <c r="BE756" s="515"/>
      <c r="BF756" s="515"/>
      <c r="BG756" s="515"/>
      <c r="BH756" s="515"/>
      <c r="BI756" s="515"/>
      <c r="BJ756" s="515"/>
      <c r="BK756" s="515"/>
      <c r="BL756" s="515"/>
      <c r="BM756" s="515"/>
      <c r="BN756" s="515"/>
      <c r="BO756" s="515"/>
      <c r="BP756" s="515"/>
      <c r="BQ756" s="515"/>
      <c r="BR756" s="515"/>
      <c r="BS756" s="515"/>
      <c r="BT756" s="515"/>
      <c r="BU756" s="515"/>
      <c r="BV756" s="515"/>
      <c r="BW756" s="515"/>
      <c r="BX756" s="515"/>
      <c r="BY756" s="515"/>
      <c r="BZ756" s="515"/>
      <c r="CA756" s="515"/>
      <c r="CB756" s="515"/>
      <c r="CC756" s="515"/>
      <c r="CD756" s="515"/>
      <c r="CE756" s="515"/>
      <c r="CF756" s="515"/>
      <c r="CG756" s="515"/>
      <c r="CH756" s="515"/>
      <c r="CI756" s="515"/>
      <c r="CJ756" s="515"/>
      <c r="CK756" s="515"/>
      <c r="CL756" s="515"/>
      <c r="CM756" s="515"/>
      <c r="CN756" s="515"/>
    </row>
    <row r="757" spans="4:92" ht="14.25" customHeight="1"/>
    <row r="758" spans="4:92" ht="14.25" customHeight="1">
      <c r="D758" s="99" t="s">
        <v>419</v>
      </c>
      <c r="E758" s="99"/>
      <c r="F758" s="99"/>
      <c r="G758" s="99"/>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13"/>
      <c r="AV758" s="532" t="s">
        <v>438</v>
      </c>
      <c r="AW758" s="532"/>
      <c r="AX758" s="532"/>
      <c r="AY758" s="532"/>
      <c r="AZ758" s="532"/>
      <c r="BA758" s="532"/>
      <c r="BB758" s="532"/>
      <c r="BC758" s="532"/>
      <c r="BD758" s="532"/>
      <c r="BE758" s="532"/>
      <c r="BF758" s="532"/>
      <c r="BG758" s="532"/>
      <c r="BH758" s="532"/>
      <c r="BI758" s="532"/>
      <c r="BJ758" s="532"/>
      <c r="BK758" s="532"/>
      <c r="BL758" s="532"/>
      <c r="BM758" s="532"/>
      <c r="BN758" s="532"/>
      <c r="BO758" s="532"/>
      <c r="BP758" s="532"/>
      <c r="BQ758" s="532"/>
      <c r="BR758" s="532"/>
      <c r="BS758" s="532"/>
      <c r="BT758" s="532"/>
      <c r="BU758" s="532"/>
      <c r="BV758" s="532"/>
      <c r="BW758" s="532"/>
      <c r="BX758" s="532"/>
      <c r="BY758" s="532"/>
      <c r="BZ758" s="532"/>
      <c r="CA758" s="532"/>
      <c r="CB758" s="532"/>
      <c r="CC758" s="532"/>
      <c r="CD758" s="532"/>
      <c r="CE758" s="532"/>
      <c r="CF758" s="532"/>
      <c r="CG758" s="532"/>
      <c r="CH758" s="532"/>
      <c r="CI758" s="532"/>
      <c r="CJ758" s="532"/>
      <c r="CK758" s="532"/>
      <c r="CL758" s="532"/>
      <c r="CM758" s="532"/>
      <c r="CN758" s="532"/>
    </row>
    <row r="759" spans="4:92" ht="14.25" customHeight="1">
      <c r="D759" s="99"/>
      <c r="E759" s="99"/>
      <c r="F759" s="99"/>
      <c r="G759" s="99"/>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13"/>
      <c r="AV759" s="532"/>
      <c r="AW759" s="532"/>
      <c r="AX759" s="532"/>
      <c r="AY759" s="532"/>
      <c r="AZ759" s="532"/>
      <c r="BA759" s="532"/>
      <c r="BB759" s="532"/>
      <c r="BC759" s="532"/>
      <c r="BD759" s="532"/>
      <c r="BE759" s="532"/>
      <c r="BF759" s="532"/>
      <c r="BG759" s="532"/>
      <c r="BH759" s="532"/>
      <c r="BI759" s="532"/>
      <c r="BJ759" s="532"/>
      <c r="BK759" s="532"/>
      <c r="BL759" s="532"/>
      <c r="BM759" s="532"/>
      <c r="BN759" s="532"/>
      <c r="BO759" s="532"/>
      <c r="BP759" s="532"/>
      <c r="BQ759" s="532"/>
      <c r="BR759" s="532"/>
      <c r="BS759" s="532"/>
      <c r="BT759" s="532"/>
      <c r="BU759" s="532"/>
      <c r="BV759" s="532"/>
      <c r="BW759" s="532"/>
      <c r="BX759" s="532"/>
      <c r="BY759" s="532"/>
      <c r="BZ759" s="532"/>
      <c r="CA759" s="532"/>
      <c r="CB759" s="532"/>
      <c r="CC759" s="532"/>
      <c r="CD759" s="532"/>
      <c r="CE759" s="532"/>
      <c r="CF759" s="532"/>
      <c r="CG759" s="532"/>
      <c r="CH759" s="532"/>
      <c r="CI759" s="532"/>
      <c r="CJ759" s="532"/>
      <c r="CK759" s="532"/>
      <c r="CL759" s="532"/>
      <c r="CM759" s="532"/>
      <c r="CN759" s="532"/>
    </row>
    <row r="760" spans="4:92" ht="14.25" customHeight="1"/>
    <row r="761" spans="4:92" ht="14.25" customHeight="1">
      <c r="D761" s="514" t="s">
        <v>734</v>
      </c>
      <c r="E761" s="514"/>
      <c r="F761" s="514"/>
      <c r="G761" s="514"/>
      <c r="H761" s="514"/>
      <c r="I761" s="514"/>
      <c r="J761" s="514"/>
      <c r="K761" s="514"/>
      <c r="L761" s="514"/>
      <c r="M761" s="514"/>
      <c r="N761" s="514"/>
      <c r="O761" s="514"/>
      <c r="P761" s="514"/>
      <c r="Q761" s="514"/>
      <c r="R761" s="514"/>
      <c r="S761" s="514"/>
      <c r="T761" s="514"/>
      <c r="U761" s="514"/>
      <c r="V761" s="514"/>
      <c r="W761" s="514"/>
      <c r="X761" s="514"/>
      <c r="Y761" s="514"/>
      <c r="Z761" s="514"/>
      <c r="AA761" s="514"/>
      <c r="AB761" s="514"/>
      <c r="AC761" s="514"/>
      <c r="AD761" s="514"/>
      <c r="AE761" s="514"/>
      <c r="AF761" s="514"/>
      <c r="AG761" s="514"/>
      <c r="AH761" s="514"/>
      <c r="AI761" s="514"/>
      <c r="AJ761" s="514"/>
      <c r="AK761" s="514"/>
      <c r="AL761" s="514"/>
      <c r="AM761" s="514"/>
      <c r="AN761" s="514"/>
      <c r="AO761" s="514"/>
      <c r="AP761" s="514"/>
      <c r="AQ761" s="100"/>
      <c r="AR761" s="100"/>
      <c r="AS761" s="154"/>
      <c r="AT761" s="154"/>
      <c r="AV761" s="678" t="s">
        <v>735</v>
      </c>
      <c r="AW761" s="678"/>
      <c r="AX761" s="678"/>
      <c r="AY761" s="678"/>
      <c r="AZ761" s="678"/>
      <c r="BA761" s="678"/>
      <c r="BB761" s="678"/>
      <c r="BC761" s="678"/>
      <c r="BD761" s="678"/>
      <c r="BE761" s="678"/>
      <c r="BF761" s="678"/>
      <c r="BG761" s="678"/>
      <c r="BH761" s="678"/>
      <c r="BI761" s="678"/>
      <c r="BJ761" s="678"/>
      <c r="BK761" s="678"/>
      <c r="BL761" s="678"/>
      <c r="BM761" s="678"/>
      <c r="BN761" s="678"/>
      <c r="BO761" s="678"/>
      <c r="BP761" s="678"/>
      <c r="BQ761" s="678"/>
      <c r="BR761" s="678"/>
      <c r="BS761" s="678"/>
      <c r="BT761" s="678"/>
      <c r="BU761" s="678"/>
      <c r="BV761" s="678"/>
      <c r="BW761" s="678"/>
      <c r="BX761" s="678"/>
      <c r="BY761" s="678"/>
      <c r="BZ761" s="678"/>
      <c r="CA761" s="678"/>
      <c r="CB761" s="678"/>
      <c r="CC761" s="678"/>
      <c r="CD761" s="678"/>
      <c r="CE761" s="678"/>
      <c r="CF761" s="678"/>
      <c r="CG761" s="678"/>
      <c r="CH761" s="678"/>
      <c r="CI761" s="678"/>
      <c r="CJ761" s="678"/>
      <c r="CK761" s="678"/>
      <c r="CL761" s="678"/>
    </row>
    <row r="762" spans="4:92" ht="14.25" customHeight="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55"/>
      <c r="AT762" s="155"/>
      <c r="AV762" s="372"/>
      <c r="AW762" s="372"/>
      <c r="AX762" s="372"/>
      <c r="AY762" s="372"/>
      <c r="AZ762" s="372"/>
      <c r="BA762" s="372"/>
      <c r="BB762" s="372"/>
      <c r="BC762" s="372"/>
      <c r="BD762" s="372"/>
      <c r="BE762" s="372"/>
      <c r="BF762" s="372"/>
      <c r="BG762" s="372"/>
      <c r="BH762" s="372"/>
      <c r="BI762" s="372"/>
      <c r="BJ762" s="372"/>
      <c r="BK762" s="372"/>
      <c r="BL762" s="372"/>
      <c r="BM762" s="372"/>
      <c r="BN762" s="372"/>
      <c r="BO762" s="372"/>
      <c r="BP762" s="372"/>
      <c r="BQ762" s="372"/>
      <c r="BR762" s="372"/>
      <c r="BS762" s="372"/>
      <c r="BT762" s="372"/>
      <c r="BU762" s="372"/>
      <c r="BV762" s="372"/>
      <c r="BW762" s="372"/>
      <c r="BX762" s="372"/>
      <c r="BY762" s="372"/>
      <c r="BZ762" s="372"/>
      <c r="CA762" s="372"/>
      <c r="CB762" s="372"/>
      <c r="CC762" s="372"/>
      <c r="CD762" s="372"/>
      <c r="CE762" s="372"/>
      <c r="CF762" s="372"/>
      <c r="CG762" s="372"/>
      <c r="CH762" s="372"/>
      <c r="CI762" s="372"/>
      <c r="CJ762" s="372"/>
      <c r="CK762" s="372"/>
      <c r="CL762" s="372"/>
    </row>
    <row r="763" spans="4:92" ht="14.25" customHeight="1">
      <c r="D763" s="329" t="s">
        <v>420</v>
      </c>
      <c r="E763" s="330"/>
      <c r="F763" s="330"/>
      <c r="G763" s="330"/>
      <c r="H763" s="330"/>
      <c r="I763" s="330"/>
      <c r="J763" s="330"/>
      <c r="K763" s="330"/>
      <c r="L763" s="330"/>
      <c r="M763" s="330"/>
      <c r="N763" s="330"/>
      <c r="O763" s="330"/>
      <c r="P763" s="330"/>
      <c r="Q763" s="330"/>
      <c r="R763" s="330"/>
      <c r="S763" s="330"/>
      <c r="T763" s="331"/>
      <c r="U763" s="373" t="s">
        <v>418</v>
      </c>
      <c r="V763" s="374"/>
      <c r="W763" s="374"/>
      <c r="X763" s="374"/>
      <c r="Y763" s="374"/>
      <c r="Z763" s="374"/>
      <c r="AA763" s="374"/>
      <c r="AB763" s="374"/>
      <c r="AC763" s="374"/>
      <c r="AD763" s="374"/>
      <c r="AE763" s="374"/>
      <c r="AF763" s="374"/>
      <c r="AG763" s="374"/>
      <c r="AH763" s="375"/>
      <c r="AI763" s="329" t="s">
        <v>421</v>
      </c>
      <c r="AJ763" s="330"/>
      <c r="AK763" s="330"/>
      <c r="AL763" s="330"/>
      <c r="AM763" s="330"/>
      <c r="AN763" s="330"/>
      <c r="AO763" s="330"/>
      <c r="AP763" s="330"/>
      <c r="AQ763" s="330"/>
      <c r="AR763" s="330"/>
      <c r="AS763" s="330"/>
      <c r="AT763" s="331"/>
      <c r="AU763" s="53"/>
      <c r="AV763" s="329" t="s">
        <v>414</v>
      </c>
      <c r="AW763" s="330"/>
      <c r="AX763" s="330"/>
      <c r="AY763" s="330"/>
      <c r="AZ763" s="330"/>
      <c r="BA763" s="330"/>
      <c r="BB763" s="330"/>
      <c r="BC763" s="330"/>
      <c r="BD763" s="330"/>
      <c r="BE763" s="330"/>
      <c r="BF763" s="330"/>
      <c r="BG763" s="330"/>
      <c r="BH763" s="330"/>
      <c r="BI763" s="330"/>
      <c r="BJ763" s="330"/>
      <c r="BK763" s="330"/>
      <c r="BL763" s="330"/>
      <c r="BM763" s="330"/>
      <c r="BN763" s="330"/>
      <c r="BO763" s="330"/>
      <c r="BP763" s="330"/>
      <c r="BQ763" s="330"/>
      <c r="BR763" s="330"/>
      <c r="BS763" s="330"/>
      <c r="BT763" s="330"/>
      <c r="BU763" s="330"/>
      <c r="BV763" s="330"/>
      <c r="BW763" s="330"/>
      <c r="BX763" s="330"/>
      <c r="BY763" s="330"/>
      <c r="BZ763" s="330"/>
      <c r="CA763" s="330"/>
      <c r="CB763" s="330"/>
      <c r="CC763" s="330"/>
      <c r="CD763" s="330"/>
      <c r="CE763" s="330"/>
      <c r="CF763" s="330"/>
      <c r="CG763" s="330"/>
      <c r="CH763" s="330"/>
      <c r="CI763" s="330"/>
      <c r="CJ763" s="330"/>
      <c r="CK763" s="330"/>
      <c r="CL763" s="330"/>
      <c r="CM763" s="330"/>
      <c r="CN763" s="331"/>
    </row>
    <row r="764" spans="4:92" ht="14.25" customHeight="1">
      <c r="D764" s="332"/>
      <c r="E764" s="333"/>
      <c r="F764" s="333"/>
      <c r="G764" s="333"/>
      <c r="H764" s="333"/>
      <c r="I764" s="333"/>
      <c r="J764" s="333"/>
      <c r="K764" s="333"/>
      <c r="L764" s="333"/>
      <c r="M764" s="333"/>
      <c r="N764" s="333"/>
      <c r="O764" s="333"/>
      <c r="P764" s="333"/>
      <c r="Q764" s="333"/>
      <c r="R764" s="333"/>
      <c r="S764" s="333"/>
      <c r="T764" s="334"/>
      <c r="U764" s="373" t="s">
        <v>183</v>
      </c>
      <c r="V764" s="374"/>
      <c r="W764" s="374"/>
      <c r="X764" s="374"/>
      <c r="Y764" s="374"/>
      <c r="Z764" s="374"/>
      <c r="AA764" s="375"/>
      <c r="AB764" s="373" t="s">
        <v>124</v>
      </c>
      <c r="AC764" s="374"/>
      <c r="AD764" s="374"/>
      <c r="AE764" s="374"/>
      <c r="AF764" s="374"/>
      <c r="AG764" s="374"/>
      <c r="AH764" s="375"/>
      <c r="AI764" s="332"/>
      <c r="AJ764" s="333"/>
      <c r="AK764" s="333"/>
      <c r="AL764" s="333"/>
      <c r="AM764" s="333"/>
      <c r="AN764" s="333"/>
      <c r="AO764" s="333"/>
      <c r="AP764" s="333"/>
      <c r="AQ764" s="333"/>
      <c r="AR764" s="333"/>
      <c r="AS764" s="333"/>
      <c r="AT764" s="334"/>
      <c r="AU764" s="53"/>
      <c r="AV764" s="332"/>
      <c r="AW764" s="333"/>
      <c r="AX764" s="333"/>
      <c r="AY764" s="333"/>
      <c r="AZ764" s="333"/>
      <c r="BA764" s="333"/>
      <c r="BB764" s="333"/>
      <c r="BC764" s="333"/>
      <c r="BD764" s="333"/>
      <c r="BE764" s="333"/>
      <c r="BF764" s="333"/>
      <c r="BG764" s="333"/>
      <c r="BH764" s="333"/>
      <c r="BI764" s="333"/>
      <c r="BJ764" s="333"/>
      <c r="BK764" s="333"/>
      <c r="BL764" s="333"/>
      <c r="BM764" s="333"/>
      <c r="BN764" s="333"/>
      <c r="BO764" s="333"/>
      <c r="BP764" s="333"/>
      <c r="BQ764" s="333"/>
      <c r="BR764" s="333"/>
      <c r="BS764" s="333"/>
      <c r="BT764" s="333"/>
      <c r="BU764" s="333"/>
      <c r="BV764" s="333"/>
      <c r="BW764" s="333"/>
      <c r="BX764" s="333"/>
      <c r="BY764" s="333"/>
      <c r="BZ764" s="333"/>
      <c r="CA764" s="333"/>
      <c r="CB764" s="333"/>
      <c r="CC764" s="333"/>
      <c r="CD764" s="333"/>
      <c r="CE764" s="333"/>
      <c r="CF764" s="333"/>
      <c r="CG764" s="333"/>
      <c r="CH764" s="333"/>
      <c r="CI764" s="333"/>
      <c r="CJ764" s="333"/>
      <c r="CK764" s="333"/>
      <c r="CL764" s="333"/>
      <c r="CM764" s="333"/>
      <c r="CN764" s="334"/>
    </row>
    <row r="765" spans="4:92" ht="14.25" customHeight="1">
      <c r="D765" s="338" t="s">
        <v>410</v>
      </c>
      <c r="E765" s="339"/>
      <c r="F765" s="339"/>
      <c r="G765" s="339"/>
      <c r="H765" s="339"/>
      <c r="I765" s="339"/>
      <c r="J765" s="339"/>
      <c r="K765" s="339"/>
      <c r="L765" s="339"/>
      <c r="M765" s="339"/>
      <c r="N765" s="339"/>
      <c r="O765" s="339"/>
      <c r="P765" s="339"/>
      <c r="Q765" s="339"/>
      <c r="R765" s="339"/>
      <c r="S765" s="339"/>
      <c r="T765" s="340"/>
      <c r="U765" s="505">
        <v>6842</v>
      </c>
      <c r="V765" s="506"/>
      <c r="W765" s="506"/>
      <c r="X765" s="506"/>
      <c r="Y765" s="506"/>
      <c r="Z765" s="506"/>
      <c r="AA765" s="507"/>
      <c r="AB765" s="505">
        <v>594</v>
      </c>
      <c r="AC765" s="506"/>
      <c r="AD765" s="506"/>
      <c r="AE765" s="506"/>
      <c r="AF765" s="506"/>
      <c r="AG765" s="506"/>
      <c r="AH765" s="507"/>
      <c r="AI765" s="670" t="s">
        <v>1084</v>
      </c>
      <c r="AJ765" s="671"/>
      <c r="AK765" s="671"/>
      <c r="AL765" s="671"/>
      <c r="AM765" s="671"/>
      <c r="AN765" s="671"/>
      <c r="AO765" s="671"/>
      <c r="AP765" s="671"/>
      <c r="AQ765" s="671"/>
      <c r="AR765" s="671"/>
      <c r="AS765" s="671"/>
      <c r="AT765" s="672"/>
      <c r="AU765" s="30"/>
      <c r="AV765" s="329" t="s">
        <v>410</v>
      </c>
      <c r="AW765" s="330"/>
      <c r="AX765" s="330"/>
      <c r="AY765" s="330"/>
      <c r="AZ765" s="330"/>
      <c r="BA765" s="330"/>
      <c r="BB765" s="330"/>
      <c r="BC765" s="330"/>
      <c r="BD765" s="330"/>
      <c r="BE765" s="331"/>
      <c r="BF765" s="329" t="s">
        <v>411</v>
      </c>
      <c r="BG765" s="330"/>
      <c r="BH765" s="330"/>
      <c r="BI765" s="330"/>
      <c r="BJ765" s="330"/>
      <c r="BK765" s="330"/>
      <c r="BL765" s="330"/>
      <c r="BM765" s="331"/>
      <c r="BN765" s="329" t="s">
        <v>412</v>
      </c>
      <c r="BO765" s="330"/>
      <c r="BP765" s="330"/>
      <c r="BQ765" s="330"/>
      <c r="BR765" s="330"/>
      <c r="BS765" s="330"/>
      <c r="BT765" s="330"/>
      <c r="BU765" s="330"/>
      <c r="BV765" s="331"/>
      <c r="BW765" s="329" t="s">
        <v>373</v>
      </c>
      <c r="BX765" s="330"/>
      <c r="BY765" s="330"/>
      <c r="BZ765" s="330"/>
      <c r="CA765" s="330"/>
      <c r="CB765" s="330"/>
      <c r="CC765" s="330"/>
      <c r="CD765" s="330"/>
      <c r="CE765" s="331"/>
      <c r="CF765" s="329" t="s">
        <v>413</v>
      </c>
      <c r="CG765" s="330"/>
      <c r="CH765" s="330"/>
      <c r="CI765" s="330"/>
      <c r="CJ765" s="330"/>
      <c r="CK765" s="330"/>
      <c r="CL765" s="330"/>
      <c r="CM765" s="330"/>
      <c r="CN765" s="331"/>
    </row>
    <row r="766" spans="4:92" ht="14.25" customHeight="1">
      <c r="D766" s="338" t="s">
        <v>411</v>
      </c>
      <c r="E766" s="339"/>
      <c r="F766" s="339"/>
      <c r="G766" s="339"/>
      <c r="H766" s="339"/>
      <c r="I766" s="339"/>
      <c r="J766" s="339"/>
      <c r="K766" s="339"/>
      <c r="L766" s="339"/>
      <c r="M766" s="339"/>
      <c r="N766" s="339"/>
      <c r="O766" s="339"/>
      <c r="P766" s="339"/>
      <c r="Q766" s="339"/>
      <c r="R766" s="339"/>
      <c r="S766" s="339"/>
      <c r="T766" s="340"/>
      <c r="U766" s="505">
        <v>342</v>
      </c>
      <c r="V766" s="506"/>
      <c r="W766" s="506"/>
      <c r="X766" s="506"/>
      <c r="Y766" s="506"/>
      <c r="Z766" s="506"/>
      <c r="AA766" s="507"/>
      <c r="AB766" s="505">
        <v>50</v>
      </c>
      <c r="AC766" s="506"/>
      <c r="AD766" s="506"/>
      <c r="AE766" s="506"/>
      <c r="AF766" s="506"/>
      <c r="AG766" s="506"/>
      <c r="AH766" s="507"/>
      <c r="AI766" s="670" t="s">
        <v>1084</v>
      </c>
      <c r="AJ766" s="671"/>
      <c r="AK766" s="671"/>
      <c r="AL766" s="671"/>
      <c r="AM766" s="671"/>
      <c r="AN766" s="671"/>
      <c r="AO766" s="671"/>
      <c r="AP766" s="671"/>
      <c r="AQ766" s="671"/>
      <c r="AR766" s="671"/>
      <c r="AS766" s="671"/>
      <c r="AT766" s="672"/>
      <c r="AU766" s="30"/>
      <c r="AV766" s="332"/>
      <c r="AW766" s="333"/>
      <c r="AX766" s="333"/>
      <c r="AY766" s="333"/>
      <c r="AZ766" s="333"/>
      <c r="BA766" s="333"/>
      <c r="BB766" s="333"/>
      <c r="BC766" s="333"/>
      <c r="BD766" s="333"/>
      <c r="BE766" s="334"/>
      <c r="BF766" s="332"/>
      <c r="BG766" s="333"/>
      <c r="BH766" s="333"/>
      <c r="BI766" s="333"/>
      <c r="BJ766" s="333"/>
      <c r="BK766" s="333"/>
      <c r="BL766" s="333"/>
      <c r="BM766" s="334"/>
      <c r="BN766" s="332"/>
      <c r="BO766" s="333"/>
      <c r="BP766" s="333"/>
      <c r="BQ766" s="333"/>
      <c r="BR766" s="333"/>
      <c r="BS766" s="333"/>
      <c r="BT766" s="333"/>
      <c r="BU766" s="333"/>
      <c r="BV766" s="334"/>
      <c r="BW766" s="332"/>
      <c r="BX766" s="333"/>
      <c r="BY766" s="333"/>
      <c r="BZ766" s="333"/>
      <c r="CA766" s="333"/>
      <c r="CB766" s="333"/>
      <c r="CC766" s="333"/>
      <c r="CD766" s="333"/>
      <c r="CE766" s="334"/>
      <c r="CF766" s="332"/>
      <c r="CG766" s="333"/>
      <c r="CH766" s="333"/>
      <c r="CI766" s="333"/>
      <c r="CJ766" s="333"/>
      <c r="CK766" s="333"/>
      <c r="CL766" s="333"/>
      <c r="CM766" s="333"/>
      <c r="CN766" s="334"/>
    </row>
    <row r="767" spans="4:92" ht="14.25" customHeight="1">
      <c r="D767" s="338" t="s">
        <v>412</v>
      </c>
      <c r="E767" s="339"/>
      <c r="F767" s="339"/>
      <c r="G767" s="339"/>
      <c r="H767" s="339"/>
      <c r="I767" s="339"/>
      <c r="J767" s="339"/>
      <c r="K767" s="339"/>
      <c r="L767" s="339"/>
      <c r="M767" s="339"/>
      <c r="N767" s="339"/>
      <c r="O767" s="339"/>
      <c r="P767" s="339"/>
      <c r="Q767" s="339"/>
      <c r="R767" s="339"/>
      <c r="S767" s="339"/>
      <c r="T767" s="340"/>
      <c r="U767" s="505">
        <v>0</v>
      </c>
      <c r="V767" s="506"/>
      <c r="W767" s="506"/>
      <c r="X767" s="506"/>
      <c r="Y767" s="506"/>
      <c r="Z767" s="506"/>
      <c r="AA767" s="507"/>
      <c r="AB767" s="505">
        <v>0</v>
      </c>
      <c r="AC767" s="506"/>
      <c r="AD767" s="506"/>
      <c r="AE767" s="506"/>
      <c r="AF767" s="506"/>
      <c r="AG767" s="506"/>
      <c r="AH767" s="507"/>
      <c r="AI767" s="670" t="s">
        <v>1084</v>
      </c>
      <c r="AJ767" s="671"/>
      <c r="AK767" s="671"/>
      <c r="AL767" s="671"/>
      <c r="AM767" s="671"/>
      <c r="AN767" s="671"/>
      <c r="AO767" s="671"/>
      <c r="AP767" s="671"/>
      <c r="AQ767" s="671"/>
      <c r="AR767" s="671"/>
      <c r="AS767" s="671"/>
      <c r="AT767" s="672"/>
      <c r="AU767" s="30"/>
      <c r="AV767" s="329" t="s">
        <v>183</v>
      </c>
      <c r="AW767" s="330"/>
      <c r="AX767" s="330"/>
      <c r="AY767" s="330"/>
      <c r="AZ767" s="331"/>
      <c r="BA767" s="329" t="s">
        <v>124</v>
      </c>
      <c r="BB767" s="330"/>
      <c r="BC767" s="330"/>
      <c r="BD767" s="330"/>
      <c r="BE767" s="331"/>
      <c r="BF767" s="329" t="s">
        <v>183</v>
      </c>
      <c r="BG767" s="330"/>
      <c r="BH767" s="330"/>
      <c r="BI767" s="331"/>
      <c r="BJ767" s="329" t="s">
        <v>124</v>
      </c>
      <c r="BK767" s="330"/>
      <c r="BL767" s="330"/>
      <c r="BM767" s="331"/>
      <c r="BN767" s="329" t="s">
        <v>183</v>
      </c>
      <c r="BO767" s="330"/>
      <c r="BP767" s="330"/>
      <c r="BQ767" s="331"/>
      <c r="BR767" s="329" t="s">
        <v>124</v>
      </c>
      <c r="BS767" s="330"/>
      <c r="BT767" s="330"/>
      <c r="BU767" s="330"/>
      <c r="BV767" s="331"/>
      <c r="BW767" s="329" t="s">
        <v>183</v>
      </c>
      <c r="BX767" s="330"/>
      <c r="BY767" s="330"/>
      <c r="BZ767" s="331"/>
      <c r="CA767" s="329" t="s">
        <v>124</v>
      </c>
      <c r="CB767" s="330"/>
      <c r="CC767" s="330"/>
      <c r="CD767" s="330"/>
      <c r="CE767" s="331"/>
      <c r="CF767" s="329" t="s">
        <v>183</v>
      </c>
      <c r="CG767" s="330"/>
      <c r="CH767" s="330"/>
      <c r="CI767" s="331"/>
      <c r="CJ767" s="329" t="s">
        <v>124</v>
      </c>
      <c r="CK767" s="330"/>
      <c r="CL767" s="330"/>
      <c r="CM767" s="330"/>
      <c r="CN767" s="331"/>
    </row>
    <row r="768" spans="4:92" ht="14.25" customHeight="1">
      <c r="D768" s="338" t="s">
        <v>373</v>
      </c>
      <c r="E768" s="339"/>
      <c r="F768" s="339"/>
      <c r="G768" s="339"/>
      <c r="H768" s="339"/>
      <c r="I768" s="339"/>
      <c r="J768" s="339"/>
      <c r="K768" s="339"/>
      <c r="L768" s="339"/>
      <c r="M768" s="339"/>
      <c r="N768" s="339"/>
      <c r="O768" s="339"/>
      <c r="P768" s="339"/>
      <c r="Q768" s="339"/>
      <c r="R768" s="339"/>
      <c r="S768" s="339"/>
      <c r="T768" s="340"/>
      <c r="U768" s="505">
        <v>47</v>
      </c>
      <c r="V768" s="506"/>
      <c r="W768" s="506"/>
      <c r="X768" s="506"/>
      <c r="Y768" s="506"/>
      <c r="Z768" s="506"/>
      <c r="AA768" s="507"/>
      <c r="AB768" s="505">
        <v>3</v>
      </c>
      <c r="AC768" s="506"/>
      <c r="AD768" s="506"/>
      <c r="AE768" s="506"/>
      <c r="AF768" s="506"/>
      <c r="AG768" s="506"/>
      <c r="AH768" s="507"/>
      <c r="AI768" s="670" t="s">
        <v>1084</v>
      </c>
      <c r="AJ768" s="671"/>
      <c r="AK768" s="671"/>
      <c r="AL768" s="671"/>
      <c r="AM768" s="671"/>
      <c r="AN768" s="671"/>
      <c r="AO768" s="671"/>
      <c r="AP768" s="671"/>
      <c r="AQ768" s="671"/>
      <c r="AR768" s="671"/>
      <c r="AS768" s="671"/>
      <c r="AT768" s="672"/>
      <c r="AU768" s="30"/>
      <c r="AV768" s="332"/>
      <c r="AW768" s="333"/>
      <c r="AX768" s="333"/>
      <c r="AY768" s="333"/>
      <c r="AZ768" s="334"/>
      <c r="BA768" s="332"/>
      <c r="BB768" s="333"/>
      <c r="BC768" s="333"/>
      <c r="BD768" s="333"/>
      <c r="BE768" s="334"/>
      <c r="BF768" s="332"/>
      <c r="BG768" s="333"/>
      <c r="BH768" s="333"/>
      <c r="BI768" s="334"/>
      <c r="BJ768" s="332"/>
      <c r="BK768" s="333"/>
      <c r="BL768" s="333"/>
      <c r="BM768" s="334"/>
      <c r="BN768" s="332"/>
      <c r="BO768" s="333"/>
      <c r="BP768" s="333"/>
      <c r="BQ768" s="334"/>
      <c r="BR768" s="332"/>
      <c r="BS768" s="333"/>
      <c r="BT768" s="333"/>
      <c r="BU768" s="333"/>
      <c r="BV768" s="334"/>
      <c r="BW768" s="332"/>
      <c r="BX768" s="333"/>
      <c r="BY768" s="333"/>
      <c r="BZ768" s="334"/>
      <c r="CA768" s="332"/>
      <c r="CB768" s="333"/>
      <c r="CC768" s="333"/>
      <c r="CD768" s="333"/>
      <c r="CE768" s="334"/>
      <c r="CF768" s="332"/>
      <c r="CG768" s="333"/>
      <c r="CH768" s="333"/>
      <c r="CI768" s="334"/>
      <c r="CJ768" s="332"/>
      <c r="CK768" s="333"/>
      <c r="CL768" s="333"/>
      <c r="CM768" s="333"/>
      <c r="CN768" s="334"/>
    </row>
    <row r="769" spans="4:92" ht="14.25" customHeight="1">
      <c r="D769" s="338" t="s">
        <v>413</v>
      </c>
      <c r="E769" s="339"/>
      <c r="F769" s="339"/>
      <c r="G769" s="339"/>
      <c r="H769" s="339"/>
      <c r="I769" s="339"/>
      <c r="J769" s="339"/>
      <c r="K769" s="339"/>
      <c r="L769" s="339"/>
      <c r="M769" s="339"/>
      <c r="N769" s="339"/>
      <c r="O769" s="339"/>
      <c r="P769" s="339"/>
      <c r="Q769" s="339"/>
      <c r="R769" s="339"/>
      <c r="S769" s="339"/>
      <c r="T769" s="340"/>
      <c r="U769" s="505">
        <v>0</v>
      </c>
      <c r="V769" s="506"/>
      <c r="W769" s="506"/>
      <c r="X769" s="506"/>
      <c r="Y769" s="506"/>
      <c r="Z769" s="506"/>
      <c r="AA769" s="507"/>
      <c r="AB769" s="505">
        <v>0</v>
      </c>
      <c r="AC769" s="506"/>
      <c r="AD769" s="506"/>
      <c r="AE769" s="506"/>
      <c r="AF769" s="506"/>
      <c r="AG769" s="506"/>
      <c r="AH769" s="507"/>
      <c r="AI769" s="670" t="s">
        <v>1084</v>
      </c>
      <c r="AJ769" s="671"/>
      <c r="AK769" s="671"/>
      <c r="AL769" s="671"/>
      <c r="AM769" s="671"/>
      <c r="AN769" s="671"/>
      <c r="AO769" s="671"/>
      <c r="AP769" s="671"/>
      <c r="AQ769" s="671"/>
      <c r="AR769" s="671"/>
      <c r="AS769" s="671"/>
      <c r="AT769" s="672"/>
      <c r="AU769" s="30"/>
      <c r="AV769" s="522">
        <v>7634</v>
      </c>
      <c r="AW769" s="523"/>
      <c r="AX769" s="523"/>
      <c r="AY769" s="523"/>
      <c r="AZ769" s="524"/>
      <c r="BA769" s="522"/>
      <c r="BB769" s="523"/>
      <c r="BC769" s="523"/>
      <c r="BD769" s="523"/>
      <c r="BE769" s="524"/>
      <c r="BF769" s="522">
        <v>135</v>
      </c>
      <c r="BG769" s="523"/>
      <c r="BH769" s="523"/>
      <c r="BI769" s="523"/>
      <c r="BJ769" s="523"/>
      <c r="BK769" s="523"/>
      <c r="BL769" s="523"/>
      <c r="BM769" s="524"/>
      <c r="BN769" s="522"/>
      <c r="BO769" s="523"/>
      <c r="BP769" s="523"/>
      <c r="BQ769" s="523"/>
      <c r="BR769" s="523"/>
      <c r="BS769" s="523"/>
      <c r="BT769" s="523"/>
      <c r="BU769" s="523"/>
      <c r="BV769" s="524"/>
      <c r="BW769" s="522"/>
      <c r="BX769" s="523"/>
      <c r="BY769" s="523"/>
      <c r="BZ769" s="523"/>
      <c r="CA769" s="523"/>
      <c r="CB769" s="523"/>
      <c r="CC769" s="523"/>
      <c r="CD769" s="523"/>
      <c r="CE769" s="524"/>
      <c r="CF769" s="516"/>
      <c r="CG769" s="517"/>
      <c r="CH769" s="517"/>
      <c r="CI769" s="517"/>
      <c r="CJ769" s="517"/>
      <c r="CK769" s="517"/>
      <c r="CL769" s="517"/>
      <c r="CM769" s="517"/>
      <c r="CN769" s="518"/>
    </row>
    <row r="770" spans="4:92" ht="14.25" customHeight="1">
      <c r="D770" s="338" t="s">
        <v>121</v>
      </c>
      <c r="E770" s="339"/>
      <c r="F770" s="339"/>
      <c r="G770" s="339"/>
      <c r="H770" s="339"/>
      <c r="I770" s="339"/>
      <c r="J770" s="339"/>
      <c r="K770" s="339"/>
      <c r="L770" s="339"/>
      <c r="M770" s="339"/>
      <c r="N770" s="339"/>
      <c r="O770" s="339"/>
      <c r="P770" s="339"/>
      <c r="Q770" s="339"/>
      <c r="R770" s="339"/>
      <c r="S770" s="339"/>
      <c r="T770" s="340"/>
      <c r="U770" s="505">
        <f>SUM(U765:U769)</f>
        <v>7231</v>
      </c>
      <c r="V770" s="506"/>
      <c r="W770" s="506"/>
      <c r="X770" s="506"/>
      <c r="Y770" s="506"/>
      <c r="Z770" s="506"/>
      <c r="AA770" s="507"/>
      <c r="AB770" s="505">
        <f>SUM(AB765:AB769)</f>
        <v>647</v>
      </c>
      <c r="AC770" s="506"/>
      <c r="AD770" s="506"/>
      <c r="AE770" s="506"/>
      <c r="AF770" s="506"/>
      <c r="AG770" s="506"/>
      <c r="AH770" s="507"/>
      <c r="AI770" s="670"/>
      <c r="AJ770" s="671"/>
      <c r="AK770" s="671"/>
      <c r="AL770" s="671"/>
      <c r="AM770" s="671"/>
      <c r="AN770" s="671"/>
      <c r="AO770" s="671"/>
      <c r="AP770" s="671"/>
      <c r="AQ770" s="671"/>
      <c r="AR770" s="671"/>
      <c r="AS770" s="671"/>
      <c r="AT770" s="672"/>
      <c r="AU770" s="30"/>
      <c r="AV770" s="525"/>
      <c r="AW770" s="526"/>
      <c r="AX770" s="526"/>
      <c r="AY770" s="526"/>
      <c r="AZ770" s="527"/>
      <c r="BA770" s="525"/>
      <c r="BB770" s="526"/>
      <c r="BC770" s="526"/>
      <c r="BD770" s="526"/>
      <c r="BE770" s="527"/>
      <c r="BF770" s="525"/>
      <c r="BG770" s="526"/>
      <c r="BH770" s="526"/>
      <c r="BI770" s="526"/>
      <c r="BJ770" s="526"/>
      <c r="BK770" s="526"/>
      <c r="BL770" s="526"/>
      <c r="BM770" s="527"/>
      <c r="BN770" s="525"/>
      <c r="BO770" s="526"/>
      <c r="BP770" s="526"/>
      <c r="BQ770" s="526"/>
      <c r="BR770" s="526"/>
      <c r="BS770" s="526"/>
      <c r="BT770" s="526"/>
      <c r="BU770" s="526"/>
      <c r="BV770" s="527"/>
      <c r="BW770" s="525"/>
      <c r="BX770" s="526"/>
      <c r="BY770" s="526"/>
      <c r="BZ770" s="526"/>
      <c r="CA770" s="526"/>
      <c r="CB770" s="526"/>
      <c r="CC770" s="526"/>
      <c r="CD770" s="526"/>
      <c r="CE770" s="527"/>
      <c r="CF770" s="519"/>
      <c r="CG770" s="520"/>
      <c r="CH770" s="520"/>
      <c r="CI770" s="520"/>
      <c r="CJ770" s="520"/>
      <c r="CK770" s="520"/>
      <c r="CL770" s="520"/>
      <c r="CM770" s="520"/>
      <c r="CN770" s="521"/>
    </row>
    <row r="771" spans="4:92" ht="14.25" customHeight="1">
      <c r="D771" s="673" t="s">
        <v>641</v>
      </c>
      <c r="E771" s="528"/>
      <c r="F771" s="528"/>
      <c r="G771" s="528"/>
      <c r="H771" s="528"/>
      <c r="I771" s="528"/>
      <c r="J771" s="528"/>
      <c r="K771" s="528"/>
      <c r="L771" s="528"/>
      <c r="M771" s="528"/>
      <c r="N771" s="528"/>
      <c r="O771" s="528"/>
      <c r="P771" s="528"/>
      <c r="Q771" s="528"/>
      <c r="R771" s="528"/>
      <c r="S771" s="528"/>
      <c r="T771" s="528"/>
      <c r="U771" s="528"/>
      <c r="V771" s="528"/>
      <c r="W771" s="528"/>
      <c r="X771" s="528"/>
      <c r="Y771" s="528"/>
      <c r="Z771" s="528"/>
      <c r="AA771" s="528"/>
      <c r="AB771" s="528"/>
      <c r="AC771" s="528"/>
      <c r="AD771" s="528"/>
      <c r="AE771" s="528"/>
      <c r="AF771" s="528"/>
      <c r="AG771" s="528"/>
      <c r="AH771" s="528"/>
      <c r="AI771" s="528"/>
      <c r="AJ771" s="528"/>
      <c r="AK771" s="528"/>
      <c r="AL771" s="528"/>
      <c r="AM771" s="528"/>
      <c r="AN771" s="528"/>
      <c r="AO771" s="528"/>
      <c r="AP771" s="528"/>
      <c r="AQ771" s="528"/>
      <c r="AR771" s="528"/>
      <c r="AS771" s="528"/>
      <c r="AT771" s="528"/>
      <c r="AU771" s="528"/>
      <c r="AV771" s="515" t="s">
        <v>439</v>
      </c>
      <c r="AW771" s="515"/>
      <c r="AX771" s="515"/>
      <c r="AY771" s="515"/>
      <c r="AZ771" s="515"/>
      <c r="BA771" s="515"/>
      <c r="BB771" s="515"/>
      <c r="BC771" s="515"/>
      <c r="BD771" s="515"/>
      <c r="BE771" s="515"/>
      <c r="BF771" s="515"/>
      <c r="BG771" s="515"/>
      <c r="BH771" s="515"/>
      <c r="BI771" s="515"/>
      <c r="BJ771" s="515"/>
      <c r="BK771" s="515"/>
      <c r="BL771" s="515"/>
      <c r="BM771" s="515"/>
      <c r="BN771" s="515"/>
      <c r="BO771" s="515"/>
      <c r="BP771" s="515"/>
      <c r="BQ771" s="515"/>
      <c r="BR771" s="515"/>
      <c r="BS771" s="515"/>
      <c r="BT771" s="515"/>
      <c r="BU771" s="515"/>
      <c r="BV771" s="515"/>
      <c r="BW771" s="515"/>
      <c r="BX771" s="515"/>
      <c r="BY771" s="515"/>
      <c r="BZ771" s="515"/>
      <c r="CA771" s="515"/>
      <c r="CB771" s="515"/>
      <c r="CC771" s="515"/>
      <c r="CD771" s="515"/>
      <c r="CE771" s="515"/>
      <c r="CF771" s="515"/>
      <c r="CG771" s="515"/>
      <c r="CH771" s="515"/>
      <c r="CI771" s="515"/>
      <c r="CJ771" s="515"/>
      <c r="CK771" s="515"/>
      <c r="CL771" s="515"/>
    </row>
    <row r="772" spans="4:92" ht="14.25" customHeight="1">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row>
    <row r="773" spans="4:92" ht="14.25" customHeight="1">
      <c r="D773" s="514" t="s">
        <v>733</v>
      </c>
      <c r="E773" s="514"/>
      <c r="F773" s="514"/>
      <c r="G773" s="514"/>
      <c r="H773" s="514"/>
      <c r="I773" s="514"/>
      <c r="J773" s="514"/>
      <c r="K773" s="514"/>
      <c r="L773" s="514"/>
      <c r="M773" s="514"/>
      <c r="N773" s="514"/>
      <c r="O773" s="514"/>
      <c r="P773" s="514"/>
      <c r="Q773" s="514"/>
      <c r="R773" s="514"/>
      <c r="S773" s="514"/>
      <c r="T773" s="514"/>
      <c r="U773" s="514"/>
      <c r="V773" s="514"/>
      <c r="W773" s="514"/>
      <c r="X773" s="514"/>
      <c r="Y773" s="514"/>
      <c r="Z773" s="514"/>
      <c r="AA773" s="514"/>
      <c r="AB773" s="514"/>
      <c r="AC773" s="514"/>
      <c r="AD773" s="514"/>
      <c r="AE773" s="514"/>
      <c r="AF773" s="514"/>
      <c r="AG773" s="514"/>
      <c r="AH773" s="514"/>
      <c r="AI773" s="514"/>
      <c r="AJ773" s="514"/>
      <c r="AK773" s="514"/>
      <c r="AL773" s="514"/>
      <c r="AM773" s="514"/>
      <c r="AN773" s="514"/>
      <c r="AO773" s="514"/>
      <c r="AP773" s="514"/>
      <c r="AQ773" s="100"/>
      <c r="AR773" s="100"/>
      <c r="AS773" s="100"/>
      <c r="AT773" s="100"/>
      <c r="AV773" s="514" t="s">
        <v>735</v>
      </c>
      <c r="AW773" s="514"/>
      <c r="AX773" s="514"/>
      <c r="AY773" s="514"/>
      <c r="AZ773" s="514"/>
      <c r="BA773" s="514"/>
      <c r="BB773" s="514"/>
      <c r="BC773" s="514"/>
      <c r="BD773" s="514"/>
      <c r="BE773" s="514"/>
      <c r="BF773" s="514"/>
      <c r="BG773" s="514"/>
      <c r="BH773" s="514"/>
      <c r="BI773" s="514"/>
      <c r="BJ773" s="514"/>
      <c r="BK773" s="514"/>
      <c r="BL773" s="514"/>
      <c r="BM773" s="514"/>
      <c r="BN773" s="514"/>
      <c r="BO773" s="514"/>
      <c r="BP773" s="514"/>
      <c r="BQ773" s="514"/>
      <c r="BR773" s="514"/>
      <c r="BS773" s="514"/>
      <c r="BT773" s="514"/>
      <c r="BU773" s="514"/>
      <c r="BV773" s="514"/>
      <c r="BW773" s="514"/>
      <c r="BX773" s="514"/>
      <c r="BY773" s="514"/>
      <c r="BZ773" s="514"/>
      <c r="CA773" s="514"/>
      <c r="CB773" s="514"/>
      <c r="CC773" s="514"/>
      <c r="CD773" s="514"/>
      <c r="CE773" s="514"/>
      <c r="CF773" s="514"/>
      <c r="CG773" s="514"/>
      <c r="CH773" s="514"/>
      <c r="CI773" s="514"/>
      <c r="CJ773" s="514"/>
      <c r="CK773" s="514"/>
      <c r="CL773" s="514"/>
    </row>
    <row r="774" spans="4:92" ht="14.25" customHeight="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V774" s="447"/>
      <c r="AW774" s="447"/>
      <c r="AX774" s="447"/>
      <c r="AY774" s="447"/>
      <c r="AZ774" s="447"/>
      <c r="BA774" s="447"/>
      <c r="BB774" s="447"/>
      <c r="BC774" s="447"/>
      <c r="BD774" s="447"/>
      <c r="BE774" s="447"/>
      <c r="BF774" s="447"/>
      <c r="BG774" s="447"/>
      <c r="BH774" s="447"/>
      <c r="BI774" s="447"/>
      <c r="BJ774" s="447"/>
      <c r="BK774" s="447"/>
      <c r="BL774" s="447"/>
      <c r="BM774" s="447"/>
      <c r="BN774" s="447"/>
      <c r="BO774" s="447"/>
      <c r="BP774" s="447"/>
      <c r="BQ774" s="447"/>
      <c r="BR774" s="447"/>
      <c r="BS774" s="447"/>
      <c r="BT774" s="447"/>
      <c r="BU774" s="447"/>
      <c r="BV774" s="447"/>
      <c r="BW774" s="447"/>
      <c r="BX774" s="447"/>
      <c r="BY774" s="447"/>
      <c r="BZ774" s="447"/>
      <c r="CA774" s="447"/>
      <c r="CB774" s="447"/>
      <c r="CC774" s="447"/>
      <c r="CD774" s="447"/>
      <c r="CE774" s="447"/>
      <c r="CF774" s="447"/>
      <c r="CG774" s="447"/>
      <c r="CH774" s="447"/>
      <c r="CI774" s="447"/>
      <c r="CJ774" s="447"/>
      <c r="CK774" s="447"/>
      <c r="CL774" s="447"/>
    </row>
    <row r="775" spans="4:92" ht="14.25" customHeight="1">
      <c r="D775" s="329" t="s">
        <v>417</v>
      </c>
      <c r="E775" s="330"/>
      <c r="F775" s="330"/>
      <c r="G775" s="330"/>
      <c r="H775" s="330"/>
      <c r="I775" s="330"/>
      <c r="J775" s="330"/>
      <c r="K775" s="330"/>
      <c r="L775" s="330"/>
      <c r="M775" s="330"/>
      <c r="N775" s="330"/>
      <c r="O775" s="330"/>
      <c r="P775" s="330"/>
      <c r="Q775" s="330"/>
      <c r="R775" s="330"/>
      <c r="S775" s="330"/>
      <c r="T775" s="330"/>
      <c r="U775" s="330"/>
      <c r="V775" s="331"/>
      <c r="W775" s="373" t="s">
        <v>418</v>
      </c>
      <c r="X775" s="374"/>
      <c r="Y775" s="374"/>
      <c r="Z775" s="374"/>
      <c r="AA775" s="374"/>
      <c r="AB775" s="374"/>
      <c r="AC775" s="374"/>
      <c r="AD775" s="374"/>
      <c r="AE775" s="374"/>
      <c r="AF775" s="374"/>
      <c r="AG775" s="374"/>
      <c r="AH775" s="374"/>
      <c r="AI775" s="374"/>
      <c r="AJ775" s="375"/>
      <c r="AK775" s="373" t="s">
        <v>422</v>
      </c>
      <c r="AL775" s="374"/>
      <c r="AM775" s="374"/>
      <c r="AN775" s="374"/>
      <c r="AO775" s="374"/>
      <c r="AP775" s="374"/>
      <c r="AQ775" s="374"/>
      <c r="AR775" s="374"/>
      <c r="AS775" s="374"/>
      <c r="AT775" s="375"/>
      <c r="AV775" s="329" t="s">
        <v>417</v>
      </c>
      <c r="AW775" s="330"/>
      <c r="AX775" s="330"/>
      <c r="AY775" s="330"/>
      <c r="AZ775" s="330"/>
      <c r="BA775" s="330"/>
      <c r="BB775" s="330"/>
      <c r="BC775" s="330"/>
      <c r="BD775" s="330"/>
      <c r="BE775" s="330"/>
      <c r="BF775" s="330"/>
      <c r="BG775" s="330"/>
      <c r="BH775" s="330"/>
      <c r="BI775" s="330"/>
      <c r="BJ775" s="330"/>
      <c r="BK775" s="330"/>
      <c r="BL775" s="330"/>
      <c r="BM775" s="330"/>
      <c r="BN775" s="331"/>
      <c r="BO775" s="373" t="s">
        <v>418</v>
      </c>
      <c r="BP775" s="374"/>
      <c r="BQ775" s="374"/>
      <c r="BR775" s="374"/>
      <c r="BS775" s="374"/>
      <c r="BT775" s="374"/>
      <c r="BU775" s="374"/>
      <c r="BV775" s="374"/>
      <c r="BW775" s="374"/>
      <c r="BX775" s="374"/>
      <c r="BY775" s="374"/>
      <c r="BZ775" s="374"/>
      <c r="CA775" s="374"/>
      <c r="CB775" s="375"/>
      <c r="CC775" s="373" t="s">
        <v>440</v>
      </c>
      <c r="CD775" s="374"/>
      <c r="CE775" s="374"/>
      <c r="CF775" s="374"/>
      <c r="CG775" s="374"/>
      <c r="CH775" s="374"/>
      <c r="CI775" s="374"/>
      <c r="CJ775" s="374"/>
      <c r="CK775" s="374"/>
      <c r="CL775" s="374"/>
      <c r="CM775" s="374"/>
      <c r="CN775" s="375"/>
    </row>
    <row r="776" spans="4:92" ht="14.25" customHeight="1">
      <c r="D776" s="332"/>
      <c r="E776" s="333"/>
      <c r="F776" s="333"/>
      <c r="G776" s="333"/>
      <c r="H776" s="333"/>
      <c r="I776" s="333"/>
      <c r="J776" s="333"/>
      <c r="K776" s="333"/>
      <c r="L776" s="333"/>
      <c r="M776" s="333"/>
      <c r="N776" s="333"/>
      <c r="O776" s="333"/>
      <c r="P776" s="333"/>
      <c r="Q776" s="333"/>
      <c r="R776" s="333"/>
      <c r="S776" s="333"/>
      <c r="T776" s="333"/>
      <c r="U776" s="333"/>
      <c r="V776" s="334"/>
      <c r="W776" s="373" t="s">
        <v>183</v>
      </c>
      <c r="X776" s="374"/>
      <c r="Y776" s="374"/>
      <c r="Z776" s="374"/>
      <c r="AA776" s="374"/>
      <c r="AB776" s="374"/>
      <c r="AC776" s="375"/>
      <c r="AD776" s="373" t="s">
        <v>124</v>
      </c>
      <c r="AE776" s="374"/>
      <c r="AF776" s="374"/>
      <c r="AG776" s="374"/>
      <c r="AH776" s="374"/>
      <c r="AI776" s="374"/>
      <c r="AJ776" s="375"/>
      <c r="AK776" s="373" t="s">
        <v>183</v>
      </c>
      <c r="AL776" s="374"/>
      <c r="AM776" s="374"/>
      <c r="AN776" s="374"/>
      <c r="AO776" s="375"/>
      <c r="AP776" s="373" t="s">
        <v>124</v>
      </c>
      <c r="AQ776" s="374"/>
      <c r="AR776" s="374"/>
      <c r="AS776" s="374"/>
      <c r="AT776" s="375"/>
      <c r="AV776" s="332"/>
      <c r="AW776" s="333"/>
      <c r="AX776" s="333"/>
      <c r="AY776" s="333"/>
      <c r="AZ776" s="333"/>
      <c r="BA776" s="333"/>
      <c r="BB776" s="333"/>
      <c r="BC776" s="333"/>
      <c r="BD776" s="333"/>
      <c r="BE776" s="333"/>
      <c r="BF776" s="333"/>
      <c r="BG776" s="333"/>
      <c r="BH776" s="333"/>
      <c r="BI776" s="333"/>
      <c r="BJ776" s="333"/>
      <c r="BK776" s="333"/>
      <c r="BL776" s="333"/>
      <c r="BM776" s="333"/>
      <c r="BN776" s="334"/>
      <c r="BO776" s="373" t="s">
        <v>183</v>
      </c>
      <c r="BP776" s="374"/>
      <c r="BQ776" s="374"/>
      <c r="BR776" s="374"/>
      <c r="BS776" s="374"/>
      <c r="BT776" s="374"/>
      <c r="BU776" s="375"/>
      <c r="BV776" s="373" t="s">
        <v>124</v>
      </c>
      <c r="BW776" s="374"/>
      <c r="BX776" s="374"/>
      <c r="BY776" s="374"/>
      <c r="BZ776" s="374"/>
      <c r="CA776" s="374"/>
      <c r="CB776" s="375"/>
      <c r="CC776" s="373" t="s">
        <v>183</v>
      </c>
      <c r="CD776" s="374"/>
      <c r="CE776" s="374"/>
      <c r="CF776" s="374"/>
      <c r="CG776" s="374"/>
      <c r="CH776" s="375"/>
      <c r="CI776" s="373" t="s">
        <v>124</v>
      </c>
      <c r="CJ776" s="374"/>
      <c r="CK776" s="374"/>
      <c r="CL776" s="374"/>
      <c r="CM776" s="374"/>
      <c r="CN776" s="375"/>
    </row>
    <row r="777" spans="4:92" ht="14.25" customHeight="1">
      <c r="D777" s="511">
        <v>1</v>
      </c>
      <c r="E777" s="512"/>
      <c r="F777" s="512"/>
      <c r="G777" s="512"/>
      <c r="H777" s="512"/>
      <c r="I777" s="512"/>
      <c r="J777" s="512"/>
      <c r="K777" s="512"/>
      <c r="L777" s="512"/>
      <c r="M777" s="512"/>
      <c r="N777" s="512"/>
      <c r="O777" s="512"/>
      <c r="P777" s="512"/>
      <c r="Q777" s="512"/>
      <c r="R777" s="512"/>
      <c r="S777" s="512"/>
      <c r="T777" s="512"/>
      <c r="U777" s="512"/>
      <c r="V777" s="513"/>
      <c r="W777" s="505">
        <v>984</v>
      </c>
      <c r="X777" s="506"/>
      <c r="Y777" s="506"/>
      <c r="Z777" s="506"/>
      <c r="AA777" s="506"/>
      <c r="AB777" s="506"/>
      <c r="AC777" s="507"/>
      <c r="AD777" s="505">
        <v>76</v>
      </c>
      <c r="AE777" s="506"/>
      <c r="AF777" s="506"/>
      <c r="AG777" s="506"/>
      <c r="AH777" s="506"/>
      <c r="AI777" s="506"/>
      <c r="AJ777" s="507"/>
      <c r="AK777" s="914">
        <v>1</v>
      </c>
      <c r="AL777" s="671"/>
      <c r="AM777" s="671"/>
      <c r="AN777" s="671"/>
      <c r="AO777" s="672"/>
      <c r="AP777" s="338"/>
      <c r="AQ777" s="339"/>
      <c r="AR777" s="339"/>
      <c r="AS777" s="339"/>
      <c r="AT777" s="340"/>
      <c r="AV777" s="511">
        <v>1</v>
      </c>
      <c r="AW777" s="512"/>
      <c r="AX777" s="512"/>
      <c r="AY777" s="512"/>
      <c r="AZ777" s="512"/>
      <c r="BA777" s="512"/>
      <c r="BB777" s="512"/>
      <c r="BC777" s="512"/>
      <c r="BD777" s="512"/>
      <c r="BE777" s="512"/>
      <c r="BF777" s="512"/>
      <c r="BG777" s="512"/>
      <c r="BH777" s="512"/>
      <c r="BI777" s="512"/>
      <c r="BJ777" s="512"/>
      <c r="BK777" s="512"/>
      <c r="BL777" s="512"/>
      <c r="BM777" s="512"/>
      <c r="BN777" s="513"/>
      <c r="BO777" s="505">
        <v>1100</v>
      </c>
      <c r="BP777" s="506"/>
      <c r="BQ777" s="506"/>
      <c r="BR777" s="506"/>
      <c r="BS777" s="506"/>
      <c r="BT777" s="506"/>
      <c r="BU777" s="507"/>
      <c r="BV777" s="505"/>
      <c r="BW777" s="506"/>
      <c r="BX777" s="506"/>
      <c r="BY777" s="506"/>
      <c r="BZ777" s="506"/>
      <c r="CA777" s="506"/>
      <c r="CB777" s="507"/>
      <c r="CC777" s="502">
        <v>1</v>
      </c>
      <c r="CD777" s="503"/>
      <c r="CE777" s="503"/>
      <c r="CF777" s="503"/>
      <c r="CG777" s="503"/>
      <c r="CH777" s="504"/>
      <c r="CI777" s="508"/>
      <c r="CJ777" s="509"/>
      <c r="CK777" s="509"/>
      <c r="CL777" s="509"/>
      <c r="CM777" s="509"/>
      <c r="CN777" s="510"/>
    </row>
    <row r="778" spans="4:92" ht="14.25" customHeight="1">
      <c r="D778" s="511">
        <v>2</v>
      </c>
      <c r="E778" s="512"/>
      <c r="F778" s="512"/>
      <c r="G778" s="512"/>
      <c r="H778" s="512"/>
      <c r="I778" s="512"/>
      <c r="J778" s="512"/>
      <c r="K778" s="512"/>
      <c r="L778" s="512"/>
      <c r="M778" s="512"/>
      <c r="N778" s="512"/>
      <c r="O778" s="512"/>
      <c r="P778" s="512"/>
      <c r="Q778" s="512"/>
      <c r="R778" s="512"/>
      <c r="S778" s="512"/>
      <c r="T778" s="512"/>
      <c r="U778" s="512"/>
      <c r="V778" s="513"/>
      <c r="W778" s="505">
        <v>4464</v>
      </c>
      <c r="X778" s="506"/>
      <c r="Y778" s="506"/>
      <c r="Z778" s="506"/>
      <c r="AA778" s="506"/>
      <c r="AB778" s="506"/>
      <c r="AC778" s="507"/>
      <c r="AD778" s="505">
        <v>360</v>
      </c>
      <c r="AE778" s="506"/>
      <c r="AF778" s="506"/>
      <c r="AG778" s="506"/>
      <c r="AH778" s="506"/>
      <c r="AI778" s="506"/>
      <c r="AJ778" s="507"/>
      <c r="AK778" s="914">
        <v>1</v>
      </c>
      <c r="AL778" s="671"/>
      <c r="AM778" s="671"/>
      <c r="AN778" s="671"/>
      <c r="AO778" s="672"/>
      <c r="AP778" s="338"/>
      <c r="AQ778" s="339"/>
      <c r="AR778" s="339"/>
      <c r="AS778" s="339"/>
      <c r="AT778" s="340"/>
      <c r="AV778" s="511">
        <v>2</v>
      </c>
      <c r="AW778" s="512"/>
      <c r="AX778" s="512"/>
      <c r="AY778" s="512"/>
      <c r="AZ778" s="512"/>
      <c r="BA778" s="512"/>
      <c r="BB778" s="512"/>
      <c r="BC778" s="512"/>
      <c r="BD778" s="512"/>
      <c r="BE778" s="512"/>
      <c r="BF778" s="512"/>
      <c r="BG778" s="512"/>
      <c r="BH778" s="512"/>
      <c r="BI778" s="512"/>
      <c r="BJ778" s="512"/>
      <c r="BK778" s="512"/>
      <c r="BL778" s="512"/>
      <c r="BM778" s="512"/>
      <c r="BN778" s="513"/>
      <c r="BO778" s="505">
        <v>5395</v>
      </c>
      <c r="BP778" s="506"/>
      <c r="BQ778" s="506"/>
      <c r="BR778" s="506"/>
      <c r="BS778" s="506"/>
      <c r="BT778" s="506"/>
      <c r="BU778" s="507"/>
      <c r="BV778" s="505"/>
      <c r="BW778" s="506"/>
      <c r="BX778" s="506"/>
      <c r="BY778" s="506"/>
      <c r="BZ778" s="506"/>
      <c r="CA778" s="506"/>
      <c r="CB778" s="507"/>
      <c r="CC778" s="502">
        <v>1</v>
      </c>
      <c r="CD778" s="503"/>
      <c r="CE778" s="503"/>
      <c r="CF778" s="503"/>
      <c r="CG778" s="503"/>
      <c r="CH778" s="504"/>
      <c r="CI778" s="508"/>
      <c r="CJ778" s="509"/>
      <c r="CK778" s="509"/>
      <c r="CL778" s="509"/>
      <c r="CM778" s="509"/>
      <c r="CN778" s="510"/>
    </row>
    <row r="779" spans="4:92" ht="14.25" customHeight="1">
      <c r="D779" s="511">
        <v>3</v>
      </c>
      <c r="E779" s="512"/>
      <c r="F779" s="512"/>
      <c r="G779" s="512"/>
      <c r="H779" s="512"/>
      <c r="I779" s="512"/>
      <c r="J779" s="512"/>
      <c r="K779" s="512"/>
      <c r="L779" s="512"/>
      <c r="M779" s="512"/>
      <c r="N779" s="512"/>
      <c r="O779" s="512"/>
      <c r="P779" s="512"/>
      <c r="Q779" s="512"/>
      <c r="R779" s="512"/>
      <c r="S779" s="512"/>
      <c r="T779" s="512"/>
      <c r="U779" s="512"/>
      <c r="V779" s="513"/>
      <c r="W779" s="505">
        <v>1389</v>
      </c>
      <c r="X779" s="506"/>
      <c r="Y779" s="506"/>
      <c r="Z779" s="506"/>
      <c r="AA779" s="506"/>
      <c r="AB779" s="506"/>
      <c r="AC779" s="507"/>
      <c r="AD779" s="505">
        <v>139</v>
      </c>
      <c r="AE779" s="506"/>
      <c r="AF779" s="506"/>
      <c r="AG779" s="506"/>
      <c r="AH779" s="506"/>
      <c r="AI779" s="506"/>
      <c r="AJ779" s="507"/>
      <c r="AK779" s="914">
        <v>1</v>
      </c>
      <c r="AL779" s="671"/>
      <c r="AM779" s="671"/>
      <c r="AN779" s="671"/>
      <c r="AO779" s="672"/>
      <c r="AP779" s="338"/>
      <c r="AQ779" s="339"/>
      <c r="AR779" s="339"/>
      <c r="AS779" s="339"/>
      <c r="AT779" s="340"/>
      <c r="AV779" s="511">
        <v>3</v>
      </c>
      <c r="AW779" s="512"/>
      <c r="AX779" s="512"/>
      <c r="AY779" s="512"/>
      <c r="AZ779" s="512"/>
      <c r="BA779" s="512"/>
      <c r="BB779" s="512"/>
      <c r="BC779" s="512"/>
      <c r="BD779" s="512"/>
      <c r="BE779" s="512"/>
      <c r="BF779" s="512"/>
      <c r="BG779" s="512"/>
      <c r="BH779" s="512"/>
      <c r="BI779" s="512"/>
      <c r="BJ779" s="512"/>
      <c r="BK779" s="512"/>
      <c r="BL779" s="512"/>
      <c r="BM779" s="512"/>
      <c r="BN779" s="513"/>
      <c r="BO779" s="505">
        <v>1113</v>
      </c>
      <c r="BP779" s="506"/>
      <c r="BQ779" s="506"/>
      <c r="BR779" s="506"/>
      <c r="BS779" s="506"/>
      <c r="BT779" s="506"/>
      <c r="BU779" s="507"/>
      <c r="BV779" s="505"/>
      <c r="BW779" s="506"/>
      <c r="BX779" s="506"/>
      <c r="BY779" s="506"/>
      <c r="BZ779" s="506"/>
      <c r="CA779" s="506"/>
      <c r="CB779" s="507"/>
      <c r="CC779" s="502">
        <v>1</v>
      </c>
      <c r="CD779" s="503"/>
      <c r="CE779" s="503"/>
      <c r="CF779" s="503"/>
      <c r="CG779" s="503"/>
      <c r="CH779" s="504"/>
      <c r="CI779" s="508"/>
      <c r="CJ779" s="509"/>
      <c r="CK779" s="509"/>
      <c r="CL779" s="509"/>
      <c r="CM779" s="509"/>
      <c r="CN779" s="510"/>
    </row>
    <row r="780" spans="4:92" ht="14.25" customHeight="1">
      <c r="D780" s="511">
        <v>4</v>
      </c>
      <c r="E780" s="512"/>
      <c r="F780" s="512"/>
      <c r="G780" s="512"/>
      <c r="H780" s="512"/>
      <c r="I780" s="512"/>
      <c r="J780" s="512"/>
      <c r="K780" s="512"/>
      <c r="L780" s="512"/>
      <c r="M780" s="512"/>
      <c r="N780" s="512"/>
      <c r="O780" s="512"/>
      <c r="P780" s="512"/>
      <c r="Q780" s="512"/>
      <c r="R780" s="512"/>
      <c r="S780" s="512"/>
      <c r="T780" s="512"/>
      <c r="U780" s="512"/>
      <c r="V780" s="513"/>
      <c r="W780" s="505">
        <v>2</v>
      </c>
      <c r="X780" s="506"/>
      <c r="Y780" s="506"/>
      <c r="Z780" s="506"/>
      <c r="AA780" s="506"/>
      <c r="AB780" s="506"/>
      <c r="AC780" s="507"/>
      <c r="AD780" s="505">
        <v>11</v>
      </c>
      <c r="AE780" s="506"/>
      <c r="AF780" s="506"/>
      <c r="AG780" s="506"/>
      <c r="AH780" s="506"/>
      <c r="AI780" s="506"/>
      <c r="AJ780" s="507"/>
      <c r="AK780" s="914">
        <v>1</v>
      </c>
      <c r="AL780" s="671"/>
      <c r="AM780" s="671"/>
      <c r="AN780" s="671"/>
      <c r="AO780" s="672"/>
      <c r="AP780" s="338"/>
      <c r="AQ780" s="339"/>
      <c r="AR780" s="339"/>
      <c r="AS780" s="339"/>
      <c r="AT780" s="340"/>
      <c r="AV780" s="511">
        <v>4</v>
      </c>
      <c r="AW780" s="512"/>
      <c r="AX780" s="512"/>
      <c r="AY780" s="512"/>
      <c r="AZ780" s="512"/>
      <c r="BA780" s="512"/>
      <c r="BB780" s="512"/>
      <c r="BC780" s="512"/>
      <c r="BD780" s="512"/>
      <c r="BE780" s="512"/>
      <c r="BF780" s="512"/>
      <c r="BG780" s="512"/>
      <c r="BH780" s="512"/>
      <c r="BI780" s="512"/>
      <c r="BJ780" s="512"/>
      <c r="BK780" s="512"/>
      <c r="BL780" s="512"/>
      <c r="BM780" s="512"/>
      <c r="BN780" s="513"/>
      <c r="BO780" s="505">
        <v>25</v>
      </c>
      <c r="BP780" s="506"/>
      <c r="BQ780" s="506"/>
      <c r="BR780" s="506"/>
      <c r="BS780" s="506"/>
      <c r="BT780" s="506"/>
      <c r="BU780" s="507"/>
      <c r="BV780" s="505"/>
      <c r="BW780" s="506"/>
      <c r="BX780" s="506"/>
      <c r="BY780" s="506"/>
      <c r="BZ780" s="506"/>
      <c r="CA780" s="506"/>
      <c r="CB780" s="507"/>
      <c r="CC780" s="502">
        <v>1</v>
      </c>
      <c r="CD780" s="503"/>
      <c r="CE780" s="503"/>
      <c r="CF780" s="503"/>
      <c r="CG780" s="503"/>
      <c r="CH780" s="504"/>
      <c r="CI780" s="508"/>
      <c r="CJ780" s="509"/>
      <c r="CK780" s="509"/>
      <c r="CL780" s="509"/>
      <c r="CM780" s="509"/>
      <c r="CN780" s="510"/>
    </row>
    <row r="781" spans="4:92" ht="14.25" customHeight="1">
      <c r="D781" s="511">
        <v>5</v>
      </c>
      <c r="E781" s="512"/>
      <c r="F781" s="512"/>
      <c r="G781" s="512"/>
      <c r="H781" s="512"/>
      <c r="I781" s="512"/>
      <c r="J781" s="512"/>
      <c r="K781" s="512"/>
      <c r="L781" s="512"/>
      <c r="M781" s="512"/>
      <c r="N781" s="512"/>
      <c r="O781" s="512"/>
      <c r="P781" s="512"/>
      <c r="Q781" s="512"/>
      <c r="R781" s="512"/>
      <c r="S781" s="512"/>
      <c r="T781" s="512"/>
      <c r="U781" s="512"/>
      <c r="V781" s="513"/>
      <c r="W781" s="505"/>
      <c r="X781" s="506"/>
      <c r="Y781" s="506"/>
      <c r="Z781" s="506"/>
      <c r="AA781" s="506"/>
      <c r="AB781" s="506"/>
      <c r="AC781" s="507"/>
      <c r="AD781" s="505">
        <v>7</v>
      </c>
      <c r="AE781" s="506"/>
      <c r="AF781" s="506"/>
      <c r="AG781" s="506"/>
      <c r="AH781" s="506"/>
      <c r="AI781" s="506"/>
      <c r="AJ781" s="507"/>
      <c r="AK781" s="914">
        <v>1</v>
      </c>
      <c r="AL781" s="671"/>
      <c r="AM781" s="671"/>
      <c r="AN781" s="671"/>
      <c r="AO781" s="672"/>
      <c r="AP781" s="338"/>
      <c r="AQ781" s="339"/>
      <c r="AR781" s="339"/>
      <c r="AS781" s="339"/>
      <c r="AT781" s="340"/>
      <c r="AV781" s="511">
        <v>5</v>
      </c>
      <c r="AW781" s="512"/>
      <c r="AX781" s="512"/>
      <c r="AY781" s="512"/>
      <c r="AZ781" s="512"/>
      <c r="BA781" s="512"/>
      <c r="BB781" s="512"/>
      <c r="BC781" s="512"/>
      <c r="BD781" s="512"/>
      <c r="BE781" s="512"/>
      <c r="BF781" s="512"/>
      <c r="BG781" s="512"/>
      <c r="BH781" s="512"/>
      <c r="BI781" s="512"/>
      <c r="BJ781" s="512"/>
      <c r="BK781" s="512"/>
      <c r="BL781" s="512"/>
      <c r="BM781" s="512"/>
      <c r="BN781" s="513"/>
      <c r="BO781" s="505">
        <v>1</v>
      </c>
      <c r="BP781" s="506"/>
      <c r="BQ781" s="506"/>
      <c r="BR781" s="506"/>
      <c r="BS781" s="506"/>
      <c r="BT781" s="506"/>
      <c r="BU781" s="507"/>
      <c r="BV781" s="505"/>
      <c r="BW781" s="506"/>
      <c r="BX781" s="506"/>
      <c r="BY781" s="506"/>
      <c r="BZ781" s="506"/>
      <c r="CA781" s="506"/>
      <c r="CB781" s="507"/>
      <c r="CC781" s="502">
        <v>1</v>
      </c>
      <c r="CD781" s="503"/>
      <c r="CE781" s="503"/>
      <c r="CF781" s="503"/>
      <c r="CG781" s="503"/>
      <c r="CH781" s="504"/>
      <c r="CI781" s="508"/>
      <c r="CJ781" s="509"/>
      <c r="CK781" s="509"/>
      <c r="CL781" s="509"/>
      <c r="CM781" s="509"/>
      <c r="CN781" s="510"/>
    </row>
    <row r="782" spans="4:92" ht="14.25" customHeight="1">
      <c r="D782" s="911">
        <v>6</v>
      </c>
      <c r="E782" s="911"/>
      <c r="F782" s="911"/>
      <c r="G782" s="911"/>
      <c r="H782" s="911"/>
      <c r="I782" s="911"/>
      <c r="J782" s="911"/>
      <c r="K782" s="911"/>
      <c r="L782" s="911"/>
      <c r="M782" s="911"/>
      <c r="N782" s="911"/>
      <c r="O782" s="911"/>
      <c r="P782" s="911"/>
      <c r="Q782" s="911"/>
      <c r="R782" s="911"/>
      <c r="S782" s="911"/>
      <c r="T782" s="911"/>
      <c r="U782" s="911"/>
      <c r="V782" s="911"/>
      <c r="W782" s="674">
        <v>3</v>
      </c>
      <c r="X782" s="674"/>
      <c r="Y782" s="674"/>
      <c r="Z782" s="674"/>
      <c r="AA782" s="674"/>
      <c r="AB782" s="674"/>
      <c r="AC782" s="674"/>
      <c r="AD782" s="674">
        <v>1</v>
      </c>
      <c r="AE782" s="674"/>
      <c r="AF782" s="674"/>
      <c r="AG782" s="674"/>
      <c r="AH782" s="674"/>
      <c r="AI782" s="674"/>
      <c r="AJ782" s="674"/>
      <c r="AK782" s="914"/>
      <c r="AL782" s="671"/>
      <c r="AM782" s="671"/>
      <c r="AN782" s="671"/>
      <c r="AO782" s="672"/>
      <c r="AP782" s="669"/>
      <c r="AQ782" s="669"/>
      <c r="AR782" s="669"/>
      <c r="AS782" s="669"/>
      <c r="AT782" s="669"/>
      <c r="AV782" s="529">
        <v>6</v>
      </c>
      <c r="AW782" s="530"/>
      <c r="AX782" s="530"/>
      <c r="AY782" s="530"/>
      <c r="AZ782" s="530"/>
      <c r="BA782" s="530"/>
      <c r="BB782" s="530"/>
      <c r="BC782" s="530"/>
      <c r="BD782" s="530"/>
      <c r="BE782" s="530"/>
      <c r="BF782" s="530"/>
      <c r="BG782" s="530"/>
      <c r="BH782" s="530"/>
      <c r="BI782" s="530"/>
      <c r="BJ782" s="530"/>
      <c r="BK782" s="530"/>
      <c r="BL782" s="530"/>
      <c r="BM782" s="530"/>
      <c r="BN782" s="531"/>
      <c r="BO782" s="505"/>
      <c r="BP782" s="506"/>
      <c r="BQ782" s="506"/>
      <c r="BR782" s="506"/>
      <c r="BS782" s="506"/>
      <c r="BT782" s="506"/>
      <c r="BU782" s="507"/>
      <c r="BV782" s="505"/>
      <c r="BW782" s="506"/>
      <c r="BX782" s="506"/>
      <c r="BY782" s="506"/>
      <c r="BZ782" s="506"/>
      <c r="CA782" s="506"/>
      <c r="CB782" s="507"/>
      <c r="CC782" s="502"/>
      <c r="CD782" s="503"/>
      <c r="CE782" s="503"/>
      <c r="CF782" s="503"/>
      <c r="CG782" s="503"/>
      <c r="CH782" s="504"/>
      <c r="CI782" s="508"/>
      <c r="CJ782" s="509"/>
      <c r="CK782" s="509"/>
      <c r="CL782" s="509"/>
      <c r="CM782" s="509"/>
      <c r="CN782" s="510"/>
    </row>
    <row r="783" spans="4:92" ht="14.25" customHeight="1">
      <c r="D783" s="912" t="s">
        <v>642</v>
      </c>
      <c r="E783" s="913"/>
      <c r="F783" s="913"/>
      <c r="G783" s="913"/>
      <c r="H783" s="913"/>
      <c r="I783" s="913"/>
      <c r="J783" s="913"/>
      <c r="K783" s="913"/>
      <c r="L783" s="913"/>
      <c r="M783" s="913"/>
      <c r="N783" s="913"/>
      <c r="O783" s="913"/>
      <c r="P783" s="913"/>
      <c r="Q783" s="913"/>
      <c r="R783" s="913"/>
      <c r="S783" s="913"/>
      <c r="T783" s="913"/>
      <c r="U783" s="913"/>
      <c r="V783" s="913"/>
      <c r="W783" s="913"/>
      <c r="X783" s="913"/>
      <c r="Y783" s="913"/>
      <c r="Z783" s="913"/>
      <c r="AA783" s="913"/>
      <c r="AB783" s="913"/>
      <c r="AC783" s="913"/>
      <c r="AD783" s="913"/>
      <c r="AE783" s="913"/>
      <c r="AF783" s="913"/>
      <c r="AG783" s="913"/>
      <c r="AH783" s="913"/>
      <c r="AI783" s="913"/>
      <c r="AJ783" s="913"/>
      <c r="AK783" s="913"/>
      <c r="AL783" s="913"/>
      <c r="AM783" s="913"/>
      <c r="AN783" s="913"/>
      <c r="AO783" s="913"/>
      <c r="AP783" s="913"/>
      <c r="AQ783" s="913"/>
      <c r="AR783" s="913"/>
      <c r="AS783" s="913"/>
      <c r="AT783" s="913"/>
      <c r="AV783" s="515" t="s">
        <v>439</v>
      </c>
      <c r="AW783" s="515"/>
      <c r="AX783" s="515"/>
      <c r="AY783" s="515"/>
      <c r="AZ783" s="515"/>
      <c r="BA783" s="515"/>
      <c r="BB783" s="515"/>
      <c r="BC783" s="515"/>
      <c r="BD783" s="515"/>
      <c r="BE783" s="515"/>
      <c r="BF783" s="515"/>
      <c r="BG783" s="515"/>
      <c r="BH783" s="515"/>
      <c r="BI783" s="515"/>
      <c r="BJ783" s="515"/>
      <c r="BK783" s="515"/>
      <c r="BL783" s="515"/>
      <c r="BM783" s="515"/>
      <c r="BN783" s="515"/>
      <c r="BO783" s="515"/>
      <c r="BP783" s="515"/>
      <c r="BQ783" s="515"/>
      <c r="BR783" s="515"/>
      <c r="BS783" s="515"/>
      <c r="BT783" s="515"/>
      <c r="BU783" s="515"/>
      <c r="BV783" s="515"/>
      <c r="BW783" s="515"/>
      <c r="BX783" s="515"/>
      <c r="BY783" s="515"/>
      <c r="BZ783" s="515"/>
      <c r="CA783" s="515"/>
      <c r="CB783" s="515"/>
      <c r="CC783" s="515"/>
      <c r="CD783" s="515"/>
      <c r="CE783" s="515"/>
      <c r="CF783" s="515"/>
      <c r="CG783" s="515"/>
      <c r="CH783" s="515"/>
      <c r="CI783" s="515"/>
      <c r="CJ783" s="515"/>
      <c r="CK783" s="515"/>
      <c r="CL783" s="515"/>
    </row>
    <row r="784" spans="4:92" ht="14.25" customHeight="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c r="AO784" s="81"/>
      <c r="AP784" s="81"/>
      <c r="AQ784" s="81"/>
      <c r="AR784" s="81"/>
      <c r="AS784" s="81"/>
      <c r="AT784" s="81"/>
    </row>
    <row r="785" spans="4:126" ht="14.25" customHeight="1">
      <c r="D785" s="514" t="s">
        <v>425</v>
      </c>
      <c r="E785" s="514"/>
      <c r="F785" s="514"/>
      <c r="G785" s="514"/>
      <c r="H785" s="514"/>
      <c r="I785" s="514"/>
      <c r="J785" s="514"/>
      <c r="K785" s="514"/>
      <c r="L785" s="514"/>
      <c r="M785" s="514"/>
      <c r="N785" s="514"/>
      <c r="O785" s="514"/>
      <c r="P785" s="514"/>
      <c r="Q785" s="514"/>
      <c r="R785" s="514"/>
      <c r="S785" s="514"/>
      <c r="T785" s="514"/>
      <c r="U785" s="514"/>
      <c r="V785" s="514"/>
      <c r="W785" s="514"/>
      <c r="X785" s="514"/>
      <c r="Y785" s="514"/>
      <c r="Z785" s="514"/>
      <c r="AA785" s="514"/>
      <c r="AB785" s="514"/>
      <c r="AC785" s="514"/>
      <c r="AD785" s="514"/>
      <c r="AE785" s="514"/>
      <c r="AF785" s="514"/>
      <c r="AG785" s="514"/>
      <c r="AH785" s="514"/>
      <c r="AI785" s="514"/>
      <c r="AJ785" s="514"/>
      <c r="AK785" s="514"/>
      <c r="AL785" s="100"/>
      <c r="AM785" s="100"/>
      <c r="AN785" s="100"/>
      <c r="AO785" s="100"/>
      <c r="AP785" s="100"/>
      <c r="AQ785" s="100"/>
      <c r="AR785" s="100"/>
      <c r="AS785" s="100"/>
      <c r="AT785" s="100"/>
      <c r="AV785" s="532" t="s">
        <v>441</v>
      </c>
      <c r="AW785" s="532"/>
      <c r="AX785" s="532"/>
      <c r="AY785" s="532"/>
      <c r="AZ785" s="532"/>
      <c r="BA785" s="532"/>
      <c r="BB785" s="532"/>
      <c r="BC785" s="532"/>
      <c r="BD785" s="532"/>
      <c r="BE785" s="532"/>
      <c r="BF785" s="532"/>
      <c r="BG785" s="532"/>
      <c r="BH785" s="532"/>
      <c r="BI785" s="532"/>
      <c r="BJ785" s="532"/>
      <c r="BK785" s="532"/>
      <c r="BL785" s="532"/>
      <c r="BM785" s="532"/>
      <c r="BN785" s="532"/>
      <c r="BO785" s="532"/>
      <c r="BP785" s="532"/>
      <c r="BQ785" s="532"/>
      <c r="BR785" s="532"/>
      <c r="BS785" s="532"/>
      <c r="BT785" s="532"/>
      <c r="BU785" s="532"/>
      <c r="BV785" s="532"/>
      <c r="BW785" s="532"/>
      <c r="BX785" s="532"/>
      <c r="BY785" s="532"/>
      <c r="BZ785" s="532"/>
      <c r="CA785" s="532"/>
      <c r="CB785" s="532"/>
      <c r="CC785" s="532"/>
      <c r="CD785" s="532"/>
      <c r="CE785" s="532"/>
      <c r="CF785" s="532"/>
      <c r="CG785" s="532"/>
      <c r="CH785" s="532"/>
      <c r="CI785" s="532"/>
      <c r="CJ785" s="532"/>
      <c r="CK785" s="532"/>
      <c r="CL785" s="532"/>
      <c r="CM785" s="532"/>
      <c r="CN785" s="532"/>
    </row>
    <row r="786" spans="4:126" ht="14.25" customHeight="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c r="AH786" s="101"/>
      <c r="AI786" s="101"/>
      <c r="AJ786" s="101"/>
      <c r="AK786" s="101"/>
      <c r="AL786" s="101"/>
      <c r="AM786" s="101"/>
      <c r="AN786" s="101"/>
      <c r="AO786" s="101"/>
      <c r="AP786" s="101"/>
      <c r="AQ786" s="101"/>
      <c r="AR786" s="101"/>
      <c r="AS786" s="101"/>
      <c r="AT786" s="101"/>
      <c r="AV786" s="532"/>
      <c r="AW786" s="532"/>
      <c r="AX786" s="532"/>
      <c r="AY786" s="532"/>
      <c r="AZ786" s="532"/>
      <c r="BA786" s="532"/>
      <c r="BB786" s="532"/>
      <c r="BC786" s="532"/>
      <c r="BD786" s="532"/>
      <c r="BE786" s="532"/>
      <c r="BF786" s="532"/>
      <c r="BG786" s="532"/>
      <c r="BH786" s="532"/>
      <c r="BI786" s="532"/>
      <c r="BJ786" s="532"/>
      <c r="BK786" s="532"/>
      <c r="BL786" s="532"/>
      <c r="BM786" s="532"/>
      <c r="BN786" s="532"/>
      <c r="BO786" s="532"/>
      <c r="BP786" s="532"/>
      <c r="BQ786" s="532"/>
      <c r="BR786" s="532"/>
      <c r="BS786" s="532"/>
      <c r="BT786" s="532"/>
      <c r="BU786" s="532"/>
      <c r="BV786" s="532"/>
      <c r="BW786" s="532"/>
      <c r="BX786" s="532"/>
      <c r="BY786" s="532"/>
      <c r="BZ786" s="532"/>
      <c r="CA786" s="532"/>
      <c r="CB786" s="532"/>
      <c r="CC786" s="532"/>
      <c r="CD786" s="532"/>
      <c r="CE786" s="532"/>
      <c r="CF786" s="532"/>
      <c r="CG786" s="532"/>
      <c r="CH786" s="532"/>
      <c r="CI786" s="532"/>
      <c r="CJ786" s="532"/>
      <c r="CK786" s="532"/>
      <c r="CL786" s="532"/>
      <c r="CM786" s="532"/>
      <c r="CN786" s="532"/>
    </row>
    <row r="787" spans="4:126" ht="14.25" customHeight="1">
      <c r="D787" s="329" t="s">
        <v>423</v>
      </c>
      <c r="E787" s="330"/>
      <c r="F787" s="330"/>
      <c r="G787" s="330"/>
      <c r="H787" s="330"/>
      <c r="I787" s="330"/>
      <c r="J787" s="330"/>
      <c r="K787" s="330"/>
      <c r="L787" s="330"/>
      <c r="M787" s="330"/>
      <c r="N787" s="330"/>
      <c r="O787" s="330"/>
      <c r="P787" s="330"/>
      <c r="Q787" s="330"/>
      <c r="R787" s="330"/>
      <c r="S787" s="330"/>
      <c r="T787" s="330"/>
      <c r="U787" s="330"/>
      <c r="V787" s="330"/>
      <c r="W787" s="330"/>
      <c r="X787" s="330"/>
      <c r="Y787" s="330"/>
      <c r="Z787" s="331"/>
      <c r="AA787" s="329" t="s">
        <v>424</v>
      </c>
      <c r="AB787" s="330"/>
      <c r="AC787" s="330"/>
      <c r="AD787" s="330"/>
      <c r="AE787" s="330"/>
      <c r="AF787" s="330"/>
      <c r="AG787" s="330"/>
      <c r="AH787" s="330"/>
      <c r="AI787" s="330"/>
      <c r="AJ787" s="330"/>
      <c r="AK787" s="330"/>
      <c r="AL787" s="330"/>
      <c r="AM787" s="330"/>
      <c r="AN787" s="330"/>
      <c r="AO787" s="330"/>
      <c r="AP787" s="330"/>
      <c r="AQ787" s="330"/>
      <c r="AR787" s="330"/>
      <c r="AS787" s="330"/>
      <c r="AT787" s="331"/>
      <c r="AV787" s="514" t="s">
        <v>736</v>
      </c>
      <c r="AW787" s="514"/>
      <c r="AX787" s="514"/>
      <c r="AY787" s="514"/>
      <c r="AZ787" s="514"/>
      <c r="BA787" s="514"/>
      <c r="BB787" s="514"/>
      <c r="BC787" s="514"/>
      <c r="BD787" s="514"/>
      <c r="BE787" s="514"/>
      <c r="BF787" s="514"/>
      <c r="BG787" s="514"/>
      <c r="BH787" s="514"/>
      <c r="BI787" s="514"/>
      <c r="BJ787" s="514"/>
      <c r="BK787" s="514"/>
      <c r="BL787" s="514"/>
      <c r="BM787" s="514"/>
      <c r="BN787" s="514"/>
      <c r="BO787" s="514"/>
      <c r="BP787" s="514"/>
      <c r="BQ787" s="514"/>
      <c r="BR787" s="514"/>
      <c r="BS787" s="514"/>
      <c r="BT787" s="514"/>
      <c r="BU787" s="514"/>
      <c r="BV787" s="514"/>
      <c r="BW787" s="514"/>
      <c r="BX787" s="514"/>
      <c r="BY787" s="514"/>
      <c r="BZ787" s="514"/>
      <c r="CA787" s="514"/>
      <c r="CB787" s="514"/>
      <c r="CC787" s="514"/>
      <c r="CD787" s="514"/>
      <c r="CE787" s="514"/>
      <c r="CF787" s="514"/>
      <c r="CG787" s="514"/>
      <c r="CH787" s="514"/>
      <c r="CI787" s="514"/>
      <c r="CJ787" s="514"/>
      <c r="CK787" s="514"/>
      <c r="CL787" s="514"/>
      <c r="CM787" s="514"/>
      <c r="CN787" s="514"/>
    </row>
    <row r="788" spans="4:126" ht="14.25" customHeight="1">
      <c r="D788" s="332"/>
      <c r="E788" s="333"/>
      <c r="F788" s="333"/>
      <c r="G788" s="333"/>
      <c r="H788" s="333"/>
      <c r="I788" s="333"/>
      <c r="J788" s="333"/>
      <c r="K788" s="333"/>
      <c r="L788" s="333"/>
      <c r="M788" s="333"/>
      <c r="N788" s="333"/>
      <c r="O788" s="333"/>
      <c r="P788" s="333"/>
      <c r="Q788" s="333"/>
      <c r="R788" s="333"/>
      <c r="S788" s="333"/>
      <c r="T788" s="333"/>
      <c r="U788" s="333"/>
      <c r="V788" s="333"/>
      <c r="W788" s="333"/>
      <c r="X788" s="333"/>
      <c r="Y788" s="333"/>
      <c r="Z788" s="334"/>
      <c r="AA788" s="332"/>
      <c r="AB788" s="333"/>
      <c r="AC788" s="333"/>
      <c r="AD788" s="333"/>
      <c r="AE788" s="333"/>
      <c r="AF788" s="333"/>
      <c r="AG788" s="333"/>
      <c r="AH788" s="333"/>
      <c r="AI788" s="333"/>
      <c r="AJ788" s="333"/>
      <c r="AK788" s="333"/>
      <c r="AL788" s="333"/>
      <c r="AM788" s="333"/>
      <c r="AN788" s="333"/>
      <c r="AO788" s="333"/>
      <c r="AP788" s="333"/>
      <c r="AQ788" s="333"/>
      <c r="AR788" s="333"/>
      <c r="AS788" s="333"/>
      <c r="AT788" s="334"/>
      <c r="AV788" s="447"/>
      <c r="AW788" s="447"/>
      <c r="AX788" s="447"/>
      <c r="AY788" s="447"/>
      <c r="AZ788" s="447"/>
      <c r="BA788" s="447"/>
      <c r="BB788" s="447"/>
      <c r="BC788" s="447"/>
      <c r="BD788" s="447"/>
      <c r="BE788" s="447"/>
      <c r="BF788" s="447"/>
      <c r="BG788" s="447"/>
      <c r="BH788" s="447"/>
      <c r="BI788" s="447"/>
      <c r="BJ788" s="447"/>
      <c r="BK788" s="447"/>
      <c r="BL788" s="447"/>
      <c r="BM788" s="447"/>
      <c r="BN788" s="447"/>
      <c r="BO788" s="447"/>
      <c r="BP788" s="447"/>
      <c r="BQ788" s="447"/>
      <c r="BR788" s="447"/>
      <c r="BS788" s="447"/>
      <c r="BT788" s="447"/>
      <c r="BU788" s="447"/>
      <c r="BV788" s="447"/>
      <c r="BW788" s="447"/>
      <c r="BX788" s="447"/>
      <c r="BY788" s="447"/>
      <c r="BZ788" s="447"/>
      <c r="CA788" s="447"/>
      <c r="CB788" s="447"/>
      <c r="CC788" s="447"/>
      <c r="CD788" s="447"/>
      <c r="CE788" s="447"/>
      <c r="CF788" s="447"/>
      <c r="CG788" s="447"/>
      <c r="CH788" s="447"/>
      <c r="CI788" s="447"/>
      <c r="CJ788" s="447"/>
      <c r="CK788" s="447"/>
      <c r="CL788" s="447"/>
      <c r="CM788" s="447"/>
      <c r="CN788" s="447"/>
    </row>
    <row r="789" spans="4:126" ht="14.25" customHeight="1">
      <c r="D789" s="670" t="s">
        <v>1085</v>
      </c>
      <c r="E789" s="671"/>
      <c r="F789" s="671"/>
      <c r="G789" s="671"/>
      <c r="H789" s="671"/>
      <c r="I789" s="671"/>
      <c r="J789" s="671"/>
      <c r="K789" s="671"/>
      <c r="L789" s="671"/>
      <c r="M789" s="671"/>
      <c r="N789" s="671"/>
      <c r="O789" s="671"/>
      <c r="P789" s="671"/>
      <c r="Q789" s="671"/>
      <c r="R789" s="671"/>
      <c r="S789" s="671"/>
      <c r="T789" s="671"/>
      <c r="U789" s="671"/>
      <c r="V789" s="671"/>
      <c r="W789" s="671"/>
      <c r="X789" s="671"/>
      <c r="Y789" s="671"/>
      <c r="Z789" s="672"/>
      <c r="AA789" s="670">
        <v>602.5</v>
      </c>
      <c r="AB789" s="671"/>
      <c r="AC789" s="671"/>
      <c r="AD789" s="671"/>
      <c r="AE789" s="671"/>
      <c r="AF789" s="671"/>
      <c r="AG789" s="671"/>
      <c r="AH789" s="671"/>
      <c r="AI789" s="671"/>
      <c r="AJ789" s="671"/>
      <c r="AK789" s="671"/>
      <c r="AL789" s="671"/>
      <c r="AM789" s="671"/>
      <c r="AN789" s="671"/>
      <c r="AO789" s="671"/>
      <c r="AP789" s="671"/>
      <c r="AQ789" s="671"/>
      <c r="AR789" s="671"/>
      <c r="AS789" s="671"/>
      <c r="AT789" s="672"/>
      <c r="AV789" s="329" t="s">
        <v>442</v>
      </c>
      <c r="AW789" s="330"/>
      <c r="AX789" s="330"/>
      <c r="AY789" s="330"/>
      <c r="AZ789" s="330"/>
      <c r="BA789" s="330"/>
      <c r="BB789" s="330"/>
      <c r="BC789" s="330"/>
      <c r="BD789" s="330"/>
      <c r="BE789" s="330"/>
      <c r="BF789" s="330"/>
      <c r="BG789" s="330"/>
      <c r="BH789" s="330"/>
      <c r="BI789" s="330"/>
      <c r="BJ789" s="330"/>
      <c r="BK789" s="330"/>
      <c r="BL789" s="330"/>
      <c r="BM789" s="330"/>
      <c r="BN789" s="331"/>
      <c r="BO789" s="329" t="s">
        <v>443</v>
      </c>
      <c r="BP789" s="330"/>
      <c r="BQ789" s="330"/>
      <c r="BR789" s="330"/>
      <c r="BS789" s="330"/>
      <c r="BT789" s="330"/>
      <c r="BU789" s="330"/>
      <c r="BV789" s="331"/>
      <c r="BW789" s="329" t="s">
        <v>444</v>
      </c>
      <c r="BX789" s="330"/>
      <c r="BY789" s="330"/>
      <c r="BZ789" s="330"/>
      <c r="CA789" s="330"/>
      <c r="CB789" s="330"/>
      <c r="CC789" s="330"/>
      <c r="CD789" s="331"/>
      <c r="CE789" s="329" t="s">
        <v>121</v>
      </c>
      <c r="CF789" s="330"/>
      <c r="CG789" s="330"/>
      <c r="CH789" s="330"/>
      <c r="CI789" s="330"/>
      <c r="CJ789" s="330"/>
      <c r="CK789" s="330"/>
      <c r="CL789" s="330"/>
      <c r="CM789" s="330"/>
      <c r="CN789" s="331"/>
    </row>
    <row r="790" spans="4:126" ht="14.25" customHeight="1">
      <c r="D790" s="670"/>
      <c r="E790" s="671"/>
      <c r="F790" s="671"/>
      <c r="G790" s="671"/>
      <c r="H790" s="671"/>
      <c r="I790" s="671"/>
      <c r="J790" s="671"/>
      <c r="K790" s="671"/>
      <c r="L790" s="671"/>
      <c r="M790" s="671"/>
      <c r="N790" s="671"/>
      <c r="O790" s="671"/>
      <c r="P790" s="671"/>
      <c r="Q790" s="671"/>
      <c r="R790" s="671"/>
      <c r="S790" s="671"/>
      <c r="T790" s="671"/>
      <c r="U790" s="671"/>
      <c r="V790" s="671"/>
      <c r="W790" s="671"/>
      <c r="X790" s="671"/>
      <c r="Y790" s="671"/>
      <c r="Z790" s="672"/>
      <c r="AA790" s="670"/>
      <c r="AB790" s="671"/>
      <c r="AC790" s="671"/>
      <c r="AD790" s="671"/>
      <c r="AE790" s="671"/>
      <c r="AF790" s="671"/>
      <c r="AG790" s="671"/>
      <c r="AH790" s="671"/>
      <c r="AI790" s="671"/>
      <c r="AJ790" s="671"/>
      <c r="AK790" s="671"/>
      <c r="AL790" s="671"/>
      <c r="AM790" s="671"/>
      <c r="AN790" s="671"/>
      <c r="AO790" s="671"/>
      <c r="AP790" s="671"/>
      <c r="AQ790" s="671"/>
      <c r="AR790" s="671"/>
      <c r="AS790" s="671"/>
      <c r="AT790" s="672"/>
      <c r="AV790" s="332"/>
      <c r="AW790" s="333"/>
      <c r="AX790" s="333"/>
      <c r="AY790" s="333"/>
      <c r="AZ790" s="333"/>
      <c r="BA790" s="333"/>
      <c r="BB790" s="333"/>
      <c r="BC790" s="333"/>
      <c r="BD790" s="333"/>
      <c r="BE790" s="333"/>
      <c r="BF790" s="333"/>
      <c r="BG790" s="333"/>
      <c r="BH790" s="333"/>
      <c r="BI790" s="333"/>
      <c r="BJ790" s="333"/>
      <c r="BK790" s="333"/>
      <c r="BL790" s="333"/>
      <c r="BM790" s="333"/>
      <c r="BN790" s="334"/>
      <c r="BO790" s="332"/>
      <c r="BP790" s="333"/>
      <c r="BQ790" s="333"/>
      <c r="BR790" s="333"/>
      <c r="BS790" s="333"/>
      <c r="BT790" s="333"/>
      <c r="BU790" s="333"/>
      <c r="BV790" s="334"/>
      <c r="BW790" s="332"/>
      <c r="BX790" s="333"/>
      <c r="BY790" s="333"/>
      <c r="BZ790" s="333"/>
      <c r="CA790" s="333"/>
      <c r="CB790" s="333"/>
      <c r="CC790" s="333"/>
      <c r="CD790" s="334"/>
      <c r="CE790" s="332"/>
      <c r="CF790" s="333"/>
      <c r="CG790" s="333"/>
      <c r="CH790" s="333"/>
      <c r="CI790" s="333"/>
      <c r="CJ790" s="333"/>
      <c r="CK790" s="333"/>
      <c r="CL790" s="333"/>
      <c r="CM790" s="333"/>
      <c r="CN790" s="334"/>
    </row>
    <row r="791" spans="4:126" ht="14.25" customHeight="1">
      <c r="D791" s="338"/>
      <c r="E791" s="339"/>
      <c r="F791" s="339"/>
      <c r="G791" s="339"/>
      <c r="H791" s="339"/>
      <c r="I791" s="339"/>
      <c r="J791" s="339"/>
      <c r="K791" s="339"/>
      <c r="L791" s="339"/>
      <c r="M791" s="339"/>
      <c r="N791" s="339"/>
      <c r="O791" s="339"/>
      <c r="P791" s="339"/>
      <c r="Q791" s="339"/>
      <c r="R791" s="339"/>
      <c r="S791" s="339"/>
      <c r="T791" s="339"/>
      <c r="U791" s="339"/>
      <c r="V791" s="339"/>
      <c r="W791" s="339"/>
      <c r="X791" s="339"/>
      <c r="Y791" s="339"/>
      <c r="Z791" s="340"/>
      <c r="AA791" s="338"/>
      <c r="AB791" s="339"/>
      <c r="AC791" s="339"/>
      <c r="AD791" s="339"/>
      <c r="AE791" s="339"/>
      <c r="AF791" s="339"/>
      <c r="AG791" s="339"/>
      <c r="AH791" s="339"/>
      <c r="AI791" s="339"/>
      <c r="AJ791" s="339"/>
      <c r="AK791" s="339"/>
      <c r="AL791" s="339"/>
      <c r="AM791" s="339"/>
      <c r="AN791" s="339"/>
      <c r="AO791" s="339"/>
      <c r="AP791" s="339"/>
      <c r="AQ791" s="339"/>
      <c r="AR791" s="339"/>
      <c r="AS791" s="339"/>
      <c r="AT791" s="340"/>
      <c r="AV791" s="376" t="s">
        <v>797</v>
      </c>
      <c r="AW791" s="377"/>
      <c r="AX791" s="377"/>
      <c r="AY791" s="377"/>
      <c r="AZ791" s="377"/>
      <c r="BA791" s="377"/>
      <c r="BB791" s="377"/>
      <c r="BC791" s="377"/>
      <c r="BD791" s="377"/>
      <c r="BE791" s="377"/>
      <c r="BF791" s="377"/>
      <c r="BG791" s="377"/>
      <c r="BH791" s="377"/>
      <c r="BI791" s="377"/>
      <c r="BJ791" s="377"/>
      <c r="BK791" s="377"/>
      <c r="BL791" s="377"/>
      <c r="BM791" s="377"/>
      <c r="BN791" s="378"/>
      <c r="BO791" s="376">
        <v>47</v>
      </c>
      <c r="BP791" s="377"/>
      <c r="BQ791" s="377"/>
      <c r="BR791" s="377"/>
      <c r="BS791" s="377"/>
      <c r="BT791" s="377"/>
      <c r="BU791" s="377"/>
      <c r="BV791" s="378"/>
      <c r="BW791" s="376">
        <v>6</v>
      </c>
      <c r="BX791" s="377"/>
      <c r="BY791" s="377"/>
      <c r="BZ791" s="377"/>
      <c r="CA791" s="377"/>
      <c r="CB791" s="377"/>
      <c r="CC791" s="377"/>
      <c r="CD791" s="378"/>
      <c r="CE791" s="376">
        <v>53</v>
      </c>
      <c r="CF791" s="377"/>
      <c r="CG791" s="377"/>
      <c r="CH791" s="377"/>
      <c r="CI791" s="377"/>
      <c r="CJ791" s="377"/>
      <c r="CK791" s="377"/>
      <c r="CL791" s="377"/>
      <c r="CM791" s="377"/>
      <c r="CN791" s="378"/>
    </row>
    <row r="792" spans="4:126" ht="14.25" customHeight="1">
      <c r="D792" s="338"/>
      <c r="E792" s="339"/>
      <c r="F792" s="339"/>
      <c r="G792" s="339"/>
      <c r="H792" s="339"/>
      <c r="I792" s="339"/>
      <c r="J792" s="339"/>
      <c r="K792" s="339"/>
      <c r="L792" s="339"/>
      <c r="M792" s="339"/>
      <c r="N792" s="339"/>
      <c r="O792" s="339"/>
      <c r="P792" s="339"/>
      <c r="Q792" s="339"/>
      <c r="R792" s="339"/>
      <c r="S792" s="339"/>
      <c r="T792" s="339"/>
      <c r="U792" s="339"/>
      <c r="V792" s="339"/>
      <c r="W792" s="339"/>
      <c r="X792" s="339"/>
      <c r="Y792" s="339"/>
      <c r="Z792" s="340"/>
      <c r="AA792" s="338"/>
      <c r="AB792" s="339"/>
      <c r="AC792" s="339"/>
      <c r="AD792" s="339"/>
      <c r="AE792" s="339"/>
      <c r="AF792" s="339"/>
      <c r="AG792" s="339"/>
      <c r="AH792" s="339"/>
      <c r="AI792" s="339"/>
      <c r="AJ792" s="339"/>
      <c r="AK792" s="339"/>
      <c r="AL792" s="339"/>
      <c r="AM792" s="339"/>
      <c r="AN792" s="339"/>
      <c r="AO792" s="339"/>
      <c r="AP792" s="339"/>
      <c r="AQ792" s="339"/>
      <c r="AR792" s="339"/>
      <c r="AS792" s="339"/>
      <c r="AT792" s="340"/>
      <c r="AV792" s="376" t="s">
        <v>798</v>
      </c>
      <c r="AW792" s="377"/>
      <c r="AX792" s="377"/>
      <c r="AY792" s="377"/>
      <c r="AZ792" s="377"/>
      <c r="BA792" s="377"/>
      <c r="BB792" s="377"/>
      <c r="BC792" s="377"/>
      <c r="BD792" s="377"/>
      <c r="BE792" s="377"/>
      <c r="BF792" s="377"/>
      <c r="BG792" s="377"/>
      <c r="BH792" s="377"/>
      <c r="BI792" s="377"/>
      <c r="BJ792" s="377"/>
      <c r="BK792" s="377"/>
      <c r="BL792" s="377"/>
      <c r="BM792" s="377"/>
      <c r="BN792" s="378"/>
      <c r="BO792" s="376">
        <v>7</v>
      </c>
      <c r="BP792" s="377"/>
      <c r="BQ792" s="377"/>
      <c r="BR792" s="377"/>
      <c r="BS792" s="377"/>
      <c r="BT792" s="377"/>
      <c r="BU792" s="377"/>
      <c r="BV792" s="378"/>
      <c r="BW792" s="376">
        <v>5</v>
      </c>
      <c r="BX792" s="377"/>
      <c r="BY792" s="377"/>
      <c r="BZ792" s="377"/>
      <c r="CA792" s="377"/>
      <c r="CB792" s="377"/>
      <c r="CC792" s="377"/>
      <c r="CD792" s="378"/>
      <c r="CE792" s="376">
        <v>12</v>
      </c>
      <c r="CF792" s="377"/>
      <c r="CG792" s="377"/>
      <c r="CH792" s="377"/>
      <c r="CI792" s="377"/>
      <c r="CJ792" s="377"/>
      <c r="CK792" s="377"/>
      <c r="CL792" s="377"/>
      <c r="CM792" s="377"/>
      <c r="CN792" s="378"/>
      <c r="CU792" s="177"/>
      <c r="CV792" s="177"/>
      <c r="CW792" s="177"/>
      <c r="CX792" s="177"/>
      <c r="CY792" s="177"/>
      <c r="CZ792" s="177"/>
      <c r="DA792" s="177"/>
      <c r="DB792" s="177"/>
      <c r="DC792" s="177"/>
      <c r="DD792" s="177"/>
      <c r="DE792" s="177"/>
      <c r="DF792" s="177"/>
      <c r="DG792" s="177"/>
    </row>
    <row r="793" spans="4:126" ht="14.25" customHeight="1">
      <c r="D793" s="338"/>
      <c r="E793" s="339"/>
      <c r="F793" s="339"/>
      <c r="G793" s="339"/>
      <c r="H793" s="339"/>
      <c r="I793" s="339"/>
      <c r="J793" s="339"/>
      <c r="K793" s="339"/>
      <c r="L793" s="339"/>
      <c r="M793" s="339"/>
      <c r="N793" s="339"/>
      <c r="O793" s="339"/>
      <c r="P793" s="339"/>
      <c r="Q793" s="339"/>
      <c r="R793" s="339"/>
      <c r="S793" s="339"/>
      <c r="T793" s="339"/>
      <c r="U793" s="339"/>
      <c r="V793" s="339"/>
      <c r="W793" s="339"/>
      <c r="X793" s="339"/>
      <c r="Y793" s="339"/>
      <c r="Z793" s="340"/>
      <c r="AA793" s="338"/>
      <c r="AB793" s="339"/>
      <c r="AC793" s="339"/>
      <c r="AD793" s="339"/>
      <c r="AE793" s="339"/>
      <c r="AF793" s="339"/>
      <c r="AG793" s="339"/>
      <c r="AH793" s="339"/>
      <c r="AI793" s="339"/>
      <c r="AJ793" s="339"/>
      <c r="AK793" s="339"/>
      <c r="AL793" s="339"/>
      <c r="AM793" s="339"/>
      <c r="AN793" s="339"/>
      <c r="AO793" s="339"/>
      <c r="AP793" s="339"/>
      <c r="AQ793" s="339"/>
      <c r="AR793" s="339"/>
      <c r="AS793" s="339"/>
      <c r="AT793" s="340"/>
      <c r="AV793" s="376" t="s">
        <v>799</v>
      </c>
      <c r="AW793" s="377"/>
      <c r="AX793" s="377"/>
      <c r="AY793" s="377"/>
      <c r="AZ793" s="377"/>
      <c r="BA793" s="377"/>
      <c r="BB793" s="377"/>
      <c r="BC793" s="377"/>
      <c r="BD793" s="377"/>
      <c r="BE793" s="377"/>
      <c r="BF793" s="377"/>
      <c r="BG793" s="377"/>
      <c r="BH793" s="377"/>
      <c r="BI793" s="377"/>
      <c r="BJ793" s="377"/>
      <c r="BK793" s="377"/>
      <c r="BL793" s="377"/>
      <c r="BM793" s="377"/>
      <c r="BN793" s="378"/>
      <c r="BO793" s="376">
        <v>6</v>
      </c>
      <c r="BP793" s="377"/>
      <c r="BQ793" s="377"/>
      <c r="BR793" s="377"/>
      <c r="BS793" s="377"/>
      <c r="BT793" s="377"/>
      <c r="BU793" s="377"/>
      <c r="BV793" s="378"/>
      <c r="BW793" s="376">
        <v>2</v>
      </c>
      <c r="BX793" s="377"/>
      <c r="BY793" s="377"/>
      <c r="BZ793" s="377"/>
      <c r="CA793" s="377"/>
      <c r="CB793" s="377"/>
      <c r="CC793" s="377"/>
      <c r="CD793" s="378"/>
      <c r="CE793" s="376">
        <v>8</v>
      </c>
      <c r="CF793" s="377"/>
      <c r="CG793" s="377"/>
      <c r="CH793" s="377"/>
      <c r="CI793" s="377"/>
      <c r="CJ793" s="377"/>
      <c r="CK793" s="377"/>
      <c r="CL793" s="377"/>
      <c r="CM793" s="377"/>
      <c r="CN793" s="378"/>
      <c r="CU793" s="177"/>
      <c r="CV793" s="731" t="s">
        <v>447</v>
      </c>
      <c r="CW793" s="731"/>
      <c r="CX793" s="731"/>
      <c r="CY793" s="731"/>
      <c r="CZ793" s="731"/>
      <c r="DA793" s="731"/>
      <c r="DB793" s="731"/>
      <c r="DC793" s="731"/>
      <c r="DD793" s="731"/>
      <c r="DE793" s="731"/>
      <c r="DF793" s="177"/>
      <c r="DG793" s="177"/>
    </row>
    <row r="794" spans="4:126" ht="14.25" customHeight="1">
      <c r="D794" s="338"/>
      <c r="E794" s="339"/>
      <c r="F794" s="339"/>
      <c r="G794" s="339"/>
      <c r="H794" s="339"/>
      <c r="I794" s="339"/>
      <c r="J794" s="339"/>
      <c r="K794" s="339"/>
      <c r="L794" s="339"/>
      <c r="M794" s="339"/>
      <c r="N794" s="339"/>
      <c r="O794" s="339"/>
      <c r="P794" s="339"/>
      <c r="Q794" s="339"/>
      <c r="R794" s="339"/>
      <c r="S794" s="339"/>
      <c r="T794" s="339"/>
      <c r="U794" s="339"/>
      <c r="V794" s="339"/>
      <c r="W794" s="339"/>
      <c r="X794" s="339"/>
      <c r="Y794" s="339"/>
      <c r="Z794" s="340"/>
      <c r="AA794" s="338"/>
      <c r="AB794" s="339"/>
      <c r="AC794" s="339"/>
      <c r="AD794" s="339"/>
      <c r="AE794" s="339"/>
      <c r="AF794" s="339"/>
      <c r="AG794" s="339"/>
      <c r="AH794" s="339"/>
      <c r="AI794" s="339"/>
      <c r="AJ794" s="339"/>
      <c r="AK794" s="339"/>
      <c r="AL794" s="339"/>
      <c r="AM794" s="339"/>
      <c r="AN794" s="339"/>
      <c r="AO794" s="339"/>
      <c r="AP794" s="339"/>
      <c r="AQ794" s="339"/>
      <c r="AR794" s="339"/>
      <c r="AS794" s="339"/>
      <c r="AT794" s="340"/>
      <c r="AV794" s="376" t="s">
        <v>800</v>
      </c>
      <c r="AW794" s="377"/>
      <c r="AX794" s="377"/>
      <c r="AY794" s="377"/>
      <c r="AZ794" s="377"/>
      <c r="BA794" s="377"/>
      <c r="BB794" s="377"/>
      <c r="BC794" s="377"/>
      <c r="BD794" s="377"/>
      <c r="BE794" s="377"/>
      <c r="BF794" s="377"/>
      <c r="BG794" s="377"/>
      <c r="BH794" s="377"/>
      <c r="BI794" s="377"/>
      <c r="BJ794" s="377"/>
      <c r="BK794" s="377"/>
      <c r="BL794" s="377"/>
      <c r="BM794" s="377"/>
      <c r="BN794" s="378"/>
      <c r="BO794" s="376">
        <v>3</v>
      </c>
      <c r="BP794" s="377"/>
      <c r="BQ794" s="377"/>
      <c r="BR794" s="377"/>
      <c r="BS794" s="377"/>
      <c r="BT794" s="377"/>
      <c r="BU794" s="377"/>
      <c r="BV794" s="378"/>
      <c r="BW794" s="376">
        <v>3</v>
      </c>
      <c r="BX794" s="377"/>
      <c r="BY794" s="377"/>
      <c r="BZ794" s="377"/>
      <c r="CA794" s="377"/>
      <c r="CB794" s="377"/>
      <c r="CC794" s="377"/>
      <c r="CD794" s="378"/>
      <c r="CE794" s="376">
        <v>6</v>
      </c>
      <c r="CF794" s="377"/>
      <c r="CG794" s="377"/>
      <c r="CH794" s="377"/>
      <c r="CI794" s="377"/>
      <c r="CJ794" s="377"/>
      <c r="CK794" s="377"/>
      <c r="CL794" s="377"/>
      <c r="CM794" s="377"/>
      <c r="CN794" s="378"/>
      <c r="CU794" s="177"/>
      <c r="CV794" s="177"/>
      <c r="CW794" s="198">
        <v>2008</v>
      </c>
      <c r="CX794" s="198">
        <v>2009</v>
      </c>
      <c r="CY794" s="198">
        <v>2010</v>
      </c>
      <c r="CZ794" s="198">
        <v>2011</v>
      </c>
      <c r="DA794" s="198">
        <v>2012</v>
      </c>
      <c r="DB794" s="198">
        <v>2013</v>
      </c>
      <c r="DC794" s="198">
        <v>2014</v>
      </c>
      <c r="DD794" s="198">
        <v>2015</v>
      </c>
      <c r="DE794" s="205">
        <v>2016</v>
      </c>
      <c r="DF794" s="205">
        <v>2017</v>
      </c>
      <c r="DG794" s="205">
        <v>2018</v>
      </c>
      <c r="DH794" s="211">
        <v>2019</v>
      </c>
    </row>
    <row r="795" spans="4:126" ht="14.25" customHeight="1">
      <c r="D795" s="669"/>
      <c r="E795" s="669"/>
      <c r="F795" s="669"/>
      <c r="G795" s="669"/>
      <c r="H795" s="669"/>
      <c r="I795" s="669"/>
      <c r="J795" s="669"/>
      <c r="K795" s="669"/>
      <c r="L795" s="669"/>
      <c r="M795" s="669"/>
      <c r="N795" s="669"/>
      <c r="O795" s="669"/>
      <c r="P795" s="669"/>
      <c r="Q795" s="669"/>
      <c r="R795" s="669"/>
      <c r="S795" s="669"/>
      <c r="T795" s="669"/>
      <c r="U795" s="669"/>
      <c r="V795" s="669"/>
      <c r="W795" s="669"/>
      <c r="X795" s="669"/>
      <c r="Y795" s="669"/>
      <c r="Z795" s="669"/>
      <c r="AA795" s="669"/>
      <c r="AB795" s="669"/>
      <c r="AC795" s="669"/>
      <c r="AD795" s="669"/>
      <c r="AE795" s="669"/>
      <c r="AF795" s="669"/>
      <c r="AG795" s="669"/>
      <c r="AH795" s="669"/>
      <c r="AI795" s="669"/>
      <c r="AJ795" s="669"/>
      <c r="AK795" s="669"/>
      <c r="AL795" s="669"/>
      <c r="AM795" s="669"/>
      <c r="AN795" s="669"/>
      <c r="AO795" s="669"/>
      <c r="AP795" s="669"/>
      <c r="AQ795" s="669"/>
      <c r="AR795" s="669"/>
      <c r="AS795" s="669"/>
      <c r="AT795" s="669"/>
      <c r="AV795" s="529" t="s">
        <v>121</v>
      </c>
      <c r="AW795" s="530"/>
      <c r="AX795" s="530"/>
      <c r="AY795" s="530"/>
      <c r="AZ795" s="530"/>
      <c r="BA795" s="530"/>
      <c r="BB795" s="530"/>
      <c r="BC795" s="530"/>
      <c r="BD795" s="530"/>
      <c r="BE795" s="530"/>
      <c r="BF795" s="530"/>
      <c r="BG795" s="530"/>
      <c r="BH795" s="530"/>
      <c r="BI795" s="530"/>
      <c r="BJ795" s="530"/>
      <c r="BK795" s="530"/>
      <c r="BL795" s="530"/>
      <c r="BM795" s="530"/>
      <c r="BN795" s="531"/>
      <c r="BO795" s="529">
        <f>SUM(BO791:BV794)</f>
        <v>63</v>
      </c>
      <c r="BP795" s="530"/>
      <c r="BQ795" s="530"/>
      <c r="BR795" s="530"/>
      <c r="BS795" s="530"/>
      <c r="BT795" s="530"/>
      <c r="BU795" s="530"/>
      <c r="BV795" s="531"/>
      <c r="BW795" s="529">
        <f>SUM(BW791:CD794)</f>
        <v>16</v>
      </c>
      <c r="BX795" s="530"/>
      <c r="BY795" s="530"/>
      <c r="BZ795" s="530"/>
      <c r="CA795" s="530"/>
      <c r="CB795" s="530"/>
      <c r="CC795" s="530"/>
      <c r="CD795" s="531"/>
      <c r="CE795" s="529">
        <f>SUM(BO795:CD795)</f>
        <v>79</v>
      </c>
      <c r="CF795" s="530"/>
      <c r="CG795" s="530"/>
      <c r="CH795" s="530"/>
      <c r="CI795" s="530"/>
      <c r="CJ795" s="530"/>
      <c r="CK795" s="530"/>
      <c r="CL795" s="530"/>
      <c r="CM795" s="530"/>
      <c r="CN795" s="531"/>
      <c r="CU795" s="177"/>
      <c r="CV795" s="177" t="s">
        <v>121</v>
      </c>
      <c r="CW795" s="200">
        <v>78.28</v>
      </c>
      <c r="CX795" s="201">
        <v>77.650000000000006</v>
      </c>
      <c r="CY795" s="200">
        <v>75.930000000000007</v>
      </c>
      <c r="CZ795" s="201">
        <v>75.81</v>
      </c>
      <c r="DA795" s="200">
        <v>75.739999999999995</v>
      </c>
      <c r="DB795" s="201">
        <v>76.42</v>
      </c>
      <c r="DC795" s="200">
        <v>76.73</v>
      </c>
      <c r="DD795" s="201">
        <v>76.72</v>
      </c>
      <c r="DE795" s="205">
        <v>76.790000000000006</v>
      </c>
      <c r="DF795" s="205">
        <v>76.8</v>
      </c>
      <c r="DG795" s="205">
        <v>77.040000000000006</v>
      </c>
    </row>
    <row r="796" spans="4:126" ht="14.25" customHeight="1">
      <c r="D796" s="901" t="s">
        <v>642</v>
      </c>
      <c r="E796" s="902"/>
      <c r="F796" s="902"/>
      <c r="G796" s="902"/>
      <c r="H796" s="902"/>
      <c r="I796" s="902"/>
      <c r="J796" s="902"/>
      <c r="K796" s="902"/>
      <c r="L796" s="902"/>
      <c r="M796" s="902"/>
      <c r="N796" s="902"/>
      <c r="O796" s="902"/>
      <c r="P796" s="902"/>
      <c r="Q796" s="902"/>
      <c r="R796" s="902"/>
      <c r="S796" s="902"/>
      <c r="T796" s="902"/>
      <c r="U796" s="902"/>
      <c r="V796" s="902"/>
      <c r="W796" s="902"/>
      <c r="X796" s="902"/>
      <c r="Y796" s="902"/>
      <c r="Z796" s="902"/>
      <c r="AA796" s="902"/>
      <c r="AB796" s="902"/>
      <c r="AC796" s="902"/>
      <c r="AD796" s="902"/>
      <c r="AE796" s="902"/>
      <c r="AF796" s="902"/>
      <c r="AG796" s="902"/>
      <c r="AH796" s="902"/>
      <c r="AI796" s="902"/>
      <c r="AJ796" s="902"/>
      <c r="AK796" s="902"/>
      <c r="AL796" s="902"/>
      <c r="AM796" s="902"/>
      <c r="AN796" s="902"/>
      <c r="AO796" s="902"/>
      <c r="AP796" s="902"/>
      <c r="AQ796" s="902"/>
      <c r="AR796" s="902"/>
      <c r="AS796" s="902"/>
      <c r="AT796" s="902"/>
      <c r="AV796" s="515" t="s">
        <v>445</v>
      </c>
      <c r="AW796" s="515"/>
      <c r="AX796" s="515"/>
      <c r="AY796" s="515"/>
      <c r="AZ796" s="515"/>
      <c r="BA796" s="515"/>
      <c r="BB796" s="515"/>
      <c r="BC796" s="515"/>
      <c r="BD796" s="515"/>
      <c r="BE796" s="515"/>
      <c r="BF796" s="515"/>
      <c r="BG796" s="515"/>
      <c r="BH796" s="515"/>
      <c r="BI796" s="515"/>
      <c r="BJ796" s="515"/>
      <c r="BK796" s="515"/>
      <c r="BL796" s="515"/>
      <c r="BM796" s="515"/>
      <c r="BN796" s="515"/>
      <c r="BO796" s="515"/>
      <c r="BP796" s="515"/>
      <c r="BQ796" s="515"/>
      <c r="BR796" s="515"/>
      <c r="BS796" s="515"/>
      <c r="BT796" s="515"/>
      <c r="BU796" s="515"/>
      <c r="BV796" s="515"/>
      <c r="BW796" s="515"/>
      <c r="BX796" s="515"/>
      <c r="BY796" s="515"/>
      <c r="BZ796" s="515"/>
      <c r="CA796" s="515"/>
      <c r="CB796" s="515"/>
      <c r="CC796" s="515"/>
      <c r="CD796" s="515"/>
      <c r="CE796" s="515"/>
      <c r="CF796" s="515"/>
      <c r="CG796" s="515"/>
      <c r="CH796" s="515"/>
      <c r="CI796" s="515"/>
      <c r="CJ796" s="515"/>
      <c r="CK796" s="515"/>
      <c r="CL796" s="515"/>
      <c r="CM796" s="515"/>
      <c r="CN796" s="515"/>
      <c r="CU796" s="177"/>
      <c r="CV796" s="177" t="s">
        <v>123</v>
      </c>
      <c r="CW796" s="200">
        <v>98.57</v>
      </c>
      <c r="CX796" s="201">
        <v>98.63</v>
      </c>
      <c r="CY796" s="200">
        <v>100</v>
      </c>
      <c r="CZ796" s="201">
        <v>98.35</v>
      </c>
      <c r="DA796" s="200">
        <v>98.35</v>
      </c>
      <c r="DB796" s="201">
        <v>0</v>
      </c>
      <c r="DC796" s="200">
        <v>99.99</v>
      </c>
      <c r="DD796" s="201">
        <v>99.99</v>
      </c>
      <c r="DE796" s="205">
        <v>99.98</v>
      </c>
      <c r="DF796" s="205">
        <v>99.98</v>
      </c>
      <c r="DG796" s="205">
        <v>99.99</v>
      </c>
      <c r="DH796" s="177">
        <v>100</v>
      </c>
    </row>
    <row r="797" spans="4:126" ht="14.25" customHeight="1">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L797" s="80"/>
      <c r="AM797" s="80"/>
      <c r="AN797" s="80"/>
      <c r="AO797" s="80"/>
      <c r="AP797" s="80"/>
      <c r="AQ797" s="80"/>
      <c r="AR797" s="80"/>
      <c r="AS797" s="80"/>
      <c r="AT797" s="80"/>
      <c r="CU797" s="177"/>
      <c r="CV797" s="177" t="s">
        <v>124</v>
      </c>
      <c r="CW797" s="200">
        <v>4.8899999999999997</v>
      </c>
      <c r="CX797" s="201">
        <v>3.28</v>
      </c>
      <c r="CY797" s="200">
        <v>1.63</v>
      </c>
      <c r="CZ797" s="201">
        <v>1.81</v>
      </c>
      <c r="DA797" s="200">
        <v>1.8</v>
      </c>
      <c r="DB797" s="201">
        <v>76.42</v>
      </c>
      <c r="DC797" s="200">
        <v>1.83</v>
      </c>
      <c r="DD797" s="201">
        <v>1.83</v>
      </c>
      <c r="DE797" s="205">
        <v>2.08</v>
      </c>
      <c r="DF797" s="205">
        <v>2.08</v>
      </c>
      <c r="DG797" s="205">
        <v>2.08</v>
      </c>
    </row>
    <row r="798" spans="4:126" ht="14.25" customHeight="1">
      <c r="D798" s="514" t="s">
        <v>672</v>
      </c>
      <c r="E798" s="514"/>
      <c r="F798" s="514"/>
      <c r="G798" s="514"/>
      <c r="H798" s="514"/>
      <c r="I798" s="514"/>
      <c r="J798" s="514"/>
      <c r="K798" s="514"/>
      <c r="L798" s="514"/>
      <c r="M798" s="514"/>
      <c r="N798" s="514"/>
      <c r="O798" s="514"/>
      <c r="P798" s="514"/>
      <c r="Q798" s="514"/>
      <c r="R798" s="514"/>
      <c r="S798" s="514"/>
      <c r="T798" s="514"/>
      <c r="U798" s="514"/>
      <c r="V798" s="514"/>
      <c r="W798" s="514"/>
      <c r="X798" s="514"/>
      <c r="Y798" s="514"/>
      <c r="Z798" s="514"/>
      <c r="AA798" s="100"/>
      <c r="AB798" s="100"/>
      <c r="AC798" s="100"/>
      <c r="AD798" s="100"/>
      <c r="AE798" s="100"/>
      <c r="AF798" s="100"/>
      <c r="AG798" s="100"/>
      <c r="AH798" s="100"/>
      <c r="AI798" s="100"/>
      <c r="AJ798" s="100"/>
      <c r="AK798" s="100"/>
      <c r="AL798" s="100"/>
      <c r="AM798" s="100"/>
      <c r="AN798" s="100"/>
      <c r="AO798" s="100"/>
      <c r="AP798" s="100"/>
      <c r="AQ798" s="100"/>
      <c r="AR798" s="100"/>
      <c r="AS798" s="100"/>
      <c r="AT798" s="100"/>
      <c r="AV798" s="514" t="s">
        <v>673</v>
      </c>
      <c r="AW798" s="514"/>
      <c r="AX798" s="514"/>
      <c r="AY798" s="514"/>
      <c r="AZ798" s="514"/>
      <c r="BA798" s="514"/>
      <c r="BB798" s="514"/>
      <c r="BC798" s="514"/>
      <c r="BD798" s="514"/>
      <c r="BE798" s="514"/>
      <c r="BF798" s="514"/>
      <c r="BG798" s="514"/>
      <c r="BH798" s="514"/>
      <c r="BI798" s="514"/>
      <c r="BJ798" s="514"/>
      <c r="BK798" s="514"/>
      <c r="BL798" s="514"/>
      <c r="BM798" s="514"/>
      <c r="BN798" s="514"/>
      <c r="BO798" s="514"/>
      <c r="BP798" s="514"/>
      <c r="BQ798" s="514"/>
      <c r="BR798" s="514"/>
      <c r="BS798" s="514"/>
      <c r="BT798" s="514"/>
      <c r="BU798" s="514"/>
      <c r="BV798" s="514"/>
      <c r="BW798" s="514"/>
      <c r="BX798" s="514"/>
      <c r="BY798" s="514"/>
      <c r="BZ798" s="514"/>
      <c r="CA798" s="514"/>
      <c r="CB798" s="514"/>
      <c r="CC798" s="514"/>
      <c r="CD798" s="514"/>
      <c r="CE798" s="514"/>
      <c r="CF798" s="514"/>
      <c r="CG798" s="514"/>
      <c r="CH798" s="514"/>
      <c r="CI798" s="514"/>
      <c r="CJ798" s="514"/>
      <c r="CK798" s="514"/>
      <c r="CL798" s="514"/>
      <c r="CU798" s="177"/>
      <c r="CV798" s="728"/>
      <c r="CW798" s="728"/>
      <c r="CX798" s="728"/>
      <c r="CY798" s="728"/>
      <c r="CZ798" s="728"/>
      <c r="DA798" s="728"/>
      <c r="DB798" s="728"/>
      <c r="DC798" s="728"/>
      <c r="DD798" s="728"/>
      <c r="DE798" s="728"/>
      <c r="DF798" s="728"/>
      <c r="DG798" s="728"/>
      <c r="DH798" s="729"/>
      <c r="DI798" s="729"/>
      <c r="DJ798" s="729"/>
      <c r="DK798" s="729"/>
      <c r="DL798" s="729"/>
      <c r="DM798" s="729"/>
      <c r="DN798" s="729"/>
      <c r="DO798" s="729"/>
      <c r="DP798" s="729"/>
      <c r="DQ798" s="729"/>
      <c r="DR798" s="729"/>
      <c r="DS798" s="729"/>
      <c r="DT798" s="729"/>
      <c r="DU798" s="729"/>
      <c r="DV798" s="729"/>
    </row>
    <row r="799" spans="4:126" ht="14.25" customHeight="1">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c r="AI799" s="100"/>
      <c r="AJ799" s="100"/>
      <c r="AK799" s="100"/>
      <c r="AL799" s="100"/>
      <c r="AM799" s="100"/>
      <c r="AN799" s="100"/>
      <c r="AO799" s="100"/>
      <c r="AP799" s="100"/>
      <c r="AQ799" s="100"/>
      <c r="AR799" s="100"/>
      <c r="AS799" s="100"/>
      <c r="AT799" s="100"/>
      <c r="AV799" s="514"/>
      <c r="AW799" s="514"/>
      <c r="AX799" s="514"/>
      <c r="AY799" s="514"/>
      <c r="AZ799" s="514"/>
      <c r="BA799" s="514"/>
      <c r="BB799" s="514"/>
      <c r="BC799" s="514"/>
      <c r="BD799" s="514"/>
      <c r="BE799" s="514"/>
      <c r="BF799" s="514"/>
      <c r="BG799" s="514"/>
      <c r="BH799" s="514"/>
      <c r="BI799" s="514"/>
      <c r="BJ799" s="514"/>
      <c r="BK799" s="514"/>
      <c r="BL799" s="514"/>
      <c r="BM799" s="514"/>
      <c r="BN799" s="514"/>
      <c r="BO799" s="514"/>
      <c r="BP799" s="514"/>
      <c r="BQ799" s="514"/>
      <c r="BR799" s="514"/>
      <c r="BS799" s="514"/>
      <c r="BT799" s="514"/>
      <c r="BU799" s="514"/>
      <c r="BV799" s="514"/>
      <c r="BW799" s="514"/>
      <c r="BX799" s="514"/>
      <c r="BY799" s="514"/>
      <c r="BZ799" s="514"/>
      <c r="CA799" s="514"/>
      <c r="CB799" s="514"/>
      <c r="CC799" s="514"/>
      <c r="CD799" s="514"/>
      <c r="CE799" s="514"/>
      <c r="CF799" s="514"/>
      <c r="CG799" s="514"/>
      <c r="CH799" s="514"/>
      <c r="CI799" s="514"/>
      <c r="CJ799" s="514"/>
      <c r="CK799" s="514"/>
      <c r="CL799" s="514"/>
      <c r="CU799" s="177"/>
      <c r="CV799" s="727"/>
      <c r="CW799" s="727"/>
      <c r="CX799" s="727"/>
      <c r="CY799" s="727"/>
      <c r="CZ799" s="727"/>
      <c r="DA799" s="727"/>
      <c r="DB799" s="727"/>
      <c r="DC799" s="727"/>
      <c r="DD799" s="727"/>
      <c r="DE799" s="727"/>
      <c r="DF799" s="727"/>
      <c r="DG799" s="727"/>
      <c r="DH799" s="726"/>
      <c r="DI799" s="726"/>
      <c r="DJ799" s="726"/>
      <c r="DK799" s="726"/>
      <c r="DL799" s="726"/>
      <c r="DM799" s="726"/>
      <c r="DN799" s="726"/>
      <c r="DO799" s="726"/>
      <c r="DP799" s="726"/>
      <c r="DQ799" s="726"/>
      <c r="DR799" s="726"/>
      <c r="DS799" s="726"/>
      <c r="DT799" s="726"/>
      <c r="DU799" s="726"/>
      <c r="DV799" s="726"/>
    </row>
    <row r="800" spans="4:126" ht="14.25" customHeight="1">
      <c r="CU800" s="177"/>
      <c r="CV800" s="202"/>
      <c r="CW800" s="202"/>
      <c r="CX800" s="202"/>
      <c r="CY800" s="202"/>
      <c r="CZ800" s="202"/>
      <c r="DA800" s="202"/>
      <c r="DB800" s="202"/>
      <c r="DC800" s="202"/>
      <c r="DD800" s="202"/>
      <c r="DE800" s="202"/>
      <c r="DF800" s="202"/>
      <c r="DG800" s="202"/>
      <c r="DH800" s="139"/>
      <c r="DI800" s="139"/>
      <c r="DJ800" s="139"/>
      <c r="DK800" s="139"/>
      <c r="DL800" s="139"/>
      <c r="DM800" s="139"/>
      <c r="DN800" s="139"/>
      <c r="DO800" s="139"/>
      <c r="DP800" s="139"/>
      <c r="DQ800" s="139"/>
      <c r="DR800" s="139"/>
      <c r="DS800" s="139"/>
      <c r="DT800" s="139"/>
      <c r="DU800" s="139"/>
      <c r="DV800" s="139"/>
    </row>
    <row r="801" spans="97:126" ht="14.25" customHeight="1">
      <c r="CS801" s="140"/>
      <c r="CT801" s="140"/>
      <c r="CU801" s="203"/>
      <c r="CV801" s="731" t="s">
        <v>446</v>
      </c>
      <c r="CW801" s="731"/>
      <c r="CX801" s="731"/>
      <c r="CY801" s="731"/>
      <c r="CZ801" s="731"/>
      <c r="DA801" s="731"/>
      <c r="DB801" s="731"/>
      <c r="DC801" s="731"/>
      <c r="DD801" s="731"/>
      <c r="DE801" s="731"/>
      <c r="DF801" s="204"/>
      <c r="DG801" s="204"/>
      <c r="DH801" s="157"/>
      <c r="DI801" s="157"/>
      <c r="DJ801" s="157"/>
      <c r="DK801" s="157"/>
      <c r="DL801" s="157"/>
      <c r="DM801" s="157"/>
      <c r="DN801" s="157"/>
      <c r="DO801" s="157"/>
      <c r="DP801" s="157"/>
      <c r="DQ801" s="157"/>
      <c r="DR801" s="157"/>
      <c r="DS801" s="157"/>
      <c r="DT801" s="157"/>
      <c r="DU801" s="157"/>
      <c r="DV801" s="157"/>
    </row>
    <row r="802" spans="97:126" ht="14.25" customHeight="1">
      <c r="CU802" s="177"/>
      <c r="CV802" s="177"/>
      <c r="CW802" s="198">
        <v>2008</v>
      </c>
      <c r="CX802" s="198">
        <v>2009</v>
      </c>
      <c r="CY802" s="198">
        <v>2010</v>
      </c>
      <c r="CZ802" s="198">
        <v>2011</v>
      </c>
      <c r="DA802" s="198">
        <v>2012</v>
      </c>
      <c r="DB802" s="198">
        <v>2013</v>
      </c>
      <c r="DC802" s="198">
        <v>2014</v>
      </c>
      <c r="DD802" s="198">
        <v>2015</v>
      </c>
      <c r="DE802" s="198">
        <v>2016</v>
      </c>
      <c r="DF802" s="205">
        <v>2017</v>
      </c>
      <c r="DG802" s="205">
        <v>2018</v>
      </c>
      <c r="DH802" s="211">
        <v>2019</v>
      </c>
    </row>
    <row r="803" spans="97:126" ht="14.25" customHeight="1">
      <c r="CU803" s="177"/>
      <c r="CV803" s="177" t="s">
        <v>121</v>
      </c>
      <c r="CW803" s="204">
        <v>100</v>
      </c>
      <c r="CX803" s="204">
        <v>100</v>
      </c>
      <c r="CY803" s="204">
        <v>100</v>
      </c>
      <c r="CZ803" s="204">
        <v>100</v>
      </c>
      <c r="DA803" s="204">
        <v>100</v>
      </c>
      <c r="DB803" s="204">
        <v>100</v>
      </c>
      <c r="DC803" s="204">
        <v>100</v>
      </c>
      <c r="DD803" s="204">
        <v>100</v>
      </c>
      <c r="DE803" s="204">
        <v>100</v>
      </c>
      <c r="DF803" s="205">
        <v>100</v>
      </c>
      <c r="DG803" s="205">
        <v>100</v>
      </c>
    </row>
    <row r="804" spans="97:126" ht="14.25" customHeight="1">
      <c r="CU804" s="177"/>
      <c r="CV804" s="177" t="s">
        <v>123</v>
      </c>
      <c r="CW804" s="204">
        <v>100</v>
      </c>
      <c r="CX804" s="204">
        <v>100</v>
      </c>
      <c r="CY804" s="204">
        <v>100</v>
      </c>
      <c r="CZ804" s="204">
        <v>100</v>
      </c>
      <c r="DA804" s="204">
        <v>100</v>
      </c>
      <c r="DB804" s="204">
        <v>100</v>
      </c>
      <c r="DC804" s="204">
        <v>100</v>
      </c>
      <c r="DD804" s="204">
        <v>100</v>
      </c>
      <c r="DE804" s="204">
        <v>100</v>
      </c>
      <c r="DF804" s="205">
        <v>100</v>
      </c>
      <c r="DG804" s="205">
        <v>100</v>
      </c>
    </row>
    <row r="805" spans="97:126" ht="14.25" customHeight="1">
      <c r="CU805" s="177"/>
      <c r="CV805" s="177" t="s">
        <v>124</v>
      </c>
      <c r="CW805" s="204">
        <v>100</v>
      </c>
      <c r="CX805" s="204">
        <v>100</v>
      </c>
      <c r="CY805" s="204">
        <v>100</v>
      </c>
      <c r="CZ805" s="204">
        <v>100</v>
      </c>
      <c r="DA805" s="204">
        <v>100</v>
      </c>
      <c r="DB805" s="204">
        <v>100</v>
      </c>
      <c r="DC805" s="204">
        <v>100</v>
      </c>
      <c r="DD805" s="204">
        <v>100</v>
      </c>
      <c r="DE805" s="204">
        <v>100</v>
      </c>
      <c r="DF805" s="205">
        <v>100</v>
      </c>
      <c r="DG805" s="205">
        <v>100</v>
      </c>
    </row>
    <row r="806" spans="97:126" ht="14.25" customHeight="1">
      <c r="CU806" s="177"/>
      <c r="CV806" s="177"/>
      <c r="CW806" s="177"/>
      <c r="CX806" s="177"/>
      <c r="CY806" s="177"/>
      <c r="CZ806" s="177"/>
      <c r="DA806" s="177"/>
      <c r="DB806" s="177"/>
      <c r="DC806" s="177"/>
      <c r="DD806" s="177"/>
      <c r="DE806" s="177"/>
      <c r="DF806" s="177"/>
      <c r="DG806" s="177"/>
    </row>
    <row r="807" spans="97:126" ht="14.25" customHeight="1">
      <c r="CU807" s="177"/>
      <c r="CV807" s="731" t="s">
        <v>448</v>
      </c>
      <c r="CW807" s="731"/>
      <c r="CX807" s="731"/>
      <c r="CY807" s="731"/>
      <c r="CZ807" s="731"/>
      <c r="DA807" s="731"/>
      <c r="DB807" s="731"/>
      <c r="DC807" s="731"/>
      <c r="DD807" s="731"/>
      <c r="DE807" s="731"/>
      <c r="DF807" s="177"/>
      <c r="DG807" s="177"/>
    </row>
    <row r="808" spans="97:126" ht="14.25" customHeight="1">
      <c r="CU808" s="177"/>
      <c r="CV808" s="177"/>
      <c r="CW808" s="198">
        <v>2008</v>
      </c>
      <c r="CX808" s="198">
        <v>2009</v>
      </c>
      <c r="CY808" s="198">
        <v>2010</v>
      </c>
      <c r="CZ808" s="198">
        <v>2011</v>
      </c>
      <c r="DA808" s="198">
        <v>2012</v>
      </c>
      <c r="DB808" s="198">
        <v>2013</v>
      </c>
      <c r="DC808" s="198">
        <v>2014</v>
      </c>
      <c r="DD808" s="198">
        <v>2015</v>
      </c>
      <c r="DE808" s="205">
        <v>2016</v>
      </c>
      <c r="DF808" s="205">
        <v>2017</v>
      </c>
      <c r="DG808" s="205">
        <v>2018</v>
      </c>
      <c r="DH808" s="211">
        <v>2019</v>
      </c>
    </row>
    <row r="809" spans="97:126" ht="14.25" customHeight="1">
      <c r="CU809" s="177"/>
      <c r="CV809" s="177" t="s">
        <v>121</v>
      </c>
      <c r="CW809" s="200">
        <v>78.28</v>
      </c>
      <c r="CX809" s="201">
        <v>77.650000000000006</v>
      </c>
      <c r="CY809" s="200">
        <v>83.91</v>
      </c>
      <c r="CZ809" s="201">
        <v>84.15</v>
      </c>
      <c r="DA809" s="200">
        <v>84.11</v>
      </c>
      <c r="DB809" s="201">
        <v>84.36</v>
      </c>
      <c r="DC809" s="200">
        <v>84.62</v>
      </c>
      <c r="DD809" s="201">
        <v>84.61</v>
      </c>
      <c r="DE809" s="205">
        <v>84.27</v>
      </c>
      <c r="DF809" s="205">
        <v>84.28</v>
      </c>
      <c r="DG809" s="205">
        <v>84.43</v>
      </c>
      <c r="DH809" s="177">
        <v>100</v>
      </c>
    </row>
    <row r="810" spans="97:126" ht="14.25" customHeight="1">
      <c r="CU810" s="177"/>
      <c r="CV810" s="177" t="s">
        <v>123</v>
      </c>
      <c r="CW810" s="200">
        <v>98.57</v>
      </c>
      <c r="CX810" s="201">
        <v>98.63</v>
      </c>
      <c r="CY810" s="200">
        <v>100</v>
      </c>
      <c r="CZ810" s="201">
        <v>100</v>
      </c>
      <c r="DA810" s="200">
        <v>100</v>
      </c>
      <c r="DB810" s="201">
        <v>0</v>
      </c>
      <c r="DC810" s="200">
        <v>99.93</v>
      </c>
      <c r="DD810" s="201">
        <v>99.93</v>
      </c>
      <c r="DE810" s="205">
        <v>99.92</v>
      </c>
      <c r="DF810" s="205">
        <v>99.92</v>
      </c>
      <c r="DG810" s="205">
        <v>99.92</v>
      </c>
    </row>
    <row r="811" spans="97:126" ht="14.25" customHeight="1">
      <c r="CU811" s="177"/>
      <c r="CV811" s="177" t="s">
        <v>124</v>
      </c>
      <c r="CW811" s="200">
        <v>4.8899999999999997</v>
      </c>
      <c r="CX811" s="201">
        <v>3.28</v>
      </c>
      <c r="CY811" s="200">
        <v>34.229999999999997</v>
      </c>
      <c r="CZ811" s="201">
        <v>32.090000000000003</v>
      </c>
      <c r="DA811" s="200">
        <v>32.14</v>
      </c>
      <c r="DB811" s="201">
        <v>84.36</v>
      </c>
      <c r="DC811" s="200">
        <v>35.31</v>
      </c>
      <c r="DD811" s="201">
        <v>35.31</v>
      </c>
      <c r="DE811" s="205">
        <v>36.94</v>
      </c>
      <c r="DF811" s="205">
        <v>36.979999999999997</v>
      </c>
      <c r="DG811" s="205">
        <v>36.9</v>
      </c>
    </row>
    <row r="812" spans="97:126" ht="14.25" customHeight="1">
      <c r="CU812" s="177"/>
      <c r="CV812" s="177"/>
      <c r="CW812" s="177"/>
      <c r="CX812" s="177"/>
      <c r="CY812" s="177"/>
      <c r="CZ812" s="177"/>
      <c r="DA812" s="177"/>
      <c r="DB812" s="177"/>
      <c r="DC812" s="177"/>
      <c r="DD812" s="177"/>
      <c r="DE812" s="177"/>
      <c r="DF812" s="177"/>
      <c r="DG812" s="177"/>
    </row>
    <row r="813" spans="97:126" ht="14.25" customHeight="1">
      <c r="CU813" s="177"/>
      <c r="CV813" s="177"/>
      <c r="CW813" s="177"/>
      <c r="CX813" s="177"/>
      <c r="CY813" s="177"/>
      <c r="CZ813" s="177"/>
      <c r="DA813" s="177"/>
      <c r="DB813" s="177"/>
      <c r="DC813" s="177"/>
      <c r="DD813" s="177"/>
      <c r="DE813" s="177"/>
      <c r="DF813" s="177"/>
      <c r="DG813" s="177"/>
    </row>
    <row r="814" spans="97:126" ht="14.25" customHeight="1">
      <c r="CU814" s="170"/>
      <c r="CV814" s="170"/>
      <c r="CW814" s="208"/>
      <c r="CX814" s="170"/>
      <c r="CY814" s="177"/>
      <c r="CZ814" s="177"/>
      <c r="DA814" s="177"/>
      <c r="DB814" s="177"/>
      <c r="DC814" s="177"/>
      <c r="DD814" s="177"/>
      <c r="DE814" s="177"/>
      <c r="DF814" s="177"/>
      <c r="DG814" s="177"/>
    </row>
    <row r="815" spans="97:126" ht="14.25" customHeight="1">
      <c r="CU815" s="170"/>
      <c r="CV815" s="171" t="s">
        <v>906</v>
      </c>
      <c r="CW815" s="217">
        <v>0.8</v>
      </c>
      <c r="CX815" s="170"/>
      <c r="CY815" s="177"/>
      <c r="CZ815" s="177"/>
      <c r="DA815" s="177"/>
      <c r="DB815" s="177"/>
      <c r="DC815" s="177"/>
      <c r="DD815" s="177"/>
      <c r="DE815" s="177"/>
      <c r="DF815" s="177"/>
      <c r="DG815" s="177"/>
    </row>
    <row r="816" spans="97:126" ht="14.25" customHeight="1">
      <c r="CU816" s="170"/>
      <c r="CV816" s="171" t="s">
        <v>907</v>
      </c>
      <c r="CW816" s="217">
        <v>0.82589999999999997</v>
      </c>
      <c r="CX816" s="170"/>
      <c r="CY816" s="177"/>
      <c r="CZ816" s="177"/>
      <c r="DA816" s="177"/>
      <c r="DB816" s="177"/>
      <c r="DC816" s="177"/>
      <c r="DD816" s="177"/>
      <c r="DE816" s="177"/>
      <c r="DF816" s="177"/>
      <c r="DG816" s="177"/>
    </row>
    <row r="817" spans="4:111" ht="14.25" customHeight="1">
      <c r="CU817" s="170"/>
      <c r="CV817" s="171" t="s">
        <v>908</v>
      </c>
      <c r="CW817" s="218">
        <v>1</v>
      </c>
      <c r="CX817" s="170"/>
      <c r="CY817" s="177"/>
      <c r="CZ817" s="177"/>
      <c r="DA817" s="177"/>
      <c r="DB817" s="177"/>
      <c r="DC817" s="177"/>
      <c r="DD817" s="177"/>
      <c r="DE817" s="177"/>
      <c r="DF817" s="177"/>
      <c r="DG817" s="177"/>
    </row>
    <row r="818" spans="4:111" ht="14.25" customHeight="1">
      <c r="CU818" s="170"/>
      <c r="CV818" s="170"/>
      <c r="CW818" s="170"/>
      <c r="CX818" s="170"/>
    </row>
    <row r="819" spans="4:111" ht="14.25" customHeight="1">
      <c r="D819" s="528" t="s">
        <v>895</v>
      </c>
      <c r="E819" s="528"/>
      <c r="F819" s="528"/>
      <c r="G819" s="528"/>
      <c r="H819" s="528"/>
      <c r="I819" s="528"/>
      <c r="J819" s="528"/>
      <c r="K819" s="528"/>
      <c r="L819" s="528"/>
      <c r="M819" s="528"/>
      <c r="N819" s="528"/>
      <c r="O819" s="528"/>
      <c r="P819" s="528"/>
      <c r="Q819" s="528"/>
      <c r="R819" s="528"/>
      <c r="S819" s="528"/>
      <c r="T819" s="528"/>
      <c r="U819" s="528"/>
      <c r="V819" s="528"/>
      <c r="W819" s="528"/>
      <c r="X819" s="528"/>
      <c r="Y819" s="528"/>
      <c r="Z819" s="528"/>
      <c r="AA819" s="528"/>
      <c r="AB819" s="528"/>
      <c r="AC819" s="528"/>
      <c r="AD819" s="528"/>
      <c r="AE819" s="528"/>
      <c r="AF819" s="528"/>
      <c r="AG819" s="528"/>
      <c r="AH819" s="528"/>
      <c r="AI819" s="528"/>
      <c r="AJ819" s="528"/>
      <c r="AK819" s="528"/>
      <c r="AL819" s="528"/>
      <c r="AM819" s="528"/>
      <c r="AN819" s="528"/>
      <c r="AO819" s="528"/>
      <c r="AP819" s="528"/>
      <c r="AQ819" s="528"/>
      <c r="AR819" s="528"/>
      <c r="AS819" s="528"/>
      <c r="AT819" s="528"/>
      <c r="AU819" s="528"/>
      <c r="CU819" s="170"/>
      <c r="CV819" s="170"/>
      <c r="CW819" s="170"/>
      <c r="CX819" s="170"/>
    </row>
    <row r="820" spans="4:111" ht="14.25" customHeight="1">
      <c r="D820" s="528"/>
      <c r="E820" s="528"/>
      <c r="F820" s="528"/>
      <c r="G820" s="528"/>
      <c r="H820" s="528"/>
      <c r="I820" s="528"/>
      <c r="J820" s="528"/>
      <c r="K820" s="528"/>
      <c r="L820" s="528"/>
      <c r="M820" s="528"/>
      <c r="N820" s="528"/>
      <c r="O820" s="528"/>
      <c r="P820" s="528"/>
      <c r="Q820" s="528"/>
      <c r="R820" s="528"/>
      <c r="S820" s="528"/>
      <c r="T820" s="528"/>
      <c r="U820" s="528"/>
      <c r="V820" s="528"/>
      <c r="W820" s="528"/>
      <c r="X820" s="528"/>
      <c r="Y820" s="528"/>
      <c r="Z820" s="528"/>
      <c r="AA820" s="528"/>
      <c r="AB820" s="528"/>
      <c r="AC820" s="528"/>
      <c r="AD820" s="528"/>
      <c r="AE820" s="528"/>
      <c r="AF820" s="528"/>
      <c r="AG820" s="528"/>
      <c r="AH820" s="528"/>
      <c r="AI820" s="528"/>
      <c r="AJ820" s="528"/>
      <c r="AK820" s="528"/>
      <c r="AL820" s="528"/>
      <c r="AM820" s="528"/>
      <c r="AN820" s="528"/>
      <c r="AO820" s="528"/>
      <c r="AP820" s="528"/>
      <c r="AQ820" s="528"/>
      <c r="AR820" s="528"/>
      <c r="AS820" s="528"/>
      <c r="AT820" s="528"/>
      <c r="AU820" s="528"/>
      <c r="AW820" s="528" t="s">
        <v>895</v>
      </c>
      <c r="AX820" s="528"/>
      <c r="AY820" s="528"/>
      <c r="AZ820" s="528"/>
      <c r="BA820" s="528"/>
      <c r="BB820" s="528"/>
      <c r="BC820" s="528"/>
      <c r="BD820" s="528"/>
      <c r="BE820" s="528"/>
      <c r="BF820" s="528"/>
      <c r="BG820" s="528"/>
      <c r="BH820" s="528"/>
      <c r="BI820" s="528"/>
      <c r="BJ820" s="528"/>
      <c r="BK820" s="528"/>
      <c r="BL820" s="528"/>
      <c r="BM820" s="528"/>
      <c r="BN820" s="528"/>
      <c r="BO820" s="528"/>
      <c r="BP820" s="528"/>
      <c r="BQ820" s="528"/>
      <c r="BR820" s="528"/>
      <c r="BS820" s="528"/>
      <c r="BT820" s="528"/>
      <c r="BU820" s="528"/>
      <c r="BV820" s="528"/>
      <c r="BW820" s="528"/>
      <c r="BX820" s="528"/>
      <c r="BY820" s="528"/>
      <c r="BZ820" s="528"/>
      <c r="CA820" s="528"/>
      <c r="CB820" s="528"/>
      <c r="CC820" s="528"/>
      <c r="CD820" s="528"/>
      <c r="CE820" s="528"/>
      <c r="CF820" s="528"/>
      <c r="CG820" s="528"/>
      <c r="CH820" s="528"/>
      <c r="CI820" s="528"/>
      <c r="CJ820" s="528"/>
      <c r="CK820" s="528"/>
      <c r="CL820" s="528"/>
      <c r="CM820" s="528"/>
      <c r="CU820" s="170"/>
      <c r="CV820" s="170"/>
      <c r="CW820" s="170"/>
      <c r="CX820" s="170"/>
    </row>
    <row r="821" spans="4:111" ht="14.25" customHeight="1"/>
    <row r="822" spans="4:111" ht="14.25" customHeight="1">
      <c r="D822" s="730" t="s">
        <v>674</v>
      </c>
      <c r="E822" s="730"/>
      <c r="F822" s="730"/>
      <c r="G822" s="730"/>
      <c r="H822" s="730"/>
      <c r="I822" s="730"/>
      <c r="J822" s="730"/>
      <c r="K822" s="730"/>
      <c r="L822" s="730"/>
      <c r="M822" s="730"/>
      <c r="N822" s="730"/>
      <c r="O822" s="730"/>
      <c r="P822" s="730"/>
      <c r="Q822" s="730"/>
      <c r="R822" s="730"/>
      <c r="S822" s="100"/>
      <c r="T822" s="100"/>
      <c r="U822" s="100"/>
      <c r="V822" s="100"/>
      <c r="W822" s="100"/>
      <c r="X822" s="100"/>
      <c r="Y822" s="100"/>
      <c r="Z822" s="100"/>
      <c r="AA822" s="100"/>
      <c r="AB822" s="100"/>
      <c r="AC822" s="100"/>
      <c r="AD822" s="100"/>
      <c r="AE822" s="100"/>
      <c r="AF822" s="100"/>
      <c r="AG822" s="100"/>
      <c r="AH822" s="100"/>
      <c r="AI822" s="100"/>
      <c r="AJ822" s="100"/>
      <c r="AK822" s="100"/>
      <c r="AL822" s="100"/>
      <c r="AM822" s="100"/>
      <c r="AN822" s="100"/>
      <c r="AO822" s="100"/>
      <c r="AP822" s="100"/>
      <c r="AQ822" s="100"/>
      <c r="AR822" s="100"/>
      <c r="AS822" s="100"/>
      <c r="AT822" s="100"/>
      <c r="AW822" s="514" t="s">
        <v>449</v>
      </c>
      <c r="AX822" s="514"/>
      <c r="AY822" s="514"/>
      <c r="AZ822" s="514"/>
      <c r="BA822" s="514"/>
      <c r="BB822" s="514"/>
      <c r="BC822" s="514"/>
      <c r="BD822" s="514"/>
      <c r="BE822" s="514"/>
      <c r="BF822" s="514"/>
      <c r="BG822" s="514"/>
      <c r="BH822" s="514"/>
      <c r="BI822" s="514"/>
      <c r="BJ822" s="514"/>
      <c r="BK822" s="514"/>
      <c r="BL822" s="514"/>
      <c r="BM822" s="514"/>
      <c r="BN822" s="514"/>
      <c r="BO822" s="514"/>
      <c r="BP822" s="514"/>
      <c r="BQ822" s="514"/>
      <c r="BR822" s="514"/>
      <c r="BS822" s="514"/>
      <c r="BT822" s="514"/>
      <c r="BU822" s="514"/>
      <c r="BV822" s="514"/>
      <c r="BW822" s="514"/>
      <c r="BX822" s="514"/>
      <c r="BY822" s="514"/>
      <c r="BZ822" s="514"/>
      <c r="CA822" s="514"/>
      <c r="CB822" s="514"/>
      <c r="CC822" s="514"/>
      <c r="CD822" s="514"/>
      <c r="CE822" s="514"/>
      <c r="CF822" s="514"/>
      <c r="CG822" s="514"/>
      <c r="CH822" s="514"/>
      <c r="CI822" s="514"/>
      <c r="CJ822" s="514"/>
      <c r="CK822" s="514"/>
      <c r="CL822" s="514"/>
      <c r="CM822" s="514"/>
    </row>
    <row r="823" spans="4:111" ht="14.25" customHeight="1">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c r="AH823" s="100"/>
      <c r="AI823" s="100"/>
      <c r="AJ823" s="100"/>
      <c r="AK823" s="100"/>
      <c r="AL823" s="100"/>
      <c r="AM823" s="100"/>
      <c r="AN823" s="100"/>
      <c r="AO823" s="100"/>
      <c r="AP823" s="100"/>
      <c r="AQ823" s="100"/>
      <c r="AR823" s="100"/>
      <c r="AS823" s="100"/>
      <c r="AT823" s="100"/>
      <c r="AW823" s="514"/>
      <c r="AX823" s="514"/>
      <c r="AY823" s="514"/>
      <c r="AZ823" s="514"/>
      <c r="BA823" s="514"/>
      <c r="BB823" s="514"/>
      <c r="BC823" s="514"/>
      <c r="BD823" s="514"/>
      <c r="BE823" s="514"/>
      <c r="BF823" s="514"/>
      <c r="BG823" s="514"/>
      <c r="BH823" s="514"/>
      <c r="BI823" s="514"/>
      <c r="BJ823" s="514"/>
      <c r="BK823" s="514"/>
      <c r="BL823" s="514"/>
      <c r="BM823" s="514"/>
      <c r="BN823" s="514"/>
      <c r="BO823" s="514"/>
      <c r="BP823" s="514"/>
      <c r="BQ823" s="514"/>
      <c r="BR823" s="514"/>
      <c r="BS823" s="514"/>
      <c r="BT823" s="514"/>
      <c r="BU823" s="514"/>
      <c r="BV823" s="514"/>
      <c r="BW823" s="514"/>
      <c r="BX823" s="514"/>
      <c r="BY823" s="514"/>
      <c r="BZ823" s="514"/>
      <c r="CA823" s="514"/>
      <c r="CB823" s="514"/>
      <c r="CC823" s="514"/>
      <c r="CD823" s="514"/>
      <c r="CE823" s="514"/>
      <c r="CF823" s="514"/>
      <c r="CG823" s="514"/>
      <c r="CH823" s="514"/>
      <c r="CI823" s="514"/>
      <c r="CJ823" s="514"/>
      <c r="CK823" s="514"/>
      <c r="CL823" s="514"/>
      <c r="CM823" s="514"/>
    </row>
    <row r="824" spans="4:111" ht="14.25" customHeight="1"/>
    <row r="825" spans="4:111" ht="14.25" customHeight="1"/>
    <row r="826" spans="4:111" ht="14.25" customHeight="1"/>
    <row r="827" spans="4:111" ht="14.25" customHeight="1"/>
    <row r="828" spans="4:111" ht="14.25" customHeight="1"/>
    <row r="829" spans="4:111" ht="14.25" customHeight="1"/>
    <row r="830" spans="4:111" ht="14.25" customHeight="1"/>
    <row r="831" spans="4:111" ht="14.25" customHeight="1"/>
    <row r="832" spans="4:111" ht="14.25" customHeight="1"/>
    <row r="833" spans="1:93" ht="14.25" customHeight="1"/>
    <row r="834" spans="1:93" ht="14.25" customHeight="1"/>
    <row r="835" spans="1:93" ht="14.25" customHeight="1"/>
    <row r="836" spans="1:93" ht="14.25" customHeight="1"/>
    <row r="837" spans="1:93" ht="14.25" customHeight="1"/>
    <row r="838" spans="1:93" ht="14.25" customHeight="1"/>
    <row r="839" spans="1:93" ht="14.25" customHeight="1"/>
    <row r="840" spans="1:93" ht="14.25" customHeight="1"/>
    <row r="841" spans="1:93" ht="14.25" customHeight="1">
      <c r="D841" s="528" t="s">
        <v>895</v>
      </c>
      <c r="E841" s="528"/>
      <c r="F841" s="528"/>
      <c r="G841" s="528"/>
      <c r="H841" s="528"/>
      <c r="I841" s="528"/>
      <c r="J841" s="528"/>
      <c r="K841" s="528"/>
      <c r="L841" s="528"/>
      <c r="M841" s="528"/>
      <c r="N841" s="528"/>
      <c r="O841" s="528"/>
      <c r="P841" s="528"/>
      <c r="Q841" s="528"/>
      <c r="R841" s="528"/>
      <c r="S841" s="528"/>
      <c r="T841" s="528"/>
      <c r="U841" s="528"/>
      <c r="V841" s="528"/>
      <c r="W841" s="528"/>
      <c r="X841" s="528"/>
      <c r="Y841" s="528"/>
      <c r="Z841" s="528"/>
      <c r="AA841" s="528"/>
      <c r="AB841" s="528"/>
      <c r="AC841" s="528"/>
      <c r="AD841" s="528"/>
      <c r="AE841" s="111"/>
      <c r="AF841" s="111"/>
      <c r="AG841" s="111"/>
      <c r="AH841" s="111"/>
      <c r="AI841" s="111"/>
      <c r="AJ841" s="111"/>
      <c r="AK841" s="111"/>
      <c r="AL841" s="111"/>
      <c r="AM841" s="111"/>
      <c r="AN841" s="111"/>
      <c r="AO841" s="111"/>
      <c r="AP841" s="111"/>
      <c r="AQ841" s="111"/>
      <c r="AR841" s="111"/>
      <c r="AS841" s="111"/>
      <c r="AT841" s="111"/>
      <c r="AW841" s="528" t="s">
        <v>629</v>
      </c>
      <c r="AX841" s="528"/>
      <c r="AY841" s="528"/>
      <c r="AZ841" s="528"/>
      <c r="BA841" s="528"/>
      <c r="BB841" s="528"/>
      <c r="BC841" s="528"/>
      <c r="BD841" s="528"/>
      <c r="BE841" s="528"/>
      <c r="BF841" s="528"/>
      <c r="BG841" s="528"/>
      <c r="BH841" s="528"/>
      <c r="BI841" s="528"/>
      <c r="BJ841" s="528"/>
      <c r="BK841" s="528"/>
      <c r="BL841" s="528"/>
      <c r="BM841" s="528"/>
      <c r="BN841" s="528"/>
      <c r="BO841" s="528"/>
      <c r="BP841" s="528"/>
      <c r="BQ841" s="528"/>
      <c r="BR841" s="528"/>
      <c r="BS841" s="528"/>
      <c r="BT841" s="528"/>
      <c r="BU841" s="528"/>
      <c r="BV841" s="528"/>
      <c r="BW841" s="528"/>
      <c r="BX841" s="528"/>
      <c r="BY841" s="528"/>
      <c r="BZ841" s="528"/>
      <c r="CA841" s="528"/>
      <c r="CB841" s="528"/>
      <c r="CC841" s="528"/>
      <c r="CD841" s="528"/>
      <c r="CE841" s="528"/>
      <c r="CF841" s="528"/>
      <c r="CG841" s="528"/>
      <c r="CH841" s="528"/>
      <c r="CI841" s="528"/>
      <c r="CJ841" s="528"/>
      <c r="CK841" s="528"/>
      <c r="CL841" s="528"/>
      <c r="CM841" s="528"/>
    </row>
    <row r="842" spans="1:93" ht="14.25" customHeight="1"/>
    <row r="843" spans="1:93" ht="14.2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6"/>
      <c r="AL843" s="116"/>
      <c r="AM843" s="116"/>
      <c r="AN843" s="116"/>
      <c r="AO843" s="116"/>
      <c r="AP843" s="116"/>
      <c r="AQ843" s="116"/>
      <c r="AR843" s="116"/>
      <c r="AS843" s="116"/>
      <c r="AT843" s="116"/>
      <c r="AU843" s="116"/>
      <c r="AV843" s="116"/>
      <c r="AW843" s="116"/>
      <c r="AX843" s="116"/>
      <c r="AY843" s="116"/>
      <c r="AZ843" s="116"/>
      <c r="BA843" s="116"/>
      <c r="BB843" s="116"/>
      <c r="BC843" s="116"/>
      <c r="BD843" s="116"/>
      <c r="BE843" s="116"/>
      <c r="BF843" s="116"/>
      <c r="BG843" s="116"/>
      <c r="BH843" s="116"/>
      <c r="BI843" s="116"/>
      <c r="BJ843" s="116"/>
      <c r="BK843" s="116"/>
      <c r="BL843" s="116"/>
      <c r="BM843" s="116"/>
      <c r="BN843" s="116"/>
      <c r="BO843" s="116"/>
      <c r="BP843" s="116"/>
      <c r="BQ843" s="116"/>
      <c r="BR843" s="116"/>
      <c r="BS843" s="116"/>
      <c r="BT843" s="116"/>
      <c r="BU843" s="116"/>
      <c r="BV843" s="116"/>
      <c r="BW843" s="116"/>
      <c r="BX843" s="116"/>
      <c r="BY843" s="116"/>
      <c r="BZ843" s="116"/>
      <c r="CA843" s="116"/>
      <c r="CB843" s="116"/>
      <c r="CC843" s="116"/>
      <c r="CD843" s="116"/>
      <c r="CE843" s="116"/>
      <c r="CF843" s="116"/>
      <c r="CG843" s="116"/>
      <c r="CH843" s="116"/>
      <c r="CI843" s="116"/>
      <c r="CJ843" s="116"/>
      <c r="CK843" s="116"/>
      <c r="CL843" s="116"/>
      <c r="CM843" s="116"/>
      <c r="CN843" s="116"/>
    </row>
    <row r="844" spans="1:93" ht="14.2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6"/>
      <c r="BG844" s="116"/>
      <c r="BH844" s="116"/>
      <c r="BI844" s="116"/>
      <c r="BJ844" s="116"/>
      <c r="BK844" s="116"/>
      <c r="BL844" s="116"/>
      <c r="BM844" s="116"/>
      <c r="BN844" s="116"/>
      <c r="BO844" s="116"/>
      <c r="BP844" s="116"/>
      <c r="BQ844" s="116"/>
      <c r="BR844" s="116"/>
      <c r="BS844" s="116"/>
      <c r="BT844" s="116"/>
      <c r="BU844" s="116"/>
      <c r="BV844" s="116"/>
      <c r="BW844" s="116"/>
      <c r="BX844" s="116"/>
      <c r="BY844" s="116"/>
      <c r="BZ844" s="116"/>
      <c r="CA844" s="116"/>
      <c r="CB844" s="116"/>
      <c r="CC844" s="116"/>
      <c r="CD844" s="116"/>
      <c r="CE844" s="116"/>
      <c r="CF844" s="116"/>
      <c r="CG844" s="116"/>
      <c r="CH844" s="116"/>
      <c r="CI844" s="116"/>
      <c r="CJ844" s="116"/>
      <c r="CK844" s="116"/>
      <c r="CL844" s="116"/>
      <c r="CM844" s="116"/>
      <c r="CN844" s="116"/>
    </row>
    <row r="845" spans="1:93" ht="14.25" customHeight="1"/>
    <row r="846" spans="1:93" ht="14.25" customHeight="1">
      <c r="D846" s="617" t="s">
        <v>452</v>
      </c>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126"/>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row>
    <row r="847" spans="1:93" ht="14.25" customHeight="1">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126"/>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row>
    <row r="848" spans="1:93" ht="14.25" customHeight="1">
      <c r="D848" s="617"/>
      <c r="E848" s="617"/>
      <c r="F848" s="617"/>
      <c r="G848" s="617"/>
      <c r="H848" s="617"/>
      <c r="I848" s="617"/>
      <c r="J848" s="617"/>
      <c r="K848" s="617"/>
      <c r="L848" s="617"/>
      <c r="M848" s="617"/>
      <c r="N848" s="617"/>
      <c r="O848" s="617"/>
      <c r="P848" s="617"/>
      <c r="Q848" s="617"/>
      <c r="R848" s="617"/>
      <c r="S848" s="617"/>
      <c r="T848" s="617"/>
      <c r="U848" s="617"/>
      <c r="V848" s="617"/>
      <c r="W848" s="617"/>
      <c r="X848" s="617"/>
      <c r="Y848" s="617"/>
      <c r="Z848" s="617"/>
      <c r="AA848" s="617"/>
      <c r="AB848" s="617"/>
      <c r="AC848" s="617"/>
      <c r="AD848" s="617"/>
      <c r="AE848" s="617"/>
      <c r="AF848" s="617"/>
      <c r="AG848" s="617"/>
      <c r="AH848" s="617"/>
      <c r="AI848" s="617"/>
      <c r="AJ848" s="617"/>
      <c r="AK848" s="617"/>
      <c r="AL848" s="617"/>
      <c r="AM848" s="617"/>
      <c r="AN848" s="617"/>
      <c r="AO848" s="617"/>
      <c r="AP848" s="617"/>
      <c r="AQ848" s="617"/>
      <c r="AR848" s="617"/>
      <c r="AS848" s="617"/>
      <c r="AT848" s="617"/>
      <c r="AU848" s="126"/>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row>
    <row r="849" spans="4:92" ht="14.25" customHeight="1">
      <c r="D849" s="317" t="s">
        <v>776</v>
      </c>
      <c r="E849" s="318"/>
      <c r="F849" s="318"/>
      <c r="G849" s="318"/>
      <c r="H849" s="318"/>
      <c r="I849" s="318"/>
      <c r="J849" s="318"/>
      <c r="K849" s="318"/>
      <c r="L849" s="318"/>
      <c r="M849" s="318"/>
      <c r="N849" s="318"/>
      <c r="O849" s="318"/>
      <c r="P849" s="318"/>
      <c r="Q849" s="318"/>
      <c r="R849" s="318"/>
      <c r="S849" s="318"/>
      <c r="T849" s="318"/>
      <c r="U849" s="318"/>
      <c r="V849" s="318"/>
      <c r="W849" s="318"/>
      <c r="X849" s="318"/>
      <c r="Y849" s="318"/>
      <c r="Z849" s="318"/>
      <c r="AA849" s="318"/>
      <c r="AB849" s="319"/>
      <c r="AC849" s="713" t="s">
        <v>1494</v>
      </c>
      <c r="AD849" s="714"/>
      <c r="AE849" s="714"/>
      <c r="AF849" s="714"/>
      <c r="AG849" s="714"/>
      <c r="AH849" s="714"/>
      <c r="AI849" s="714"/>
      <c r="AJ849" s="714"/>
      <c r="AK849" s="714"/>
      <c r="AL849" s="714"/>
      <c r="AM849" s="714"/>
      <c r="AN849" s="714"/>
      <c r="AO849" s="714"/>
      <c r="AP849" s="714"/>
      <c r="AQ849" s="714"/>
      <c r="AR849" s="714"/>
      <c r="AS849" s="714"/>
      <c r="AT849" s="715"/>
      <c r="AU849" s="713" t="s">
        <v>505</v>
      </c>
      <c r="AV849" s="714"/>
      <c r="AW849" s="714"/>
      <c r="AX849" s="714"/>
      <c r="AY849" s="714"/>
      <c r="AZ849" s="714"/>
      <c r="BA849" s="714"/>
      <c r="BB849" s="714"/>
      <c r="BC849" s="714"/>
      <c r="BD849" s="714"/>
      <c r="BE849" s="714"/>
      <c r="BF849" s="714"/>
      <c r="BG849" s="714"/>
      <c r="BH849" s="714"/>
      <c r="BI849" s="714"/>
      <c r="BJ849" s="714"/>
      <c r="BK849" s="714"/>
      <c r="BL849" s="715"/>
      <c r="BM849" s="533" t="s">
        <v>451</v>
      </c>
      <c r="BN849" s="534"/>
      <c r="BO849" s="534"/>
      <c r="BP849" s="534"/>
      <c r="BQ849" s="534"/>
      <c r="BR849" s="534"/>
      <c r="BS849" s="534"/>
      <c r="BT849" s="534"/>
      <c r="BU849" s="534"/>
      <c r="BV849" s="534"/>
      <c r="BW849" s="534"/>
      <c r="BX849" s="534"/>
      <c r="BY849" s="534"/>
      <c r="BZ849" s="534"/>
      <c r="CA849" s="534"/>
      <c r="CB849" s="534"/>
      <c r="CC849" s="534"/>
      <c r="CD849" s="534"/>
      <c r="CE849" s="534"/>
      <c r="CF849" s="534"/>
      <c r="CG849" s="534"/>
      <c r="CH849" s="534"/>
      <c r="CI849" s="534"/>
      <c r="CJ849" s="534"/>
      <c r="CK849" s="534"/>
      <c r="CL849" s="534"/>
      <c r="CM849" s="535"/>
      <c r="CN849" s="7"/>
    </row>
    <row r="850" spans="4:92" ht="14.25" customHeight="1">
      <c r="D850" s="323"/>
      <c r="E850" s="324"/>
      <c r="F850" s="324"/>
      <c r="G850" s="324"/>
      <c r="H850" s="324"/>
      <c r="I850" s="324"/>
      <c r="J850" s="324"/>
      <c r="K850" s="324"/>
      <c r="L850" s="324"/>
      <c r="M850" s="324"/>
      <c r="N850" s="324"/>
      <c r="O850" s="324"/>
      <c r="P850" s="324"/>
      <c r="Q850" s="324"/>
      <c r="R850" s="324"/>
      <c r="S850" s="324"/>
      <c r="T850" s="324"/>
      <c r="U850" s="324"/>
      <c r="V850" s="324"/>
      <c r="W850" s="324"/>
      <c r="X850" s="324"/>
      <c r="Y850" s="324"/>
      <c r="Z850" s="324"/>
      <c r="AA850" s="324"/>
      <c r="AB850" s="325"/>
      <c r="AC850" s="716"/>
      <c r="AD850" s="717"/>
      <c r="AE850" s="717"/>
      <c r="AF850" s="717"/>
      <c r="AG850" s="717"/>
      <c r="AH850" s="717"/>
      <c r="AI850" s="717"/>
      <c r="AJ850" s="717"/>
      <c r="AK850" s="717"/>
      <c r="AL850" s="717"/>
      <c r="AM850" s="717"/>
      <c r="AN850" s="717"/>
      <c r="AO850" s="717"/>
      <c r="AP850" s="717"/>
      <c r="AQ850" s="717"/>
      <c r="AR850" s="717"/>
      <c r="AS850" s="717"/>
      <c r="AT850" s="718"/>
      <c r="AU850" s="716"/>
      <c r="AV850" s="717"/>
      <c r="AW850" s="717"/>
      <c r="AX850" s="717"/>
      <c r="AY850" s="717"/>
      <c r="AZ850" s="717"/>
      <c r="BA850" s="717"/>
      <c r="BB850" s="717"/>
      <c r="BC850" s="717"/>
      <c r="BD850" s="717"/>
      <c r="BE850" s="717"/>
      <c r="BF850" s="717"/>
      <c r="BG850" s="717"/>
      <c r="BH850" s="717"/>
      <c r="BI850" s="717"/>
      <c r="BJ850" s="717"/>
      <c r="BK850" s="717"/>
      <c r="BL850" s="718"/>
      <c r="BM850" s="533" t="s">
        <v>777</v>
      </c>
      <c r="BN850" s="534"/>
      <c r="BO850" s="534"/>
      <c r="BP850" s="534"/>
      <c r="BQ850" s="534"/>
      <c r="BR850" s="534"/>
      <c r="BS850" s="534"/>
      <c r="BT850" s="534"/>
      <c r="BU850" s="535"/>
      <c r="BV850" s="533" t="s">
        <v>778</v>
      </c>
      <c r="BW850" s="534"/>
      <c r="BX850" s="534"/>
      <c r="BY850" s="534"/>
      <c r="BZ850" s="534"/>
      <c r="CA850" s="534"/>
      <c r="CB850" s="534"/>
      <c r="CC850" s="534"/>
      <c r="CD850" s="535"/>
      <c r="CE850" s="533" t="s">
        <v>450</v>
      </c>
      <c r="CF850" s="534"/>
      <c r="CG850" s="534"/>
      <c r="CH850" s="534"/>
      <c r="CI850" s="534"/>
      <c r="CJ850" s="534"/>
      <c r="CK850" s="534"/>
      <c r="CL850" s="534"/>
      <c r="CM850" s="535"/>
      <c r="CN850" s="7"/>
    </row>
    <row r="851" spans="4:92" ht="14.25" customHeight="1">
      <c r="D851" s="655" t="str">
        <f>+VIAS!A2</f>
        <v>ESPAÑOLA-3 ESQUINAS-QUIMBAYA</v>
      </c>
      <c r="E851" s="655"/>
      <c r="F851" s="655"/>
      <c r="G851" s="655"/>
      <c r="H851" s="655"/>
      <c r="I851" s="655"/>
      <c r="J851" s="655"/>
      <c r="K851" s="655"/>
      <c r="L851" s="655"/>
      <c r="M851" s="655"/>
      <c r="N851" s="655"/>
      <c r="O851" s="655"/>
      <c r="P851" s="655"/>
      <c r="Q851" s="655"/>
      <c r="R851" s="655"/>
      <c r="S851" s="655"/>
      <c r="T851" s="655"/>
      <c r="U851" s="655"/>
      <c r="V851" s="655"/>
      <c r="W851" s="655"/>
      <c r="X851" s="655"/>
      <c r="Y851" s="655"/>
      <c r="Z851" s="655"/>
      <c r="AA851" s="655"/>
      <c r="AB851" s="655"/>
      <c r="AC851" s="654">
        <f>+VIAS!B2</f>
        <v>9120</v>
      </c>
      <c r="AD851" s="655"/>
      <c r="AE851" s="655"/>
      <c r="AF851" s="655"/>
      <c r="AG851" s="655"/>
      <c r="AH851" s="655"/>
      <c r="AI851" s="655"/>
      <c r="AJ851" s="655"/>
      <c r="AK851" s="655"/>
      <c r="AL851" s="655"/>
      <c r="AM851" s="655"/>
      <c r="AN851" s="655"/>
      <c r="AO851" s="655"/>
      <c r="AP851" s="655"/>
      <c r="AQ851" s="655"/>
      <c r="AR851" s="655"/>
      <c r="AS851" s="655"/>
      <c r="AT851" s="655"/>
      <c r="AU851" s="407" t="s">
        <v>1495</v>
      </c>
      <c r="AV851" s="408"/>
      <c r="AW851" s="408"/>
      <c r="AX851" s="408"/>
      <c r="AY851" s="408"/>
      <c r="AZ851" s="408"/>
      <c r="BA851" s="408"/>
      <c r="BB851" s="408"/>
      <c r="BC851" s="408"/>
      <c r="BD851" s="408"/>
      <c r="BE851" s="408"/>
      <c r="BF851" s="408"/>
      <c r="BG851" s="408"/>
      <c r="BH851" s="408"/>
      <c r="BI851" s="408"/>
      <c r="BJ851" s="408"/>
      <c r="BK851" s="408"/>
      <c r="BL851" s="409"/>
      <c r="BM851" s="266"/>
      <c r="BN851" s="266"/>
      <c r="BO851" s="266"/>
      <c r="BP851" s="266"/>
      <c r="BQ851" s="266"/>
      <c r="BR851" s="266"/>
      <c r="BS851" s="266"/>
      <c r="BT851" s="266"/>
      <c r="BU851" s="266"/>
      <c r="BV851" s="291"/>
      <c r="BW851" s="286" t="s">
        <v>1091</v>
      </c>
      <c r="BX851" s="292"/>
      <c r="BY851" s="292"/>
      <c r="BZ851" s="292"/>
      <c r="CA851" s="292"/>
      <c r="CB851" s="292"/>
      <c r="CC851" s="292"/>
      <c r="CD851" s="293"/>
      <c r="CE851" s="291"/>
      <c r="CF851" s="292"/>
      <c r="CG851" s="292"/>
      <c r="CH851" s="292"/>
      <c r="CI851" s="292"/>
      <c r="CJ851" s="292"/>
      <c r="CK851" s="266"/>
      <c r="CL851" s="292"/>
      <c r="CM851" s="293"/>
      <c r="CN851" s="8"/>
    </row>
    <row r="852" spans="4:92" ht="14.25" customHeight="1">
      <c r="D852" s="655" t="str">
        <f>+VIAS!A3</f>
        <v>SANTANA - LA PESQUERA</v>
      </c>
      <c r="E852" s="655"/>
      <c r="F852" s="655"/>
      <c r="G852" s="655"/>
      <c r="H852" s="655"/>
      <c r="I852" s="655"/>
      <c r="J852" s="655"/>
      <c r="K852" s="655"/>
      <c r="L852" s="655"/>
      <c r="M852" s="655"/>
      <c r="N852" s="655"/>
      <c r="O852" s="655"/>
      <c r="P852" s="655"/>
      <c r="Q852" s="655"/>
      <c r="R852" s="655"/>
      <c r="S852" s="655"/>
      <c r="T852" s="655"/>
      <c r="U852" s="655"/>
      <c r="V852" s="655"/>
      <c r="W852" s="655"/>
      <c r="X852" s="655"/>
      <c r="Y852" s="655"/>
      <c r="Z852" s="655"/>
      <c r="AA852" s="655"/>
      <c r="AB852" s="655"/>
      <c r="AC852" s="654">
        <f>+VIAS!B3</f>
        <v>7500</v>
      </c>
      <c r="AD852" s="655"/>
      <c r="AE852" s="655"/>
      <c r="AF852" s="655"/>
      <c r="AG852" s="655"/>
      <c r="AH852" s="655"/>
      <c r="AI852" s="655"/>
      <c r="AJ852" s="655"/>
      <c r="AK852" s="655"/>
      <c r="AL852" s="655"/>
      <c r="AM852" s="655"/>
      <c r="AN852" s="655"/>
      <c r="AO852" s="655"/>
      <c r="AP852" s="655"/>
      <c r="AQ852" s="655"/>
      <c r="AR852" s="655"/>
      <c r="AS852" s="655"/>
      <c r="AT852" s="655"/>
      <c r="AU852" s="407" t="s">
        <v>1495</v>
      </c>
      <c r="AV852" s="408"/>
      <c r="AW852" s="408"/>
      <c r="AX852" s="408"/>
      <c r="AY852" s="408"/>
      <c r="AZ852" s="408"/>
      <c r="BA852" s="408"/>
      <c r="BB852" s="408"/>
      <c r="BC852" s="408"/>
      <c r="BD852" s="408"/>
      <c r="BE852" s="408"/>
      <c r="BF852" s="408"/>
      <c r="BG852" s="408"/>
      <c r="BH852" s="408"/>
      <c r="BI852" s="408"/>
      <c r="BJ852" s="408"/>
      <c r="BK852" s="408"/>
      <c r="BL852" s="409"/>
      <c r="BM852" s="266"/>
      <c r="BN852" s="266"/>
      <c r="BO852" s="266"/>
      <c r="BP852" s="266"/>
      <c r="BQ852" s="266"/>
      <c r="BR852" s="266"/>
      <c r="BS852" s="266"/>
      <c r="BT852" s="266"/>
      <c r="BU852" s="266"/>
      <c r="BV852" s="291"/>
      <c r="BW852" s="266"/>
      <c r="BX852" s="292"/>
      <c r="BY852" s="292"/>
      <c r="BZ852" s="292"/>
      <c r="CA852" s="292"/>
      <c r="CB852" s="292"/>
      <c r="CC852" s="292"/>
      <c r="CD852" s="293"/>
      <c r="CE852" s="291"/>
      <c r="CF852" s="292"/>
      <c r="CG852" s="292"/>
      <c r="CH852" s="292"/>
      <c r="CI852" s="292"/>
      <c r="CJ852" s="292"/>
      <c r="CK852" s="286" t="s">
        <v>1091</v>
      </c>
      <c r="CL852" s="292"/>
      <c r="CM852" s="293"/>
      <c r="CN852" s="8"/>
    </row>
    <row r="853" spans="4:92" ht="14.25" customHeight="1">
      <c r="D853" s="655" t="str">
        <f>+VIAS!A4</f>
        <v>PALERMO - LA CASCADA</v>
      </c>
      <c r="E853" s="655"/>
      <c r="F853" s="655"/>
      <c r="G853" s="655"/>
      <c r="H853" s="655"/>
      <c r="I853" s="655"/>
      <c r="J853" s="655"/>
      <c r="K853" s="655"/>
      <c r="L853" s="655"/>
      <c r="M853" s="655"/>
      <c r="N853" s="655"/>
      <c r="O853" s="655"/>
      <c r="P853" s="655"/>
      <c r="Q853" s="655"/>
      <c r="R853" s="655"/>
      <c r="S853" s="655"/>
      <c r="T853" s="655"/>
      <c r="U853" s="655"/>
      <c r="V853" s="655"/>
      <c r="W853" s="655"/>
      <c r="X853" s="655"/>
      <c r="Y853" s="655"/>
      <c r="Z853" s="655"/>
      <c r="AA853" s="655"/>
      <c r="AB853" s="655"/>
      <c r="AC853" s="654">
        <f>+VIAS!B4</f>
        <v>5300</v>
      </c>
      <c r="AD853" s="655"/>
      <c r="AE853" s="655"/>
      <c r="AF853" s="655"/>
      <c r="AG853" s="655"/>
      <c r="AH853" s="655"/>
      <c r="AI853" s="655"/>
      <c r="AJ853" s="655"/>
      <c r="AK853" s="655"/>
      <c r="AL853" s="655"/>
      <c r="AM853" s="655"/>
      <c r="AN853" s="655"/>
      <c r="AO853" s="655"/>
      <c r="AP853" s="655"/>
      <c r="AQ853" s="655"/>
      <c r="AR853" s="655"/>
      <c r="AS853" s="655"/>
      <c r="AT853" s="655"/>
      <c r="AU853" s="407" t="s">
        <v>1495</v>
      </c>
      <c r="AV853" s="408"/>
      <c r="AW853" s="408"/>
      <c r="AX853" s="408"/>
      <c r="AY853" s="408"/>
      <c r="AZ853" s="408"/>
      <c r="BA853" s="408"/>
      <c r="BB853" s="408"/>
      <c r="BC853" s="408"/>
      <c r="BD853" s="408"/>
      <c r="BE853" s="408"/>
      <c r="BF853" s="408"/>
      <c r="BG853" s="408"/>
      <c r="BH853" s="408"/>
      <c r="BI853" s="408"/>
      <c r="BJ853" s="408"/>
      <c r="BK853" s="408"/>
      <c r="BL853" s="409"/>
      <c r="BM853" s="266"/>
      <c r="BN853" s="266"/>
      <c r="BO853" s="266"/>
      <c r="BP853" s="266"/>
      <c r="BQ853" s="266"/>
      <c r="BR853" s="266"/>
      <c r="BS853" s="266"/>
      <c r="BT853" s="266"/>
      <c r="BU853" s="266"/>
      <c r="BV853" s="291"/>
      <c r="BW853" s="266"/>
      <c r="BX853" s="292"/>
      <c r="BY853" s="292"/>
      <c r="BZ853" s="292"/>
      <c r="CA853" s="292"/>
      <c r="CB853" s="292"/>
      <c r="CC853" s="292"/>
      <c r="CD853" s="293"/>
      <c r="CE853" s="291"/>
      <c r="CF853" s="292"/>
      <c r="CG853" s="292"/>
      <c r="CH853" s="292"/>
      <c r="CI853" s="292"/>
      <c r="CJ853" s="292"/>
      <c r="CK853" s="286" t="s">
        <v>1091</v>
      </c>
      <c r="CL853" s="292"/>
      <c r="CM853" s="293"/>
      <c r="CN853" s="8"/>
    </row>
    <row r="854" spans="4:92" ht="14.25" customHeight="1">
      <c r="D854" s="655" t="str">
        <f>+VIAS!A5</f>
        <v>EL RETEN-JAZMIN-PORVENIR</v>
      </c>
      <c r="E854" s="655"/>
      <c r="F854" s="655"/>
      <c r="G854" s="655"/>
      <c r="H854" s="655"/>
      <c r="I854" s="655"/>
      <c r="J854" s="655"/>
      <c r="K854" s="655"/>
      <c r="L854" s="655"/>
      <c r="M854" s="655"/>
      <c r="N854" s="655"/>
      <c r="O854" s="655"/>
      <c r="P854" s="655"/>
      <c r="Q854" s="655"/>
      <c r="R854" s="655"/>
      <c r="S854" s="655"/>
      <c r="T854" s="655"/>
      <c r="U854" s="655"/>
      <c r="V854" s="655"/>
      <c r="W854" s="655"/>
      <c r="X854" s="655"/>
      <c r="Y854" s="655"/>
      <c r="Z854" s="655"/>
      <c r="AA854" s="655"/>
      <c r="AB854" s="655"/>
      <c r="AC854" s="654">
        <f>+VIAS!B5</f>
        <v>7350</v>
      </c>
      <c r="AD854" s="655"/>
      <c r="AE854" s="655"/>
      <c r="AF854" s="655"/>
      <c r="AG854" s="655"/>
      <c r="AH854" s="655"/>
      <c r="AI854" s="655"/>
      <c r="AJ854" s="655"/>
      <c r="AK854" s="655"/>
      <c r="AL854" s="655"/>
      <c r="AM854" s="655"/>
      <c r="AN854" s="655"/>
      <c r="AO854" s="655"/>
      <c r="AP854" s="655"/>
      <c r="AQ854" s="655"/>
      <c r="AR854" s="655"/>
      <c r="AS854" s="655"/>
      <c r="AT854" s="655"/>
      <c r="AU854" s="407" t="s">
        <v>1495</v>
      </c>
      <c r="AV854" s="408"/>
      <c r="AW854" s="408"/>
      <c r="AX854" s="408"/>
      <c r="AY854" s="408"/>
      <c r="AZ854" s="408"/>
      <c r="BA854" s="408"/>
      <c r="BB854" s="408"/>
      <c r="BC854" s="408"/>
      <c r="BD854" s="408"/>
      <c r="BE854" s="408"/>
      <c r="BF854" s="408"/>
      <c r="BG854" s="408"/>
      <c r="BH854" s="408"/>
      <c r="BI854" s="408"/>
      <c r="BJ854" s="408"/>
      <c r="BK854" s="408"/>
      <c r="BL854" s="409"/>
      <c r="BM854" s="266"/>
      <c r="BN854" s="266"/>
      <c r="BO854" s="266"/>
      <c r="BP854" s="266"/>
      <c r="BQ854" s="266"/>
      <c r="BR854" s="266"/>
      <c r="BS854" s="266"/>
      <c r="BT854" s="266"/>
      <c r="BU854" s="266"/>
      <c r="BV854" s="291"/>
      <c r="BW854" s="286" t="s">
        <v>1091</v>
      </c>
      <c r="BX854" s="292"/>
      <c r="BY854" s="292"/>
      <c r="BZ854" s="292"/>
      <c r="CA854" s="292"/>
      <c r="CB854" s="292"/>
      <c r="CC854" s="292"/>
      <c r="CD854" s="293"/>
      <c r="CE854" s="291"/>
      <c r="CF854" s="292"/>
      <c r="CG854" s="292"/>
      <c r="CH854" s="292"/>
      <c r="CI854" s="292"/>
      <c r="CJ854" s="292"/>
      <c r="CK854" s="266"/>
      <c r="CL854" s="292"/>
      <c r="CM854" s="293"/>
      <c r="CN854" s="8"/>
    </row>
    <row r="855" spans="4:92" ht="14.25" customHeight="1">
      <c r="D855" s="655" t="str">
        <f>+VIAS!A6</f>
        <v>LA GRANJA - EL SILENICO</v>
      </c>
      <c r="E855" s="655"/>
      <c r="F855" s="655"/>
      <c r="G855" s="655"/>
      <c r="H855" s="655"/>
      <c r="I855" s="655"/>
      <c r="J855" s="655"/>
      <c r="K855" s="655"/>
      <c r="L855" s="655"/>
      <c r="M855" s="655"/>
      <c r="N855" s="655"/>
      <c r="O855" s="655"/>
      <c r="P855" s="655"/>
      <c r="Q855" s="655"/>
      <c r="R855" s="655"/>
      <c r="S855" s="655"/>
      <c r="T855" s="655"/>
      <c r="U855" s="655"/>
      <c r="V855" s="655"/>
      <c r="W855" s="655"/>
      <c r="X855" s="655"/>
      <c r="Y855" s="655"/>
      <c r="Z855" s="655"/>
      <c r="AA855" s="655"/>
      <c r="AB855" s="655"/>
      <c r="AC855" s="654">
        <f>+VIAS!B6</f>
        <v>2650</v>
      </c>
      <c r="AD855" s="655"/>
      <c r="AE855" s="655"/>
      <c r="AF855" s="655"/>
      <c r="AG855" s="655"/>
      <c r="AH855" s="655"/>
      <c r="AI855" s="655"/>
      <c r="AJ855" s="655"/>
      <c r="AK855" s="655"/>
      <c r="AL855" s="655"/>
      <c r="AM855" s="655"/>
      <c r="AN855" s="655"/>
      <c r="AO855" s="655"/>
      <c r="AP855" s="655"/>
      <c r="AQ855" s="655"/>
      <c r="AR855" s="655"/>
      <c r="AS855" s="655"/>
      <c r="AT855" s="655"/>
      <c r="AU855" s="407" t="s">
        <v>1495</v>
      </c>
      <c r="AV855" s="408"/>
      <c r="AW855" s="408"/>
      <c r="AX855" s="408"/>
      <c r="AY855" s="408"/>
      <c r="AZ855" s="408"/>
      <c r="BA855" s="408"/>
      <c r="BB855" s="408"/>
      <c r="BC855" s="408"/>
      <c r="BD855" s="408"/>
      <c r="BE855" s="408"/>
      <c r="BF855" s="408"/>
      <c r="BG855" s="408"/>
      <c r="BH855" s="408"/>
      <c r="BI855" s="408"/>
      <c r="BJ855" s="408"/>
      <c r="BK855" s="408"/>
      <c r="BL855" s="409"/>
      <c r="BM855" s="266"/>
      <c r="BN855" s="266"/>
      <c r="BO855" s="266"/>
      <c r="BP855" s="266"/>
      <c r="BQ855" s="266"/>
      <c r="BR855" s="266"/>
      <c r="BS855" s="266"/>
      <c r="BT855" s="266"/>
      <c r="BU855" s="266"/>
      <c r="BV855" s="291"/>
      <c r="BW855" s="286" t="s">
        <v>1091</v>
      </c>
      <c r="BX855" s="292"/>
      <c r="BY855" s="292"/>
      <c r="BZ855" s="292"/>
      <c r="CA855" s="292"/>
      <c r="CB855" s="292"/>
      <c r="CC855" s="292"/>
      <c r="CD855" s="293"/>
      <c r="CE855" s="291"/>
      <c r="CF855" s="292"/>
      <c r="CG855" s="292"/>
      <c r="CH855" s="292"/>
      <c r="CI855" s="292"/>
      <c r="CJ855" s="292"/>
      <c r="CK855" s="266"/>
      <c r="CL855" s="292"/>
      <c r="CM855" s="293"/>
      <c r="CN855" s="8"/>
    </row>
    <row r="856" spans="4:92" ht="14.25" customHeight="1">
      <c r="D856" s="655" t="str">
        <f>+VIAS!A7</f>
        <v>SANTANA - TRES ESQUINAS</v>
      </c>
      <c r="E856" s="655"/>
      <c r="F856" s="655"/>
      <c r="G856" s="655"/>
      <c r="H856" s="655"/>
      <c r="I856" s="655"/>
      <c r="J856" s="655"/>
      <c r="K856" s="655"/>
      <c r="L856" s="655"/>
      <c r="M856" s="655"/>
      <c r="N856" s="655"/>
      <c r="O856" s="655"/>
      <c r="P856" s="655"/>
      <c r="Q856" s="655"/>
      <c r="R856" s="655"/>
      <c r="S856" s="655"/>
      <c r="T856" s="655"/>
      <c r="U856" s="655"/>
      <c r="V856" s="655"/>
      <c r="W856" s="655"/>
      <c r="X856" s="655"/>
      <c r="Y856" s="655"/>
      <c r="Z856" s="655"/>
      <c r="AA856" s="655"/>
      <c r="AB856" s="655"/>
      <c r="AC856" s="654">
        <f>+VIAS!B7</f>
        <v>7950</v>
      </c>
      <c r="AD856" s="655"/>
      <c r="AE856" s="655"/>
      <c r="AF856" s="655"/>
      <c r="AG856" s="655"/>
      <c r="AH856" s="655"/>
      <c r="AI856" s="655"/>
      <c r="AJ856" s="655"/>
      <c r="AK856" s="655"/>
      <c r="AL856" s="655"/>
      <c r="AM856" s="655"/>
      <c r="AN856" s="655"/>
      <c r="AO856" s="655"/>
      <c r="AP856" s="655"/>
      <c r="AQ856" s="655"/>
      <c r="AR856" s="655"/>
      <c r="AS856" s="655"/>
      <c r="AT856" s="655"/>
      <c r="AU856" s="407" t="s">
        <v>1495</v>
      </c>
      <c r="AV856" s="408"/>
      <c r="AW856" s="408"/>
      <c r="AX856" s="408"/>
      <c r="AY856" s="408"/>
      <c r="AZ856" s="408"/>
      <c r="BA856" s="408"/>
      <c r="BB856" s="408"/>
      <c r="BC856" s="408"/>
      <c r="BD856" s="408"/>
      <c r="BE856" s="408"/>
      <c r="BF856" s="408"/>
      <c r="BG856" s="408"/>
      <c r="BH856" s="408"/>
      <c r="BI856" s="408"/>
      <c r="BJ856" s="408"/>
      <c r="BK856" s="408"/>
      <c r="BL856" s="409"/>
      <c r="BM856" s="266"/>
      <c r="BN856" s="266"/>
      <c r="BO856" s="266"/>
      <c r="BP856" s="266"/>
      <c r="BQ856" s="266"/>
      <c r="BR856" s="266"/>
      <c r="BS856" s="266"/>
      <c r="BT856" s="266"/>
      <c r="BU856" s="266"/>
      <c r="BV856" s="291"/>
      <c r="BW856" s="266"/>
      <c r="BX856" s="292"/>
      <c r="BY856" s="292"/>
      <c r="BZ856" s="292"/>
      <c r="CA856" s="292"/>
      <c r="CB856" s="292"/>
      <c r="CC856" s="292"/>
      <c r="CD856" s="293"/>
      <c r="CE856" s="291"/>
      <c r="CF856" s="292"/>
      <c r="CG856" s="292"/>
      <c r="CH856" s="292"/>
      <c r="CI856" s="292"/>
      <c r="CJ856" s="292"/>
      <c r="CK856" s="286" t="s">
        <v>1091</v>
      </c>
      <c r="CL856" s="292"/>
      <c r="CM856" s="293"/>
      <c r="CN856" s="8"/>
    </row>
    <row r="857" spans="4:92" ht="14.25" customHeight="1">
      <c r="D857" s="655" t="str">
        <f>+VIAS!A8</f>
        <v>VIGILANTE B.-FCA PRIMAVERA</v>
      </c>
      <c r="E857" s="655"/>
      <c r="F857" s="655"/>
      <c r="G857" s="655"/>
      <c r="H857" s="655"/>
      <c r="I857" s="655"/>
      <c r="J857" s="655"/>
      <c r="K857" s="655"/>
      <c r="L857" s="655"/>
      <c r="M857" s="655"/>
      <c r="N857" s="655"/>
      <c r="O857" s="655"/>
      <c r="P857" s="655"/>
      <c r="Q857" s="655"/>
      <c r="R857" s="655"/>
      <c r="S857" s="655"/>
      <c r="T857" s="655"/>
      <c r="U857" s="655"/>
      <c r="V857" s="655"/>
      <c r="W857" s="655"/>
      <c r="X857" s="655"/>
      <c r="Y857" s="655"/>
      <c r="Z857" s="655"/>
      <c r="AA857" s="655"/>
      <c r="AB857" s="655"/>
      <c r="AC857" s="654">
        <f>+VIAS!B8</f>
        <v>1300</v>
      </c>
      <c r="AD857" s="655"/>
      <c r="AE857" s="655"/>
      <c r="AF857" s="655"/>
      <c r="AG857" s="655"/>
      <c r="AH857" s="655"/>
      <c r="AI857" s="655"/>
      <c r="AJ857" s="655"/>
      <c r="AK857" s="655"/>
      <c r="AL857" s="655"/>
      <c r="AM857" s="655"/>
      <c r="AN857" s="655"/>
      <c r="AO857" s="655"/>
      <c r="AP857" s="655"/>
      <c r="AQ857" s="655"/>
      <c r="AR857" s="655"/>
      <c r="AS857" s="655"/>
      <c r="AT857" s="655"/>
      <c r="AU857" s="407" t="s">
        <v>1495</v>
      </c>
      <c r="AV857" s="408"/>
      <c r="AW857" s="408"/>
      <c r="AX857" s="408"/>
      <c r="AY857" s="408"/>
      <c r="AZ857" s="408"/>
      <c r="BA857" s="408"/>
      <c r="BB857" s="408"/>
      <c r="BC857" s="408"/>
      <c r="BD857" s="408"/>
      <c r="BE857" s="408"/>
      <c r="BF857" s="408"/>
      <c r="BG857" s="408"/>
      <c r="BH857" s="408"/>
      <c r="BI857" s="408"/>
      <c r="BJ857" s="408"/>
      <c r="BK857" s="408"/>
      <c r="BL857" s="409"/>
      <c r="BM857" s="266"/>
      <c r="BN857" s="266"/>
      <c r="BO857" s="266"/>
      <c r="BP857" s="266"/>
      <c r="BQ857" s="266"/>
      <c r="BR857" s="266"/>
      <c r="BS857" s="266"/>
      <c r="BT857" s="266"/>
      <c r="BU857" s="266"/>
      <c r="BV857" s="291"/>
      <c r="BW857" s="266"/>
      <c r="BX857" s="292"/>
      <c r="BY857" s="292"/>
      <c r="BZ857" s="292"/>
      <c r="CA857" s="292"/>
      <c r="CB857" s="292"/>
      <c r="CC857" s="292"/>
      <c r="CD857" s="293"/>
      <c r="CE857" s="291"/>
      <c r="CF857" s="292"/>
      <c r="CG857" s="292"/>
      <c r="CH857" s="292"/>
      <c r="CI857" s="292"/>
      <c r="CJ857" s="292"/>
      <c r="CK857" s="286" t="s">
        <v>1091</v>
      </c>
      <c r="CL857" s="292"/>
      <c r="CM857" s="293"/>
      <c r="CN857" s="8"/>
    </row>
    <row r="858" spans="4:92" ht="14.25" customHeight="1">
      <c r="D858" s="655" t="str">
        <f>+VIAS!A9</f>
        <v>MESA BAJA - BRASILIA</v>
      </c>
      <c r="E858" s="655"/>
      <c r="F858" s="655"/>
      <c r="G858" s="655"/>
      <c r="H858" s="655"/>
      <c r="I858" s="655"/>
      <c r="J858" s="655"/>
      <c r="K858" s="655"/>
      <c r="L858" s="655"/>
      <c r="M858" s="655"/>
      <c r="N858" s="655"/>
      <c r="O858" s="655"/>
      <c r="P858" s="655"/>
      <c r="Q858" s="655"/>
      <c r="R858" s="655"/>
      <c r="S858" s="655"/>
      <c r="T858" s="655"/>
      <c r="U858" s="655"/>
      <c r="V858" s="655"/>
      <c r="W858" s="655"/>
      <c r="X858" s="655"/>
      <c r="Y858" s="655"/>
      <c r="Z858" s="655"/>
      <c r="AA858" s="655"/>
      <c r="AB858" s="655"/>
      <c r="AC858" s="654">
        <f>+VIAS!B9</f>
        <v>3300</v>
      </c>
      <c r="AD858" s="655"/>
      <c r="AE858" s="655"/>
      <c r="AF858" s="655"/>
      <c r="AG858" s="655"/>
      <c r="AH858" s="655"/>
      <c r="AI858" s="655"/>
      <c r="AJ858" s="655"/>
      <c r="AK858" s="655"/>
      <c r="AL858" s="655"/>
      <c r="AM858" s="655"/>
      <c r="AN858" s="655"/>
      <c r="AO858" s="655"/>
      <c r="AP858" s="655"/>
      <c r="AQ858" s="655"/>
      <c r="AR858" s="655"/>
      <c r="AS858" s="655"/>
      <c r="AT858" s="655"/>
      <c r="AU858" s="407" t="s">
        <v>1495</v>
      </c>
      <c r="AV858" s="408"/>
      <c r="AW858" s="408"/>
      <c r="AX858" s="408"/>
      <c r="AY858" s="408"/>
      <c r="AZ858" s="408"/>
      <c r="BA858" s="408"/>
      <c r="BB858" s="408"/>
      <c r="BC858" s="408"/>
      <c r="BD858" s="408"/>
      <c r="BE858" s="408"/>
      <c r="BF858" s="408"/>
      <c r="BG858" s="408"/>
      <c r="BH858" s="408"/>
      <c r="BI858" s="408"/>
      <c r="BJ858" s="408"/>
      <c r="BK858" s="408"/>
      <c r="BL858" s="409"/>
      <c r="BM858" s="266"/>
      <c r="BN858" s="266"/>
      <c r="BO858" s="266"/>
      <c r="BP858" s="266"/>
      <c r="BQ858" s="266"/>
      <c r="BR858" s="266"/>
      <c r="BS858" s="266"/>
      <c r="BT858" s="266"/>
      <c r="BU858" s="266"/>
      <c r="BV858" s="291"/>
      <c r="BW858" s="286" t="s">
        <v>1091</v>
      </c>
      <c r="BX858" s="292"/>
      <c r="BY858" s="292"/>
      <c r="BZ858" s="292"/>
      <c r="CA858" s="292"/>
      <c r="CB858" s="292"/>
      <c r="CC858" s="292"/>
      <c r="CD858" s="293"/>
      <c r="CE858" s="291"/>
      <c r="CF858" s="292"/>
      <c r="CG858" s="292"/>
      <c r="CH858" s="292"/>
      <c r="CI858" s="292"/>
      <c r="CJ858" s="292"/>
      <c r="CK858" s="266"/>
      <c r="CL858" s="292"/>
      <c r="CM858" s="293"/>
      <c r="CN858" s="8"/>
    </row>
    <row r="859" spans="4:92" ht="14.25" customHeight="1">
      <c r="D859" s="655" t="str">
        <f>+VIAS!A10</f>
        <v>TRES ESQUINAS-P. RICO</v>
      </c>
      <c r="E859" s="655"/>
      <c r="F859" s="655"/>
      <c r="G859" s="655"/>
      <c r="H859" s="655"/>
      <c r="I859" s="655"/>
      <c r="J859" s="655"/>
      <c r="K859" s="655"/>
      <c r="L859" s="655"/>
      <c r="M859" s="655"/>
      <c r="N859" s="655"/>
      <c r="O859" s="655"/>
      <c r="P859" s="655"/>
      <c r="Q859" s="655"/>
      <c r="R859" s="655"/>
      <c r="S859" s="655"/>
      <c r="T859" s="655"/>
      <c r="U859" s="655"/>
      <c r="V859" s="655"/>
      <c r="W859" s="655"/>
      <c r="X859" s="655"/>
      <c r="Y859" s="655"/>
      <c r="Z859" s="655"/>
      <c r="AA859" s="655"/>
      <c r="AB859" s="655"/>
      <c r="AC859" s="654">
        <f>+VIAS!B10</f>
        <v>3100</v>
      </c>
      <c r="AD859" s="655"/>
      <c r="AE859" s="655"/>
      <c r="AF859" s="655"/>
      <c r="AG859" s="655"/>
      <c r="AH859" s="655"/>
      <c r="AI859" s="655"/>
      <c r="AJ859" s="655"/>
      <c r="AK859" s="655"/>
      <c r="AL859" s="655"/>
      <c r="AM859" s="655"/>
      <c r="AN859" s="655"/>
      <c r="AO859" s="655"/>
      <c r="AP859" s="655"/>
      <c r="AQ859" s="655"/>
      <c r="AR859" s="655"/>
      <c r="AS859" s="655"/>
      <c r="AT859" s="655"/>
      <c r="AU859" s="407" t="s">
        <v>1495</v>
      </c>
      <c r="AV859" s="408"/>
      <c r="AW859" s="408"/>
      <c r="AX859" s="408"/>
      <c r="AY859" s="408"/>
      <c r="AZ859" s="408"/>
      <c r="BA859" s="408"/>
      <c r="BB859" s="408"/>
      <c r="BC859" s="408"/>
      <c r="BD859" s="408"/>
      <c r="BE859" s="408"/>
      <c r="BF859" s="408"/>
      <c r="BG859" s="408"/>
      <c r="BH859" s="408"/>
      <c r="BI859" s="408"/>
      <c r="BJ859" s="408"/>
      <c r="BK859" s="408"/>
      <c r="BL859" s="409"/>
      <c r="BM859" s="266"/>
      <c r="BN859" s="266"/>
      <c r="BO859" s="266"/>
      <c r="BP859" s="266"/>
      <c r="BQ859" s="266"/>
      <c r="BR859" s="266"/>
      <c r="BS859" s="266"/>
      <c r="BT859" s="266"/>
      <c r="BU859" s="266"/>
      <c r="BV859" s="291"/>
      <c r="BW859" s="266"/>
      <c r="BX859" s="292"/>
      <c r="BY859" s="292"/>
      <c r="BZ859" s="292"/>
      <c r="CA859" s="292"/>
      <c r="CB859" s="292"/>
      <c r="CC859" s="292"/>
      <c r="CD859" s="293"/>
      <c r="CE859" s="291"/>
      <c r="CF859" s="292"/>
      <c r="CG859" s="292"/>
      <c r="CH859" s="292"/>
      <c r="CI859" s="292"/>
      <c r="CJ859" s="292"/>
      <c r="CK859" s="286" t="s">
        <v>1091</v>
      </c>
      <c r="CL859" s="292"/>
      <c r="CM859" s="293"/>
      <c r="CN859" s="8"/>
    </row>
    <row r="860" spans="4:92" ht="14.25" customHeight="1">
      <c r="D860" s="655" t="str">
        <f>+VIAS!A11</f>
        <v>LA AMERICA - LA ITALIA</v>
      </c>
      <c r="E860" s="655"/>
      <c r="F860" s="655"/>
      <c r="G860" s="655"/>
      <c r="H860" s="655"/>
      <c r="I860" s="655"/>
      <c r="J860" s="655"/>
      <c r="K860" s="655"/>
      <c r="L860" s="655"/>
      <c r="M860" s="655"/>
      <c r="N860" s="655"/>
      <c r="O860" s="655"/>
      <c r="P860" s="655"/>
      <c r="Q860" s="655"/>
      <c r="R860" s="655"/>
      <c r="S860" s="655"/>
      <c r="T860" s="655"/>
      <c r="U860" s="655"/>
      <c r="V860" s="655"/>
      <c r="W860" s="655"/>
      <c r="X860" s="655"/>
      <c r="Y860" s="655"/>
      <c r="Z860" s="655"/>
      <c r="AA860" s="655"/>
      <c r="AB860" s="655"/>
      <c r="AC860" s="654">
        <f>+VIAS!B11</f>
        <v>4000</v>
      </c>
      <c r="AD860" s="655"/>
      <c r="AE860" s="655"/>
      <c r="AF860" s="655"/>
      <c r="AG860" s="655"/>
      <c r="AH860" s="655"/>
      <c r="AI860" s="655"/>
      <c r="AJ860" s="655"/>
      <c r="AK860" s="655"/>
      <c r="AL860" s="655"/>
      <c r="AM860" s="655"/>
      <c r="AN860" s="655"/>
      <c r="AO860" s="655"/>
      <c r="AP860" s="655"/>
      <c r="AQ860" s="655"/>
      <c r="AR860" s="655"/>
      <c r="AS860" s="655"/>
      <c r="AT860" s="655"/>
      <c r="AU860" s="407" t="s">
        <v>1495</v>
      </c>
      <c r="AV860" s="408"/>
      <c r="AW860" s="408"/>
      <c r="AX860" s="408"/>
      <c r="AY860" s="408"/>
      <c r="AZ860" s="408"/>
      <c r="BA860" s="408"/>
      <c r="BB860" s="408"/>
      <c r="BC860" s="408"/>
      <c r="BD860" s="408"/>
      <c r="BE860" s="408"/>
      <c r="BF860" s="408"/>
      <c r="BG860" s="408"/>
      <c r="BH860" s="408"/>
      <c r="BI860" s="408"/>
      <c r="BJ860" s="408"/>
      <c r="BK860" s="408"/>
      <c r="BL860" s="409"/>
      <c r="BM860" s="266"/>
      <c r="BN860" s="266"/>
      <c r="BO860" s="266"/>
      <c r="BP860" s="266"/>
      <c r="BQ860" s="266"/>
      <c r="BR860" s="266"/>
      <c r="BS860" s="266"/>
      <c r="BT860" s="266"/>
      <c r="BU860" s="266"/>
      <c r="BV860" s="291"/>
      <c r="BW860" s="286" t="s">
        <v>1091</v>
      </c>
      <c r="BX860" s="292"/>
      <c r="BY860" s="292"/>
      <c r="BZ860" s="292"/>
      <c r="CA860" s="292"/>
      <c r="CB860" s="292"/>
      <c r="CC860" s="292"/>
      <c r="CD860" s="293"/>
      <c r="CE860" s="291"/>
      <c r="CF860" s="292"/>
      <c r="CG860" s="292"/>
      <c r="CH860" s="292"/>
      <c r="CI860" s="292"/>
      <c r="CJ860" s="292"/>
      <c r="CK860" s="266"/>
      <c r="CL860" s="292"/>
      <c r="CM860" s="293"/>
      <c r="CN860" s="8"/>
    </row>
    <row r="861" spans="4:92" ht="14.25" customHeight="1">
      <c r="D861" s="655" t="str">
        <f>+VIAS!A12</f>
        <v>ARAUCA</v>
      </c>
      <c r="E861" s="655"/>
      <c r="F861" s="655"/>
      <c r="G861" s="655"/>
      <c r="H861" s="655"/>
      <c r="I861" s="655"/>
      <c r="J861" s="655"/>
      <c r="K861" s="655"/>
      <c r="L861" s="655"/>
      <c r="M861" s="655"/>
      <c r="N861" s="655"/>
      <c r="O861" s="655"/>
      <c r="P861" s="655"/>
      <c r="Q861" s="655"/>
      <c r="R861" s="655"/>
      <c r="S861" s="655"/>
      <c r="T861" s="655"/>
      <c r="U861" s="655"/>
      <c r="V861" s="655"/>
      <c r="W861" s="655"/>
      <c r="X861" s="655"/>
      <c r="Y861" s="655"/>
      <c r="Z861" s="655"/>
      <c r="AA861" s="655"/>
      <c r="AB861" s="655"/>
      <c r="AC861" s="654">
        <f>+VIAS!B12</f>
        <v>3500</v>
      </c>
      <c r="AD861" s="655"/>
      <c r="AE861" s="655"/>
      <c r="AF861" s="655"/>
      <c r="AG861" s="655"/>
      <c r="AH861" s="655"/>
      <c r="AI861" s="655"/>
      <c r="AJ861" s="655"/>
      <c r="AK861" s="655"/>
      <c r="AL861" s="655"/>
      <c r="AM861" s="655"/>
      <c r="AN861" s="655"/>
      <c r="AO861" s="655"/>
      <c r="AP861" s="655"/>
      <c r="AQ861" s="655"/>
      <c r="AR861" s="655"/>
      <c r="AS861" s="655"/>
      <c r="AT861" s="655"/>
      <c r="AU861" s="407" t="s">
        <v>1495</v>
      </c>
      <c r="AV861" s="408"/>
      <c r="AW861" s="408"/>
      <c r="AX861" s="408"/>
      <c r="AY861" s="408"/>
      <c r="AZ861" s="408"/>
      <c r="BA861" s="408"/>
      <c r="BB861" s="408"/>
      <c r="BC861" s="408"/>
      <c r="BD861" s="408"/>
      <c r="BE861" s="408"/>
      <c r="BF861" s="408"/>
      <c r="BG861" s="408"/>
      <c r="BH861" s="408"/>
      <c r="BI861" s="408"/>
      <c r="BJ861" s="408"/>
      <c r="BK861" s="408"/>
      <c r="BL861" s="409"/>
      <c r="BM861" s="266"/>
      <c r="BN861" s="266"/>
      <c r="BO861" s="266"/>
      <c r="BP861" s="266"/>
      <c r="BQ861" s="266"/>
      <c r="BR861" s="266"/>
      <c r="BS861" s="266"/>
      <c r="BT861" s="266"/>
      <c r="BU861" s="266"/>
      <c r="BV861" s="291"/>
      <c r="BW861" s="266"/>
      <c r="BX861" s="292"/>
      <c r="BY861" s="292"/>
      <c r="BZ861" s="292"/>
      <c r="CA861" s="292"/>
      <c r="CB861" s="292"/>
      <c r="CC861" s="292"/>
      <c r="CD861" s="293"/>
      <c r="CE861" s="291"/>
      <c r="CF861" s="292"/>
      <c r="CG861" s="292"/>
      <c r="CH861" s="292"/>
      <c r="CI861" s="292"/>
      <c r="CJ861" s="292"/>
      <c r="CK861" s="286" t="s">
        <v>1091</v>
      </c>
      <c r="CL861" s="292"/>
      <c r="CM861" s="293"/>
      <c r="CN861" s="8"/>
    </row>
    <row r="862" spans="4:92" ht="14.25" customHeight="1">
      <c r="D862" s="655" t="str">
        <f>+VIAS!A13</f>
        <v>LAS BRISAS - LA CARMELITA</v>
      </c>
      <c r="E862" s="655"/>
      <c r="F862" s="655"/>
      <c r="G862" s="655"/>
      <c r="H862" s="655"/>
      <c r="I862" s="655"/>
      <c r="J862" s="655"/>
      <c r="K862" s="655"/>
      <c r="L862" s="655"/>
      <c r="M862" s="655"/>
      <c r="N862" s="655"/>
      <c r="O862" s="655"/>
      <c r="P862" s="655"/>
      <c r="Q862" s="655"/>
      <c r="R862" s="655"/>
      <c r="S862" s="655"/>
      <c r="T862" s="655"/>
      <c r="U862" s="655"/>
      <c r="V862" s="655"/>
      <c r="W862" s="655"/>
      <c r="X862" s="655"/>
      <c r="Y862" s="655"/>
      <c r="Z862" s="655"/>
      <c r="AA862" s="655"/>
      <c r="AB862" s="655"/>
      <c r="AC862" s="654">
        <f>+VIAS!B13</f>
        <v>5050</v>
      </c>
      <c r="AD862" s="655"/>
      <c r="AE862" s="655"/>
      <c r="AF862" s="655"/>
      <c r="AG862" s="655"/>
      <c r="AH862" s="655"/>
      <c r="AI862" s="655"/>
      <c r="AJ862" s="655"/>
      <c r="AK862" s="655"/>
      <c r="AL862" s="655"/>
      <c r="AM862" s="655"/>
      <c r="AN862" s="655"/>
      <c r="AO862" s="655"/>
      <c r="AP862" s="655"/>
      <c r="AQ862" s="655"/>
      <c r="AR862" s="655"/>
      <c r="AS862" s="655"/>
      <c r="AT862" s="655"/>
      <c r="AU862" s="407" t="s">
        <v>1495</v>
      </c>
      <c r="AV862" s="408"/>
      <c r="AW862" s="408"/>
      <c r="AX862" s="408"/>
      <c r="AY862" s="408"/>
      <c r="AZ862" s="408"/>
      <c r="BA862" s="408"/>
      <c r="BB862" s="408"/>
      <c r="BC862" s="408"/>
      <c r="BD862" s="408"/>
      <c r="BE862" s="408"/>
      <c r="BF862" s="408"/>
      <c r="BG862" s="408"/>
      <c r="BH862" s="408"/>
      <c r="BI862" s="408"/>
      <c r="BJ862" s="408"/>
      <c r="BK862" s="408"/>
      <c r="BL862" s="409"/>
      <c r="BM862" s="266"/>
      <c r="BN862" s="266"/>
      <c r="BO862" s="266"/>
      <c r="BP862" s="266"/>
      <c r="BQ862" s="266"/>
      <c r="BR862" s="266"/>
      <c r="BS862" s="266"/>
      <c r="BT862" s="266"/>
      <c r="BU862" s="266"/>
      <c r="BV862" s="291"/>
      <c r="BW862" s="286" t="s">
        <v>1091</v>
      </c>
      <c r="BX862" s="292"/>
      <c r="BY862" s="292"/>
      <c r="BZ862" s="292"/>
      <c r="CA862" s="292"/>
      <c r="CB862" s="292"/>
      <c r="CC862" s="292"/>
      <c r="CD862" s="293"/>
      <c r="CE862" s="291"/>
      <c r="CF862" s="292"/>
      <c r="CG862" s="292"/>
      <c r="CH862" s="292"/>
      <c r="CI862" s="292"/>
      <c r="CJ862" s="292"/>
      <c r="CK862" s="286" t="s">
        <v>1091</v>
      </c>
      <c r="CL862" s="292"/>
      <c r="CM862" s="293"/>
      <c r="CN862" s="8"/>
    </row>
    <row r="863" spans="4:92" ht="14.25" customHeight="1">
      <c r="D863" s="655" t="str">
        <f>+VIAS!A14</f>
        <v>CARMELITA-CRUC (V.FERREA)</v>
      </c>
      <c r="E863" s="655"/>
      <c r="F863" s="655"/>
      <c r="G863" s="655"/>
      <c r="H863" s="655"/>
      <c r="I863" s="655"/>
      <c r="J863" s="655"/>
      <c r="K863" s="655"/>
      <c r="L863" s="655"/>
      <c r="M863" s="655"/>
      <c r="N863" s="655"/>
      <c r="O863" s="655"/>
      <c r="P863" s="655"/>
      <c r="Q863" s="655"/>
      <c r="R863" s="655"/>
      <c r="S863" s="655"/>
      <c r="T863" s="655"/>
      <c r="U863" s="655"/>
      <c r="V863" s="655"/>
      <c r="W863" s="655"/>
      <c r="X863" s="655"/>
      <c r="Y863" s="655"/>
      <c r="Z863" s="655"/>
      <c r="AA863" s="655"/>
      <c r="AB863" s="655"/>
      <c r="AC863" s="654">
        <f>+VIAS!B14</f>
        <v>1600</v>
      </c>
      <c r="AD863" s="655"/>
      <c r="AE863" s="655"/>
      <c r="AF863" s="655"/>
      <c r="AG863" s="655"/>
      <c r="AH863" s="655"/>
      <c r="AI863" s="655"/>
      <c r="AJ863" s="655"/>
      <c r="AK863" s="655"/>
      <c r="AL863" s="655"/>
      <c r="AM863" s="655"/>
      <c r="AN863" s="655"/>
      <c r="AO863" s="655"/>
      <c r="AP863" s="655"/>
      <c r="AQ863" s="655"/>
      <c r="AR863" s="655"/>
      <c r="AS863" s="655"/>
      <c r="AT863" s="655"/>
      <c r="AU863" s="407" t="s">
        <v>1495</v>
      </c>
      <c r="AV863" s="408"/>
      <c r="AW863" s="408"/>
      <c r="AX863" s="408"/>
      <c r="AY863" s="408"/>
      <c r="AZ863" s="408"/>
      <c r="BA863" s="408"/>
      <c r="BB863" s="408"/>
      <c r="BC863" s="408"/>
      <c r="BD863" s="408"/>
      <c r="BE863" s="408"/>
      <c r="BF863" s="408"/>
      <c r="BG863" s="408"/>
      <c r="BH863" s="408"/>
      <c r="BI863" s="408"/>
      <c r="BJ863" s="408"/>
      <c r="BK863" s="408"/>
      <c r="BL863" s="409"/>
      <c r="BM863" s="266"/>
      <c r="BN863" s="266"/>
      <c r="BO863" s="266"/>
      <c r="BP863" s="266"/>
      <c r="BQ863" s="266"/>
      <c r="BR863" s="266"/>
      <c r="BS863" s="266"/>
      <c r="BT863" s="266"/>
      <c r="BU863" s="266"/>
      <c r="BV863" s="291"/>
      <c r="BW863" s="266"/>
      <c r="BX863" s="292"/>
      <c r="BY863" s="292"/>
      <c r="BZ863" s="292"/>
      <c r="CA863" s="292"/>
      <c r="CB863" s="292"/>
      <c r="CC863" s="292"/>
      <c r="CD863" s="293"/>
      <c r="CE863" s="291"/>
      <c r="CF863" s="292"/>
      <c r="CG863" s="292"/>
      <c r="CH863" s="292"/>
      <c r="CI863" s="292"/>
      <c r="CJ863" s="292"/>
      <c r="CK863" s="286" t="s">
        <v>1091</v>
      </c>
      <c r="CL863" s="292"/>
      <c r="CM863" s="293"/>
      <c r="CN863" s="8"/>
    </row>
    <row r="864" spans="4:92" ht="14.25" customHeight="1">
      <c r="D864" s="655" t="str">
        <f>+VIAS!A15</f>
        <v>MALABAR - GUAIMARAL</v>
      </c>
      <c r="E864" s="655"/>
      <c r="F864" s="655"/>
      <c r="G864" s="655"/>
      <c r="H864" s="655"/>
      <c r="I864" s="655"/>
      <c r="J864" s="655"/>
      <c r="K864" s="655"/>
      <c r="L864" s="655"/>
      <c r="M864" s="655"/>
      <c r="N864" s="655"/>
      <c r="O864" s="655"/>
      <c r="P864" s="655"/>
      <c r="Q864" s="655"/>
      <c r="R864" s="655"/>
      <c r="S864" s="655"/>
      <c r="T864" s="655"/>
      <c r="U864" s="655"/>
      <c r="V864" s="655"/>
      <c r="W864" s="655"/>
      <c r="X864" s="655"/>
      <c r="Y864" s="655"/>
      <c r="Z864" s="655"/>
      <c r="AA864" s="655"/>
      <c r="AB864" s="655"/>
      <c r="AC864" s="654">
        <f>+VIAS!B15</f>
        <v>4650</v>
      </c>
      <c r="AD864" s="655"/>
      <c r="AE864" s="655"/>
      <c r="AF864" s="655"/>
      <c r="AG864" s="655"/>
      <c r="AH864" s="655"/>
      <c r="AI864" s="655"/>
      <c r="AJ864" s="655"/>
      <c r="AK864" s="655"/>
      <c r="AL864" s="655"/>
      <c r="AM864" s="655"/>
      <c r="AN864" s="655"/>
      <c r="AO864" s="655"/>
      <c r="AP864" s="655"/>
      <c r="AQ864" s="655"/>
      <c r="AR864" s="655"/>
      <c r="AS864" s="655"/>
      <c r="AT864" s="655"/>
      <c r="AU864" s="407" t="s">
        <v>1495</v>
      </c>
      <c r="AV864" s="408"/>
      <c r="AW864" s="408"/>
      <c r="AX864" s="408"/>
      <c r="AY864" s="408"/>
      <c r="AZ864" s="408"/>
      <c r="BA864" s="408"/>
      <c r="BB864" s="408"/>
      <c r="BC864" s="408"/>
      <c r="BD864" s="408"/>
      <c r="BE864" s="408"/>
      <c r="BF864" s="408"/>
      <c r="BG864" s="408"/>
      <c r="BH864" s="408"/>
      <c r="BI864" s="408"/>
      <c r="BJ864" s="408"/>
      <c r="BK864" s="408"/>
      <c r="BL864" s="409"/>
      <c r="BM864" s="266"/>
      <c r="BN864" s="266"/>
      <c r="BO864" s="266"/>
      <c r="BP864" s="266"/>
      <c r="BQ864" s="266"/>
      <c r="BR864" s="266"/>
      <c r="BS864" s="266"/>
      <c r="BT864" s="266"/>
      <c r="BU864" s="266"/>
      <c r="BV864" s="291"/>
      <c r="BW864" s="266"/>
      <c r="BX864" s="292"/>
      <c r="BY864" s="292"/>
      <c r="BZ864" s="292"/>
      <c r="CA864" s="292"/>
      <c r="CB864" s="292"/>
      <c r="CC864" s="292"/>
      <c r="CD864" s="293"/>
      <c r="CE864" s="291"/>
      <c r="CF864" s="292"/>
      <c r="CG864" s="292"/>
      <c r="CH864" s="292"/>
      <c r="CI864" s="292"/>
      <c r="CJ864" s="292"/>
      <c r="CK864" s="286" t="s">
        <v>1091</v>
      </c>
      <c r="CL864" s="292"/>
      <c r="CM864" s="293"/>
      <c r="CN864" s="8"/>
    </row>
    <row r="865" spans="4:92" ht="14.25" customHeight="1">
      <c r="D865" s="655" t="str">
        <f>+VIAS!A16</f>
        <v>LA TEBAIDA - LA MESITA</v>
      </c>
      <c r="E865" s="655"/>
      <c r="F865" s="655"/>
      <c r="G865" s="655"/>
      <c r="H865" s="655"/>
      <c r="I865" s="655"/>
      <c r="J865" s="655"/>
      <c r="K865" s="655"/>
      <c r="L865" s="655"/>
      <c r="M865" s="655"/>
      <c r="N865" s="655"/>
      <c r="O865" s="655"/>
      <c r="P865" s="655"/>
      <c r="Q865" s="655"/>
      <c r="R865" s="655"/>
      <c r="S865" s="655"/>
      <c r="T865" s="655"/>
      <c r="U865" s="655"/>
      <c r="V865" s="655"/>
      <c r="W865" s="655"/>
      <c r="X865" s="655"/>
      <c r="Y865" s="655"/>
      <c r="Z865" s="655"/>
      <c r="AA865" s="655"/>
      <c r="AB865" s="655"/>
      <c r="AC865" s="654">
        <f>+VIAS!B16</f>
        <v>2700</v>
      </c>
      <c r="AD865" s="655"/>
      <c r="AE865" s="655"/>
      <c r="AF865" s="655"/>
      <c r="AG865" s="655"/>
      <c r="AH865" s="655"/>
      <c r="AI865" s="655"/>
      <c r="AJ865" s="655"/>
      <c r="AK865" s="655"/>
      <c r="AL865" s="655"/>
      <c r="AM865" s="655"/>
      <c r="AN865" s="655"/>
      <c r="AO865" s="655"/>
      <c r="AP865" s="655"/>
      <c r="AQ865" s="655"/>
      <c r="AR865" s="655"/>
      <c r="AS865" s="655"/>
      <c r="AT865" s="655"/>
      <c r="AU865" s="407" t="s">
        <v>1495</v>
      </c>
      <c r="AV865" s="408"/>
      <c r="AW865" s="408"/>
      <c r="AX865" s="408"/>
      <c r="AY865" s="408"/>
      <c r="AZ865" s="408"/>
      <c r="BA865" s="408"/>
      <c r="BB865" s="408"/>
      <c r="BC865" s="408"/>
      <c r="BD865" s="408"/>
      <c r="BE865" s="408"/>
      <c r="BF865" s="408"/>
      <c r="BG865" s="408"/>
      <c r="BH865" s="408"/>
      <c r="BI865" s="408"/>
      <c r="BJ865" s="408"/>
      <c r="BK865" s="408"/>
      <c r="BL865" s="409"/>
      <c r="BM865" s="266"/>
      <c r="BN865" s="266"/>
      <c r="BO865" s="266"/>
      <c r="BP865" s="266"/>
      <c r="BQ865" s="266"/>
      <c r="BR865" s="266"/>
      <c r="BS865" s="266"/>
      <c r="BT865" s="266"/>
      <c r="BU865" s="266"/>
      <c r="BV865" s="291"/>
      <c r="BW865" s="266"/>
      <c r="BX865" s="292"/>
      <c r="BY865" s="292"/>
      <c r="BZ865" s="292"/>
      <c r="CA865" s="292"/>
      <c r="CB865" s="292"/>
      <c r="CC865" s="292"/>
      <c r="CD865" s="293"/>
      <c r="CE865" s="291"/>
      <c r="CF865" s="292"/>
      <c r="CG865" s="292"/>
      <c r="CH865" s="292"/>
      <c r="CI865" s="292"/>
      <c r="CJ865" s="292"/>
      <c r="CK865" s="286" t="s">
        <v>1091</v>
      </c>
      <c r="CL865" s="292"/>
      <c r="CM865" s="293"/>
      <c r="CN865" s="8"/>
    </row>
    <row r="866" spans="4:92" ht="14.25" customHeight="1">
      <c r="D866" s="655" t="str">
        <f>+VIAS!A17</f>
        <v>CARRILERA-QUIMBAYA-ALCA</v>
      </c>
      <c r="E866" s="655"/>
      <c r="F866" s="655"/>
      <c r="G866" s="655"/>
      <c r="H866" s="655"/>
      <c r="I866" s="655"/>
      <c r="J866" s="655"/>
      <c r="K866" s="655"/>
      <c r="L866" s="655"/>
      <c r="M866" s="655"/>
      <c r="N866" s="655"/>
      <c r="O866" s="655"/>
      <c r="P866" s="655"/>
      <c r="Q866" s="655"/>
      <c r="R866" s="655"/>
      <c r="S866" s="655"/>
      <c r="T866" s="655"/>
      <c r="U866" s="655"/>
      <c r="V866" s="655"/>
      <c r="W866" s="655"/>
      <c r="X866" s="655"/>
      <c r="Y866" s="655"/>
      <c r="Z866" s="655"/>
      <c r="AA866" s="655"/>
      <c r="AB866" s="655"/>
      <c r="AC866" s="654">
        <f>+VIAS!B17</f>
        <v>1050</v>
      </c>
      <c r="AD866" s="655"/>
      <c r="AE866" s="655"/>
      <c r="AF866" s="655"/>
      <c r="AG866" s="655"/>
      <c r="AH866" s="655"/>
      <c r="AI866" s="655"/>
      <c r="AJ866" s="655"/>
      <c r="AK866" s="655"/>
      <c r="AL866" s="655"/>
      <c r="AM866" s="655"/>
      <c r="AN866" s="655"/>
      <c r="AO866" s="655"/>
      <c r="AP866" s="655"/>
      <c r="AQ866" s="655"/>
      <c r="AR866" s="655"/>
      <c r="AS866" s="655"/>
      <c r="AT866" s="655"/>
      <c r="AU866" s="407" t="s">
        <v>1495</v>
      </c>
      <c r="AV866" s="408"/>
      <c r="AW866" s="408"/>
      <c r="AX866" s="408"/>
      <c r="AY866" s="408"/>
      <c r="AZ866" s="408"/>
      <c r="BA866" s="408"/>
      <c r="BB866" s="408"/>
      <c r="BC866" s="408"/>
      <c r="BD866" s="408"/>
      <c r="BE866" s="408"/>
      <c r="BF866" s="408"/>
      <c r="BG866" s="408"/>
      <c r="BH866" s="408"/>
      <c r="BI866" s="408"/>
      <c r="BJ866" s="408"/>
      <c r="BK866" s="408"/>
      <c r="BL866" s="409"/>
      <c r="BM866" s="266"/>
      <c r="BN866" s="266"/>
      <c r="BO866" s="266"/>
      <c r="BP866" s="266"/>
      <c r="BQ866" s="266"/>
      <c r="BR866" s="266"/>
      <c r="BS866" s="266"/>
      <c r="BT866" s="266"/>
      <c r="BU866" s="266"/>
      <c r="BV866" s="291"/>
      <c r="BW866" s="266"/>
      <c r="BX866" s="292"/>
      <c r="BY866" s="292"/>
      <c r="BZ866" s="292"/>
      <c r="CA866" s="292"/>
      <c r="CB866" s="292"/>
      <c r="CC866" s="292"/>
      <c r="CD866" s="293"/>
      <c r="CE866" s="291"/>
      <c r="CF866" s="292"/>
      <c r="CG866" s="292"/>
      <c r="CH866" s="292"/>
      <c r="CI866" s="292"/>
      <c r="CJ866" s="292"/>
      <c r="CK866" s="286" t="s">
        <v>1091</v>
      </c>
      <c r="CL866" s="292"/>
      <c r="CM866" s="293"/>
      <c r="CN866" s="8"/>
    </row>
    <row r="867" spans="4:92" ht="14.25" customHeight="1">
      <c r="D867" s="655" t="str">
        <f>+VIAS!A18</f>
        <v>ACAPULCO -  LA MESETA</v>
      </c>
      <c r="E867" s="655"/>
      <c r="F867" s="655"/>
      <c r="G867" s="655"/>
      <c r="H867" s="655"/>
      <c r="I867" s="655"/>
      <c r="J867" s="655"/>
      <c r="K867" s="655"/>
      <c r="L867" s="655"/>
      <c r="M867" s="655"/>
      <c r="N867" s="655"/>
      <c r="O867" s="655"/>
      <c r="P867" s="655"/>
      <c r="Q867" s="655"/>
      <c r="R867" s="655"/>
      <c r="S867" s="655"/>
      <c r="T867" s="655"/>
      <c r="U867" s="655"/>
      <c r="V867" s="655"/>
      <c r="W867" s="655"/>
      <c r="X867" s="655"/>
      <c r="Y867" s="655"/>
      <c r="Z867" s="655"/>
      <c r="AA867" s="655"/>
      <c r="AB867" s="655"/>
      <c r="AC867" s="654">
        <f>+VIAS!B18</f>
        <v>2050</v>
      </c>
      <c r="AD867" s="655"/>
      <c r="AE867" s="655"/>
      <c r="AF867" s="655"/>
      <c r="AG867" s="655"/>
      <c r="AH867" s="655"/>
      <c r="AI867" s="655"/>
      <c r="AJ867" s="655"/>
      <c r="AK867" s="655"/>
      <c r="AL867" s="655"/>
      <c r="AM867" s="655"/>
      <c r="AN867" s="655"/>
      <c r="AO867" s="655"/>
      <c r="AP867" s="655"/>
      <c r="AQ867" s="655"/>
      <c r="AR867" s="655"/>
      <c r="AS867" s="655"/>
      <c r="AT867" s="655"/>
      <c r="AU867" s="407" t="s">
        <v>1495</v>
      </c>
      <c r="AV867" s="408"/>
      <c r="AW867" s="408"/>
      <c r="AX867" s="408"/>
      <c r="AY867" s="408"/>
      <c r="AZ867" s="408"/>
      <c r="BA867" s="408"/>
      <c r="BB867" s="408"/>
      <c r="BC867" s="408"/>
      <c r="BD867" s="408"/>
      <c r="BE867" s="408"/>
      <c r="BF867" s="408"/>
      <c r="BG867" s="408"/>
      <c r="BH867" s="408"/>
      <c r="BI867" s="408"/>
      <c r="BJ867" s="408"/>
      <c r="BK867" s="408"/>
      <c r="BL867" s="409"/>
      <c r="BM867" s="266"/>
      <c r="BN867" s="266"/>
      <c r="BO867" s="266"/>
      <c r="BP867" s="266"/>
      <c r="BQ867" s="266"/>
      <c r="BR867" s="266"/>
      <c r="BS867" s="266"/>
      <c r="BT867" s="266"/>
      <c r="BU867" s="266"/>
      <c r="BV867" s="291"/>
      <c r="BW867" s="286" t="s">
        <v>1091</v>
      </c>
      <c r="BX867" s="292"/>
      <c r="BY867" s="292"/>
      <c r="BZ867" s="292"/>
      <c r="CA867" s="292"/>
      <c r="CB867" s="292"/>
      <c r="CC867" s="292"/>
      <c r="CD867" s="293"/>
      <c r="CE867" s="291"/>
      <c r="CF867" s="292"/>
      <c r="CG867" s="292"/>
      <c r="CH867" s="292"/>
      <c r="CI867" s="292"/>
      <c r="CJ867" s="292"/>
      <c r="CK867" s="266"/>
      <c r="CL867" s="292"/>
      <c r="CM867" s="293"/>
      <c r="CN867" s="8"/>
    </row>
    <row r="868" spans="4:92" ht="14.25" customHeight="1">
      <c r="D868" s="655" t="str">
        <f>+VIAS!A19</f>
        <v>COROZAL - AGUA LINDA</v>
      </c>
      <c r="E868" s="655"/>
      <c r="F868" s="655"/>
      <c r="G868" s="655"/>
      <c r="H868" s="655"/>
      <c r="I868" s="655"/>
      <c r="J868" s="655"/>
      <c r="K868" s="655"/>
      <c r="L868" s="655"/>
      <c r="M868" s="655"/>
      <c r="N868" s="655"/>
      <c r="O868" s="655"/>
      <c r="P868" s="655"/>
      <c r="Q868" s="655"/>
      <c r="R868" s="655"/>
      <c r="S868" s="655"/>
      <c r="T868" s="655"/>
      <c r="U868" s="655"/>
      <c r="V868" s="655"/>
      <c r="W868" s="655"/>
      <c r="X868" s="655"/>
      <c r="Y868" s="655"/>
      <c r="Z868" s="655"/>
      <c r="AA868" s="655"/>
      <c r="AB868" s="655"/>
      <c r="AC868" s="654">
        <f>+VIAS!B19</f>
        <v>3800</v>
      </c>
      <c r="AD868" s="655"/>
      <c r="AE868" s="655"/>
      <c r="AF868" s="655"/>
      <c r="AG868" s="655"/>
      <c r="AH868" s="655"/>
      <c r="AI868" s="655"/>
      <c r="AJ868" s="655"/>
      <c r="AK868" s="655"/>
      <c r="AL868" s="655"/>
      <c r="AM868" s="655"/>
      <c r="AN868" s="655"/>
      <c r="AO868" s="655"/>
      <c r="AP868" s="655"/>
      <c r="AQ868" s="655"/>
      <c r="AR868" s="655"/>
      <c r="AS868" s="655"/>
      <c r="AT868" s="655"/>
      <c r="AU868" s="407" t="s">
        <v>1495</v>
      </c>
      <c r="AV868" s="408"/>
      <c r="AW868" s="408"/>
      <c r="AX868" s="408"/>
      <c r="AY868" s="408"/>
      <c r="AZ868" s="408"/>
      <c r="BA868" s="408"/>
      <c r="BB868" s="408"/>
      <c r="BC868" s="408"/>
      <c r="BD868" s="408"/>
      <c r="BE868" s="408"/>
      <c r="BF868" s="408"/>
      <c r="BG868" s="408"/>
      <c r="BH868" s="408"/>
      <c r="BI868" s="408"/>
      <c r="BJ868" s="408"/>
      <c r="BK868" s="408"/>
      <c r="BL868" s="409"/>
      <c r="BM868" s="266"/>
      <c r="BN868" s="266"/>
      <c r="BO868" s="266"/>
      <c r="BP868" s="266"/>
      <c r="BQ868" s="266"/>
      <c r="BR868" s="266"/>
      <c r="BS868" s="266"/>
      <c r="BT868" s="266"/>
      <c r="BU868" s="266"/>
      <c r="BV868" s="291"/>
      <c r="BW868" s="266"/>
      <c r="BX868" s="292"/>
      <c r="BY868" s="292"/>
      <c r="BZ868" s="292"/>
      <c r="CA868" s="292"/>
      <c r="CB868" s="292"/>
      <c r="CC868" s="292"/>
      <c r="CD868" s="293"/>
      <c r="CE868" s="291"/>
      <c r="CF868" s="292"/>
      <c r="CG868" s="292"/>
      <c r="CH868" s="292"/>
      <c r="CI868" s="292"/>
      <c r="CJ868" s="292"/>
      <c r="CK868" s="286" t="s">
        <v>1091</v>
      </c>
      <c r="CL868" s="292"/>
      <c r="CM868" s="293"/>
      <c r="CN868" s="8"/>
    </row>
    <row r="869" spans="4:92" ht="14.25" customHeight="1">
      <c r="D869" s="655" t="str">
        <f>+VIAS!A20</f>
        <v>EL JAZMIN - EL REFLEJO</v>
      </c>
      <c r="E869" s="655"/>
      <c r="F869" s="655"/>
      <c r="G869" s="655"/>
      <c r="H869" s="655"/>
      <c r="I869" s="655"/>
      <c r="J869" s="655"/>
      <c r="K869" s="655"/>
      <c r="L869" s="655"/>
      <c r="M869" s="655"/>
      <c r="N869" s="655"/>
      <c r="O869" s="655"/>
      <c r="P869" s="655"/>
      <c r="Q869" s="655"/>
      <c r="R869" s="655"/>
      <c r="S869" s="655"/>
      <c r="T869" s="655"/>
      <c r="U869" s="655"/>
      <c r="V869" s="655"/>
      <c r="W869" s="655"/>
      <c r="X869" s="655"/>
      <c r="Y869" s="655"/>
      <c r="Z869" s="655"/>
      <c r="AA869" s="655"/>
      <c r="AB869" s="655"/>
      <c r="AC869" s="654">
        <f>+VIAS!B20</f>
        <v>3750</v>
      </c>
      <c r="AD869" s="655"/>
      <c r="AE869" s="655"/>
      <c r="AF869" s="655"/>
      <c r="AG869" s="655"/>
      <c r="AH869" s="655"/>
      <c r="AI869" s="655"/>
      <c r="AJ869" s="655"/>
      <c r="AK869" s="655"/>
      <c r="AL869" s="655"/>
      <c r="AM869" s="655"/>
      <c r="AN869" s="655"/>
      <c r="AO869" s="655"/>
      <c r="AP869" s="655"/>
      <c r="AQ869" s="655"/>
      <c r="AR869" s="655"/>
      <c r="AS869" s="655"/>
      <c r="AT869" s="655"/>
      <c r="AU869" s="407" t="s">
        <v>1495</v>
      </c>
      <c r="AV869" s="408"/>
      <c r="AW869" s="408"/>
      <c r="AX869" s="408"/>
      <c r="AY869" s="408"/>
      <c r="AZ869" s="408"/>
      <c r="BA869" s="408"/>
      <c r="BB869" s="408"/>
      <c r="BC869" s="408"/>
      <c r="BD869" s="408"/>
      <c r="BE869" s="408"/>
      <c r="BF869" s="408"/>
      <c r="BG869" s="408"/>
      <c r="BH869" s="408"/>
      <c r="BI869" s="408"/>
      <c r="BJ869" s="408"/>
      <c r="BK869" s="408"/>
      <c r="BL869" s="409"/>
      <c r="BM869" s="266"/>
      <c r="BN869" s="266"/>
      <c r="BO869" s="266"/>
      <c r="BP869" s="266"/>
      <c r="BQ869" s="266"/>
      <c r="BR869" s="266"/>
      <c r="BS869" s="266"/>
      <c r="BT869" s="266"/>
      <c r="BU869" s="266"/>
      <c r="BV869" s="291"/>
      <c r="BW869" s="286" t="s">
        <v>1091</v>
      </c>
      <c r="BX869" s="292"/>
      <c r="BY869" s="292"/>
      <c r="BZ869" s="292"/>
      <c r="CA869" s="292"/>
      <c r="CB869" s="292"/>
      <c r="CC869" s="292"/>
      <c r="CD869" s="293"/>
      <c r="CE869" s="291"/>
      <c r="CF869" s="292"/>
      <c r="CG869" s="292"/>
      <c r="CH869" s="292"/>
      <c r="CI869" s="292"/>
      <c r="CJ869" s="292"/>
      <c r="CK869" s="266"/>
      <c r="CL869" s="292"/>
      <c r="CM869" s="293"/>
      <c r="CN869" s="8"/>
    </row>
    <row r="870" spans="4:92" ht="14.25" customHeight="1">
      <c r="D870" s="655" t="str">
        <f>+VIAS!A21</f>
        <v>EL OCASO - EL DOBAIBE</v>
      </c>
      <c r="E870" s="655"/>
      <c r="F870" s="655"/>
      <c r="G870" s="655"/>
      <c r="H870" s="655"/>
      <c r="I870" s="655"/>
      <c r="J870" s="655"/>
      <c r="K870" s="655"/>
      <c r="L870" s="655"/>
      <c r="M870" s="655"/>
      <c r="N870" s="655"/>
      <c r="O870" s="655"/>
      <c r="P870" s="655"/>
      <c r="Q870" s="655"/>
      <c r="R870" s="655"/>
      <c r="S870" s="655"/>
      <c r="T870" s="655"/>
      <c r="U870" s="655"/>
      <c r="V870" s="655"/>
      <c r="W870" s="655"/>
      <c r="X870" s="655"/>
      <c r="Y870" s="655"/>
      <c r="Z870" s="655"/>
      <c r="AA870" s="655"/>
      <c r="AB870" s="655"/>
      <c r="AC870" s="654">
        <f>+VIAS!B21</f>
        <v>3600</v>
      </c>
      <c r="AD870" s="655"/>
      <c r="AE870" s="655"/>
      <c r="AF870" s="655"/>
      <c r="AG870" s="655"/>
      <c r="AH870" s="655"/>
      <c r="AI870" s="655"/>
      <c r="AJ870" s="655"/>
      <c r="AK870" s="655"/>
      <c r="AL870" s="655"/>
      <c r="AM870" s="655"/>
      <c r="AN870" s="655"/>
      <c r="AO870" s="655"/>
      <c r="AP870" s="655"/>
      <c r="AQ870" s="655"/>
      <c r="AR870" s="655"/>
      <c r="AS870" s="655"/>
      <c r="AT870" s="655"/>
      <c r="AU870" s="407" t="s">
        <v>1495</v>
      </c>
      <c r="AV870" s="408"/>
      <c r="AW870" s="408"/>
      <c r="AX870" s="408"/>
      <c r="AY870" s="408"/>
      <c r="AZ870" s="408"/>
      <c r="BA870" s="408"/>
      <c r="BB870" s="408"/>
      <c r="BC870" s="408"/>
      <c r="BD870" s="408"/>
      <c r="BE870" s="408"/>
      <c r="BF870" s="408"/>
      <c r="BG870" s="408"/>
      <c r="BH870" s="408"/>
      <c r="BI870" s="408"/>
      <c r="BJ870" s="408"/>
      <c r="BK870" s="408"/>
      <c r="BL870" s="409"/>
      <c r="BM870" s="266"/>
      <c r="BN870" s="266"/>
      <c r="BO870" s="266"/>
      <c r="BP870" s="266"/>
      <c r="BQ870" s="266"/>
      <c r="BR870" s="266"/>
      <c r="BS870" s="266"/>
      <c r="BT870" s="266"/>
      <c r="BU870" s="266"/>
      <c r="BV870" s="291"/>
      <c r="BW870" s="266"/>
      <c r="BX870" s="292"/>
      <c r="BY870" s="292"/>
      <c r="BZ870" s="292"/>
      <c r="CA870" s="292"/>
      <c r="CB870" s="292"/>
      <c r="CC870" s="292"/>
      <c r="CD870" s="293"/>
      <c r="CE870" s="291"/>
      <c r="CF870" s="292"/>
      <c r="CG870" s="292"/>
      <c r="CH870" s="292"/>
      <c r="CI870" s="292"/>
      <c r="CJ870" s="292"/>
      <c r="CK870" s="286" t="s">
        <v>1091</v>
      </c>
      <c r="CL870" s="292"/>
      <c r="CM870" s="293"/>
      <c r="CN870" s="8"/>
    </row>
    <row r="871" spans="4:92" ht="14.25" customHeight="1">
      <c r="D871" s="655" t="str">
        <f>+VIAS!A22</f>
        <v>GUAYABA - GUAYABITO</v>
      </c>
      <c r="E871" s="655"/>
      <c r="F871" s="655"/>
      <c r="G871" s="655"/>
      <c r="H871" s="655"/>
      <c r="I871" s="655"/>
      <c r="J871" s="655"/>
      <c r="K871" s="655"/>
      <c r="L871" s="655"/>
      <c r="M871" s="655"/>
      <c r="N871" s="655"/>
      <c r="O871" s="655"/>
      <c r="P871" s="655"/>
      <c r="Q871" s="655"/>
      <c r="R871" s="655"/>
      <c r="S871" s="655"/>
      <c r="T871" s="655"/>
      <c r="U871" s="655"/>
      <c r="V871" s="655"/>
      <c r="W871" s="655"/>
      <c r="X871" s="655"/>
      <c r="Y871" s="655"/>
      <c r="Z871" s="655"/>
      <c r="AA871" s="655"/>
      <c r="AB871" s="655"/>
      <c r="AC871" s="654">
        <f>+VIAS!B22</f>
        <v>1550</v>
      </c>
      <c r="AD871" s="655"/>
      <c r="AE871" s="655"/>
      <c r="AF871" s="655"/>
      <c r="AG871" s="655"/>
      <c r="AH871" s="655"/>
      <c r="AI871" s="655"/>
      <c r="AJ871" s="655"/>
      <c r="AK871" s="655"/>
      <c r="AL871" s="655"/>
      <c r="AM871" s="655"/>
      <c r="AN871" s="655"/>
      <c r="AO871" s="655"/>
      <c r="AP871" s="655"/>
      <c r="AQ871" s="655"/>
      <c r="AR871" s="655"/>
      <c r="AS871" s="655"/>
      <c r="AT871" s="655"/>
      <c r="AU871" s="407" t="s">
        <v>1495</v>
      </c>
      <c r="AV871" s="408"/>
      <c r="AW871" s="408"/>
      <c r="AX871" s="408"/>
      <c r="AY871" s="408"/>
      <c r="AZ871" s="408"/>
      <c r="BA871" s="408"/>
      <c r="BB871" s="408"/>
      <c r="BC871" s="408"/>
      <c r="BD871" s="408"/>
      <c r="BE871" s="408"/>
      <c r="BF871" s="408"/>
      <c r="BG871" s="408"/>
      <c r="BH871" s="408"/>
      <c r="BI871" s="408"/>
      <c r="BJ871" s="408"/>
      <c r="BK871" s="408"/>
      <c r="BL871" s="409"/>
      <c r="BM871" s="266"/>
      <c r="BN871" s="266"/>
      <c r="BO871" s="266"/>
      <c r="BP871" s="266"/>
      <c r="BQ871" s="266"/>
      <c r="BR871" s="266"/>
      <c r="BS871" s="266"/>
      <c r="BT871" s="266"/>
      <c r="BU871" s="266"/>
      <c r="BV871" s="291"/>
      <c r="BW871" s="286" t="s">
        <v>1091</v>
      </c>
      <c r="BX871" s="292"/>
      <c r="BY871" s="292"/>
      <c r="BZ871" s="292"/>
      <c r="CA871" s="292"/>
      <c r="CB871" s="292"/>
      <c r="CC871" s="292"/>
      <c r="CD871" s="293"/>
      <c r="CE871" s="291"/>
      <c r="CF871" s="292"/>
      <c r="CG871" s="292"/>
      <c r="CH871" s="292"/>
      <c r="CI871" s="292"/>
      <c r="CJ871" s="292"/>
      <c r="CK871" s="266"/>
      <c r="CL871" s="292"/>
      <c r="CM871" s="293"/>
      <c r="CN871" s="8"/>
    </row>
    <row r="872" spans="4:92" ht="14.25" customHeight="1">
      <c r="D872" s="655" t="str">
        <f>+VIAS!A23</f>
        <v>PUEBLO R.-LAS CARMELITAS</v>
      </c>
      <c r="E872" s="655"/>
      <c r="F872" s="655"/>
      <c r="G872" s="655"/>
      <c r="H872" s="655"/>
      <c r="I872" s="655"/>
      <c r="J872" s="655"/>
      <c r="K872" s="655"/>
      <c r="L872" s="655"/>
      <c r="M872" s="655"/>
      <c r="N872" s="655"/>
      <c r="O872" s="655"/>
      <c r="P872" s="655"/>
      <c r="Q872" s="655"/>
      <c r="R872" s="655"/>
      <c r="S872" s="655"/>
      <c r="T872" s="655"/>
      <c r="U872" s="655"/>
      <c r="V872" s="655"/>
      <c r="W872" s="655"/>
      <c r="X872" s="655"/>
      <c r="Y872" s="655"/>
      <c r="Z872" s="655"/>
      <c r="AA872" s="655"/>
      <c r="AB872" s="655"/>
      <c r="AC872" s="654">
        <f>+VIAS!B23</f>
        <v>3250</v>
      </c>
      <c r="AD872" s="655"/>
      <c r="AE872" s="655"/>
      <c r="AF872" s="655"/>
      <c r="AG872" s="655"/>
      <c r="AH872" s="655"/>
      <c r="AI872" s="655"/>
      <c r="AJ872" s="655"/>
      <c r="AK872" s="655"/>
      <c r="AL872" s="655"/>
      <c r="AM872" s="655"/>
      <c r="AN872" s="655"/>
      <c r="AO872" s="655"/>
      <c r="AP872" s="655"/>
      <c r="AQ872" s="655"/>
      <c r="AR872" s="655"/>
      <c r="AS872" s="655"/>
      <c r="AT872" s="655"/>
      <c r="AU872" s="407" t="s">
        <v>1495</v>
      </c>
      <c r="AV872" s="408"/>
      <c r="AW872" s="408"/>
      <c r="AX872" s="408"/>
      <c r="AY872" s="408"/>
      <c r="AZ872" s="408"/>
      <c r="BA872" s="408"/>
      <c r="BB872" s="408"/>
      <c r="BC872" s="408"/>
      <c r="BD872" s="408"/>
      <c r="BE872" s="408"/>
      <c r="BF872" s="408"/>
      <c r="BG872" s="408"/>
      <c r="BH872" s="408"/>
      <c r="BI872" s="408"/>
      <c r="BJ872" s="408"/>
      <c r="BK872" s="408"/>
      <c r="BL872" s="409"/>
      <c r="BM872" s="266"/>
      <c r="BN872" s="266"/>
      <c r="BO872" s="266"/>
      <c r="BP872" s="266"/>
      <c r="BQ872" s="266"/>
      <c r="BR872" s="266"/>
      <c r="BS872" s="266"/>
      <c r="BT872" s="266"/>
      <c r="BU872" s="266"/>
      <c r="BV872" s="291"/>
      <c r="BW872" s="266"/>
      <c r="BX872" s="292"/>
      <c r="BY872" s="292"/>
      <c r="BZ872" s="292"/>
      <c r="CA872" s="292"/>
      <c r="CB872" s="292"/>
      <c r="CC872" s="292"/>
      <c r="CD872" s="293"/>
      <c r="CE872" s="291"/>
      <c r="CF872" s="292"/>
      <c r="CG872" s="292"/>
      <c r="CH872" s="292"/>
      <c r="CI872" s="292"/>
      <c r="CJ872" s="292"/>
      <c r="CK872" s="286" t="s">
        <v>1091</v>
      </c>
      <c r="CL872" s="292"/>
      <c r="CM872" s="293"/>
      <c r="CN872" s="8"/>
    </row>
    <row r="873" spans="4:92" ht="14.25" customHeight="1">
      <c r="D873" s="655" t="str">
        <f>+VIAS!A24</f>
        <v>LA MESETA - LA CARMELITA</v>
      </c>
      <c r="E873" s="655"/>
      <c r="F873" s="655"/>
      <c r="G873" s="655"/>
      <c r="H873" s="655"/>
      <c r="I873" s="655"/>
      <c r="J873" s="655"/>
      <c r="K873" s="655"/>
      <c r="L873" s="655"/>
      <c r="M873" s="655"/>
      <c r="N873" s="655"/>
      <c r="O873" s="655"/>
      <c r="P873" s="655"/>
      <c r="Q873" s="655"/>
      <c r="R873" s="655"/>
      <c r="S873" s="655"/>
      <c r="T873" s="655"/>
      <c r="U873" s="655"/>
      <c r="V873" s="655"/>
      <c r="W873" s="655"/>
      <c r="X873" s="655"/>
      <c r="Y873" s="655"/>
      <c r="Z873" s="655"/>
      <c r="AA873" s="655"/>
      <c r="AB873" s="655"/>
      <c r="AC873" s="654">
        <f>+VIAS!B24</f>
        <v>3150</v>
      </c>
      <c r="AD873" s="655"/>
      <c r="AE873" s="655"/>
      <c r="AF873" s="655"/>
      <c r="AG873" s="655"/>
      <c r="AH873" s="655"/>
      <c r="AI873" s="655"/>
      <c r="AJ873" s="655"/>
      <c r="AK873" s="655"/>
      <c r="AL873" s="655"/>
      <c r="AM873" s="655"/>
      <c r="AN873" s="655"/>
      <c r="AO873" s="655"/>
      <c r="AP873" s="655"/>
      <c r="AQ873" s="655"/>
      <c r="AR873" s="655"/>
      <c r="AS873" s="655"/>
      <c r="AT873" s="655"/>
      <c r="AU873" s="407" t="s">
        <v>1495</v>
      </c>
      <c r="AV873" s="408"/>
      <c r="AW873" s="408"/>
      <c r="AX873" s="408"/>
      <c r="AY873" s="408"/>
      <c r="AZ873" s="408"/>
      <c r="BA873" s="408"/>
      <c r="BB873" s="408"/>
      <c r="BC873" s="408"/>
      <c r="BD873" s="408"/>
      <c r="BE873" s="408"/>
      <c r="BF873" s="408"/>
      <c r="BG873" s="408"/>
      <c r="BH873" s="408"/>
      <c r="BI873" s="408"/>
      <c r="BJ873" s="408"/>
      <c r="BK873" s="408"/>
      <c r="BL873" s="409"/>
      <c r="BM873" s="266"/>
      <c r="BN873" s="266"/>
      <c r="BO873" s="266"/>
      <c r="BP873" s="266"/>
      <c r="BQ873" s="266"/>
      <c r="BR873" s="266"/>
      <c r="BS873" s="266"/>
      <c r="BT873" s="266"/>
      <c r="BU873" s="266"/>
      <c r="BV873" s="291"/>
      <c r="BW873" s="286" t="s">
        <v>1091</v>
      </c>
      <c r="BX873" s="292"/>
      <c r="BY873" s="292"/>
      <c r="BZ873" s="292"/>
      <c r="CA873" s="292"/>
      <c r="CB873" s="292"/>
      <c r="CC873" s="292"/>
      <c r="CD873" s="293"/>
      <c r="CE873" s="291"/>
      <c r="CF873" s="292"/>
      <c r="CG873" s="292"/>
      <c r="CH873" s="292"/>
      <c r="CI873" s="292"/>
      <c r="CJ873" s="292"/>
      <c r="CK873" s="266"/>
      <c r="CL873" s="292"/>
      <c r="CM873" s="293"/>
      <c r="CN873" s="8"/>
    </row>
    <row r="874" spans="4:92" ht="14.25" customHeight="1">
      <c r="D874" s="655" t="str">
        <f>+VIAS!A25</f>
        <v>MACHANGARA - 3 ESQUINAS</v>
      </c>
      <c r="E874" s="655"/>
      <c r="F874" s="655"/>
      <c r="G874" s="655"/>
      <c r="H874" s="655"/>
      <c r="I874" s="655"/>
      <c r="J874" s="655"/>
      <c r="K874" s="655"/>
      <c r="L874" s="655"/>
      <c r="M874" s="655"/>
      <c r="N874" s="655"/>
      <c r="O874" s="655"/>
      <c r="P874" s="655"/>
      <c r="Q874" s="655"/>
      <c r="R874" s="655"/>
      <c r="S874" s="655"/>
      <c r="T874" s="655"/>
      <c r="U874" s="655"/>
      <c r="V874" s="655"/>
      <c r="W874" s="655"/>
      <c r="X874" s="655"/>
      <c r="Y874" s="655"/>
      <c r="Z874" s="655"/>
      <c r="AA874" s="655"/>
      <c r="AB874" s="655"/>
      <c r="AC874" s="654">
        <f>+VIAS!B25</f>
        <v>1250</v>
      </c>
      <c r="AD874" s="655"/>
      <c r="AE874" s="655"/>
      <c r="AF874" s="655"/>
      <c r="AG874" s="655"/>
      <c r="AH874" s="655"/>
      <c r="AI874" s="655"/>
      <c r="AJ874" s="655"/>
      <c r="AK874" s="655"/>
      <c r="AL874" s="655"/>
      <c r="AM874" s="655"/>
      <c r="AN874" s="655"/>
      <c r="AO874" s="655"/>
      <c r="AP874" s="655"/>
      <c r="AQ874" s="655"/>
      <c r="AR874" s="655"/>
      <c r="AS874" s="655"/>
      <c r="AT874" s="655"/>
      <c r="AU874" s="407" t="s">
        <v>1495</v>
      </c>
      <c r="AV874" s="408"/>
      <c r="AW874" s="408"/>
      <c r="AX874" s="408"/>
      <c r="AY874" s="408"/>
      <c r="AZ874" s="408"/>
      <c r="BA874" s="408"/>
      <c r="BB874" s="408"/>
      <c r="BC874" s="408"/>
      <c r="BD874" s="408"/>
      <c r="BE874" s="408"/>
      <c r="BF874" s="408"/>
      <c r="BG874" s="408"/>
      <c r="BH874" s="408"/>
      <c r="BI874" s="408"/>
      <c r="BJ874" s="408"/>
      <c r="BK874" s="408"/>
      <c r="BL874" s="409"/>
      <c r="BM874" s="266"/>
      <c r="BN874" s="266"/>
      <c r="BO874" s="266"/>
      <c r="BP874" s="266"/>
      <c r="BQ874" s="266"/>
      <c r="BR874" s="266"/>
      <c r="BS874" s="266"/>
      <c r="BT874" s="266"/>
      <c r="BU874" s="266"/>
      <c r="BV874" s="291"/>
      <c r="BW874" s="266"/>
      <c r="BX874" s="292"/>
      <c r="BY874" s="292"/>
      <c r="BZ874" s="292"/>
      <c r="CA874" s="292"/>
      <c r="CB874" s="292"/>
      <c r="CC874" s="292"/>
      <c r="CD874" s="293"/>
      <c r="CE874" s="291"/>
      <c r="CF874" s="292"/>
      <c r="CG874" s="292"/>
      <c r="CH874" s="292"/>
      <c r="CI874" s="292"/>
      <c r="CJ874" s="292"/>
      <c r="CK874" s="286" t="s">
        <v>1091</v>
      </c>
      <c r="CL874" s="292"/>
      <c r="CM874" s="293"/>
      <c r="CN874" s="8"/>
    </row>
    <row r="875" spans="4:92" ht="14.25" customHeight="1">
      <c r="D875" s="655" t="str">
        <f>+VIAS!A26</f>
        <v>PUEBLO RICO - EL VERGEL</v>
      </c>
      <c r="E875" s="655"/>
      <c r="F875" s="655"/>
      <c r="G875" s="655"/>
      <c r="H875" s="655"/>
      <c r="I875" s="655"/>
      <c r="J875" s="655"/>
      <c r="K875" s="655"/>
      <c r="L875" s="655"/>
      <c r="M875" s="655"/>
      <c r="N875" s="655"/>
      <c r="O875" s="655"/>
      <c r="P875" s="655"/>
      <c r="Q875" s="655"/>
      <c r="R875" s="655"/>
      <c r="S875" s="655"/>
      <c r="T875" s="655"/>
      <c r="U875" s="655"/>
      <c r="V875" s="655"/>
      <c r="W875" s="655"/>
      <c r="X875" s="655"/>
      <c r="Y875" s="655"/>
      <c r="Z875" s="655"/>
      <c r="AA875" s="655"/>
      <c r="AB875" s="655"/>
      <c r="AC875" s="654">
        <f>+VIAS!B26</f>
        <v>3000</v>
      </c>
      <c r="AD875" s="655"/>
      <c r="AE875" s="655"/>
      <c r="AF875" s="655"/>
      <c r="AG875" s="655"/>
      <c r="AH875" s="655"/>
      <c r="AI875" s="655"/>
      <c r="AJ875" s="655"/>
      <c r="AK875" s="655"/>
      <c r="AL875" s="655"/>
      <c r="AM875" s="655"/>
      <c r="AN875" s="655"/>
      <c r="AO875" s="655"/>
      <c r="AP875" s="655"/>
      <c r="AQ875" s="655"/>
      <c r="AR875" s="655"/>
      <c r="AS875" s="655"/>
      <c r="AT875" s="655"/>
      <c r="AU875" s="407" t="s">
        <v>1495</v>
      </c>
      <c r="AV875" s="408"/>
      <c r="AW875" s="408"/>
      <c r="AX875" s="408"/>
      <c r="AY875" s="408"/>
      <c r="AZ875" s="408"/>
      <c r="BA875" s="408"/>
      <c r="BB875" s="408"/>
      <c r="BC875" s="408"/>
      <c r="BD875" s="408"/>
      <c r="BE875" s="408"/>
      <c r="BF875" s="408"/>
      <c r="BG875" s="408"/>
      <c r="BH875" s="408"/>
      <c r="BI875" s="408"/>
      <c r="BJ875" s="408"/>
      <c r="BK875" s="408"/>
      <c r="BL875" s="409"/>
      <c r="BM875" s="266"/>
      <c r="BN875" s="266"/>
      <c r="BO875" s="266"/>
      <c r="BP875" s="266"/>
      <c r="BQ875" s="266"/>
      <c r="BR875" s="266"/>
      <c r="BS875" s="266"/>
      <c r="BT875" s="266"/>
      <c r="BU875" s="266"/>
      <c r="BV875" s="291"/>
      <c r="BW875" s="286" t="s">
        <v>1091</v>
      </c>
      <c r="BX875" s="292"/>
      <c r="BY875" s="292"/>
      <c r="BZ875" s="292"/>
      <c r="CA875" s="292"/>
      <c r="CB875" s="292"/>
      <c r="CC875" s="292"/>
      <c r="CD875" s="293"/>
      <c r="CE875" s="291"/>
      <c r="CF875" s="292"/>
      <c r="CG875" s="292"/>
      <c r="CH875" s="292"/>
      <c r="CI875" s="292"/>
      <c r="CJ875" s="292"/>
      <c r="CK875" s="266"/>
      <c r="CL875" s="292"/>
      <c r="CM875" s="293"/>
      <c r="CN875" s="8"/>
    </row>
    <row r="876" spans="4:92" ht="14.25" customHeight="1">
      <c r="D876" s="655" t="str">
        <f>+VIAS!A27</f>
        <v>LA GRANJA - CORCEGA</v>
      </c>
      <c r="E876" s="655"/>
      <c r="F876" s="655"/>
      <c r="G876" s="655"/>
      <c r="H876" s="655"/>
      <c r="I876" s="655"/>
      <c r="J876" s="655"/>
      <c r="K876" s="655"/>
      <c r="L876" s="655"/>
      <c r="M876" s="655"/>
      <c r="N876" s="655"/>
      <c r="O876" s="655"/>
      <c r="P876" s="655"/>
      <c r="Q876" s="655"/>
      <c r="R876" s="655"/>
      <c r="S876" s="655"/>
      <c r="T876" s="655"/>
      <c r="U876" s="655"/>
      <c r="V876" s="655"/>
      <c r="W876" s="655"/>
      <c r="X876" s="655"/>
      <c r="Y876" s="655"/>
      <c r="Z876" s="655"/>
      <c r="AA876" s="655"/>
      <c r="AB876" s="655"/>
      <c r="AC876" s="654">
        <f>+VIAS!B27</f>
        <v>1050</v>
      </c>
      <c r="AD876" s="655"/>
      <c r="AE876" s="655"/>
      <c r="AF876" s="655"/>
      <c r="AG876" s="655"/>
      <c r="AH876" s="655"/>
      <c r="AI876" s="655"/>
      <c r="AJ876" s="655"/>
      <c r="AK876" s="655"/>
      <c r="AL876" s="655"/>
      <c r="AM876" s="655"/>
      <c r="AN876" s="655"/>
      <c r="AO876" s="655"/>
      <c r="AP876" s="655"/>
      <c r="AQ876" s="655"/>
      <c r="AR876" s="655"/>
      <c r="AS876" s="655"/>
      <c r="AT876" s="655"/>
      <c r="AU876" s="407" t="s">
        <v>1495</v>
      </c>
      <c r="AV876" s="408"/>
      <c r="AW876" s="408"/>
      <c r="AX876" s="408"/>
      <c r="AY876" s="408"/>
      <c r="AZ876" s="408"/>
      <c r="BA876" s="408"/>
      <c r="BB876" s="408"/>
      <c r="BC876" s="408"/>
      <c r="BD876" s="408"/>
      <c r="BE876" s="408"/>
      <c r="BF876" s="408"/>
      <c r="BG876" s="408"/>
      <c r="BH876" s="408"/>
      <c r="BI876" s="408"/>
      <c r="BJ876" s="408"/>
      <c r="BK876" s="408"/>
      <c r="BL876" s="409"/>
      <c r="BM876" s="266"/>
      <c r="BN876" s="266"/>
      <c r="BO876" s="266"/>
      <c r="BP876" s="266"/>
      <c r="BQ876" s="266"/>
      <c r="BR876" s="266"/>
      <c r="BS876" s="266"/>
      <c r="BT876" s="266"/>
      <c r="BU876" s="266"/>
      <c r="BV876" s="291"/>
      <c r="BW876" s="286" t="s">
        <v>1091</v>
      </c>
      <c r="BX876" s="292"/>
      <c r="BY876" s="292"/>
      <c r="BZ876" s="292"/>
      <c r="CA876" s="292"/>
      <c r="CB876" s="292"/>
      <c r="CC876" s="292"/>
      <c r="CD876" s="293"/>
      <c r="CE876" s="291"/>
      <c r="CF876" s="292"/>
      <c r="CG876" s="292"/>
      <c r="CH876" s="292"/>
      <c r="CI876" s="292"/>
      <c r="CJ876" s="292"/>
      <c r="CK876" s="266"/>
      <c r="CL876" s="292"/>
      <c r="CM876" s="293"/>
      <c r="CN876" s="8"/>
    </row>
    <row r="877" spans="4:92" ht="14.25" customHeight="1">
      <c r="D877" s="655" t="str">
        <f>+VIAS!A28</f>
        <v>ACAPULCO - PALERMO</v>
      </c>
      <c r="E877" s="655"/>
      <c r="F877" s="655"/>
      <c r="G877" s="655"/>
      <c r="H877" s="655"/>
      <c r="I877" s="655"/>
      <c r="J877" s="655"/>
      <c r="K877" s="655"/>
      <c r="L877" s="655"/>
      <c r="M877" s="655"/>
      <c r="N877" s="655"/>
      <c r="O877" s="655"/>
      <c r="P877" s="655"/>
      <c r="Q877" s="655"/>
      <c r="R877" s="655"/>
      <c r="S877" s="655"/>
      <c r="T877" s="655"/>
      <c r="U877" s="655"/>
      <c r="V877" s="655"/>
      <c r="W877" s="655"/>
      <c r="X877" s="655"/>
      <c r="Y877" s="655"/>
      <c r="Z877" s="655"/>
      <c r="AA877" s="655"/>
      <c r="AB877" s="655"/>
      <c r="AC877" s="654">
        <f>+VIAS!B28</f>
        <v>2750</v>
      </c>
      <c r="AD877" s="655"/>
      <c r="AE877" s="655"/>
      <c r="AF877" s="655"/>
      <c r="AG877" s="655"/>
      <c r="AH877" s="655"/>
      <c r="AI877" s="655"/>
      <c r="AJ877" s="655"/>
      <c r="AK877" s="655"/>
      <c r="AL877" s="655"/>
      <c r="AM877" s="655"/>
      <c r="AN877" s="655"/>
      <c r="AO877" s="655"/>
      <c r="AP877" s="655"/>
      <c r="AQ877" s="655"/>
      <c r="AR877" s="655"/>
      <c r="AS877" s="655"/>
      <c r="AT877" s="655"/>
      <c r="AU877" s="407" t="s">
        <v>1495</v>
      </c>
      <c r="AV877" s="408"/>
      <c r="AW877" s="408"/>
      <c r="AX877" s="408"/>
      <c r="AY877" s="408"/>
      <c r="AZ877" s="408"/>
      <c r="BA877" s="408"/>
      <c r="BB877" s="408"/>
      <c r="BC877" s="408"/>
      <c r="BD877" s="408"/>
      <c r="BE877" s="408"/>
      <c r="BF877" s="408"/>
      <c r="BG877" s="408"/>
      <c r="BH877" s="408"/>
      <c r="BI877" s="408"/>
      <c r="BJ877" s="408"/>
      <c r="BK877" s="408"/>
      <c r="BL877" s="409"/>
      <c r="BM877" s="266"/>
      <c r="BN877" s="266"/>
      <c r="BO877" s="266"/>
      <c r="BP877" s="266"/>
      <c r="BQ877" s="266"/>
      <c r="BR877" s="266"/>
      <c r="BS877" s="266"/>
      <c r="BT877" s="266"/>
      <c r="BU877" s="266"/>
      <c r="BV877" s="291"/>
      <c r="BW877" s="286" t="s">
        <v>1091</v>
      </c>
      <c r="BX877" s="292"/>
      <c r="BY877" s="292"/>
      <c r="BZ877" s="292"/>
      <c r="CA877" s="292"/>
      <c r="CB877" s="292"/>
      <c r="CC877" s="292"/>
      <c r="CD877" s="293"/>
      <c r="CE877" s="291"/>
      <c r="CF877" s="292"/>
      <c r="CG877" s="292"/>
      <c r="CH877" s="292"/>
      <c r="CI877" s="292"/>
      <c r="CJ877" s="292"/>
      <c r="CK877" s="266"/>
      <c r="CL877" s="292"/>
      <c r="CM877" s="293"/>
      <c r="CN877" s="8"/>
    </row>
    <row r="878" spans="4:92" ht="14.25" customHeight="1">
      <c r="D878" s="655" t="str">
        <f>+VIAS!A29</f>
        <v>LA CALABRIA - LA AMERICA</v>
      </c>
      <c r="E878" s="655"/>
      <c r="F878" s="655"/>
      <c r="G878" s="655"/>
      <c r="H878" s="655"/>
      <c r="I878" s="655"/>
      <c r="J878" s="655"/>
      <c r="K878" s="655"/>
      <c r="L878" s="655"/>
      <c r="M878" s="655"/>
      <c r="N878" s="655"/>
      <c r="O878" s="655"/>
      <c r="P878" s="655"/>
      <c r="Q878" s="655"/>
      <c r="R878" s="655"/>
      <c r="S878" s="655"/>
      <c r="T878" s="655"/>
      <c r="U878" s="655"/>
      <c r="V878" s="655"/>
      <c r="W878" s="655"/>
      <c r="X878" s="655"/>
      <c r="Y878" s="655"/>
      <c r="Z878" s="655"/>
      <c r="AA878" s="655"/>
      <c r="AB878" s="655"/>
      <c r="AC878" s="654">
        <f>+VIAS!B29</f>
        <v>2700</v>
      </c>
      <c r="AD878" s="655"/>
      <c r="AE878" s="655"/>
      <c r="AF878" s="655"/>
      <c r="AG878" s="655"/>
      <c r="AH878" s="655"/>
      <c r="AI878" s="655"/>
      <c r="AJ878" s="655"/>
      <c r="AK878" s="655"/>
      <c r="AL878" s="655"/>
      <c r="AM878" s="655"/>
      <c r="AN878" s="655"/>
      <c r="AO878" s="655"/>
      <c r="AP878" s="655"/>
      <c r="AQ878" s="655"/>
      <c r="AR878" s="655"/>
      <c r="AS878" s="655"/>
      <c r="AT878" s="655"/>
      <c r="AU878" s="407" t="s">
        <v>1495</v>
      </c>
      <c r="AV878" s="408"/>
      <c r="AW878" s="408"/>
      <c r="AX878" s="408"/>
      <c r="AY878" s="408"/>
      <c r="AZ878" s="408"/>
      <c r="BA878" s="408"/>
      <c r="BB878" s="408"/>
      <c r="BC878" s="408"/>
      <c r="BD878" s="408"/>
      <c r="BE878" s="408"/>
      <c r="BF878" s="408"/>
      <c r="BG878" s="408"/>
      <c r="BH878" s="408"/>
      <c r="BI878" s="408"/>
      <c r="BJ878" s="408"/>
      <c r="BK878" s="408"/>
      <c r="BL878" s="409"/>
      <c r="BM878" s="266"/>
      <c r="BN878" s="266"/>
      <c r="BO878" s="266"/>
      <c r="BP878" s="266"/>
      <c r="BQ878" s="266"/>
      <c r="BR878" s="266"/>
      <c r="BS878" s="266"/>
      <c r="BT878" s="266"/>
      <c r="BU878" s="266"/>
      <c r="BV878" s="291"/>
      <c r="BW878" s="286" t="s">
        <v>1091</v>
      </c>
      <c r="BX878" s="292"/>
      <c r="BY878" s="292"/>
      <c r="BZ878" s="292"/>
      <c r="CA878" s="292"/>
      <c r="CB878" s="292"/>
      <c r="CC878" s="292"/>
      <c r="CD878" s="293"/>
      <c r="CE878" s="291"/>
      <c r="CF878" s="292"/>
      <c r="CG878" s="292"/>
      <c r="CH878" s="292"/>
      <c r="CI878" s="292"/>
      <c r="CJ878" s="292"/>
      <c r="CK878" s="266"/>
      <c r="CL878" s="292"/>
      <c r="CM878" s="293"/>
      <c r="CN878" s="8"/>
    </row>
    <row r="879" spans="4:92" ht="14.25" customHeight="1">
      <c r="D879" s="655" t="str">
        <f>+VIAS!A30</f>
        <v>LAS DELGADITAS - ALCALA</v>
      </c>
      <c r="E879" s="655"/>
      <c r="F879" s="655"/>
      <c r="G879" s="655"/>
      <c r="H879" s="655"/>
      <c r="I879" s="655"/>
      <c r="J879" s="655"/>
      <c r="K879" s="655"/>
      <c r="L879" s="655"/>
      <c r="M879" s="655"/>
      <c r="N879" s="655"/>
      <c r="O879" s="655"/>
      <c r="P879" s="655"/>
      <c r="Q879" s="655"/>
      <c r="R879" s="655"/>
      <c r="S879" s="655"/>
      <c r="T879" s="655"/>
      <c r="U879" s="655"/>
      <c r="V879" s="655"/>
      <c r="W879" s="655"/>
      <c r="X879" s="655"/>
      <c r="Y879" s="655"/>
      <c r="Z879" s="655"/>
      <c r="AA879" s="655"/>
      <c r="AB879" s="655"/>
      <c r="AC879" s="654">
        <f>+VIAS!B30</f>
        <v>750</v>
      </c>
      <c r="AD879" s="655"/>
      <c r="AE879" s="655"/>
      <c r="AF879" s="655"/>
      <c r="AG879" s="655"/>
      <c r="AH879" s="655"/>
      <c r="AI879" s="655"/>
      <c r="AJ879" s="655"/>
      <c r="AK879" s="655"/>
      <c r="AL879" s="655"/>
      <c r="AM879" s="655"/>
      <c r="AN879" s="655"/>
      <c r="AO879" s="655"/>
      <c r="AP879" s="655"/>
      <c r="AQ879" s="655"/>
      <c r="AR879" s="655"/>
      <c r="AS879" s="655"/>
      <c r="AT879" s="655"/>
      <c r="AU879" s="407" t="s">
        <v>1495</v>
      </c>
      <c r="AV879" s="408"/>
      <c r="AW879" s="408"/>
      <c r="AX879" s="408"/>
      <c r="AY879" s="408"/>
      <c r="AZ879" s="408"/>
      <c r="BA879" s="408"/>
      <c r="BB879" s="408"/>
      <c r="BC879" s="408"/>
      <c r="BD879" s="408"/>
      <c r="BE879" s="408"/>
      <c r="BF879" s="408"/>
      <c r="BG879" s="408"/>
      <c r="BH879" s="408"/>
      <c r="BI879" s="408"/>
      <c r="BJ879" s="408"/>
      <c r="BK879" s="408"/>
      <c r="BL879" s="409"/>
      <c r="BM879" s="266"/>
      <c r="BN879" s="266"/>
      <c r="BO879" s="266"/>
      <c r="BP879" s="266"/>
      <c r="BQ879" s="266"/>
      <c r="BR879" s="266"/>
      <c r="BS879" s="266"/>
      <c r="BT879" s="266"/>
      <c r="BU879" s="266"/>
      <c r="BV879" s="291"/>
      <c r="BW879" s="286" t="s">
        <v>1091</v>
      </c>
      <c r="BX879" s="292"/>
      <c r="BY879" s="292"/>
      <c r="BZ879" s="292"/>
      <c r="CA879" s="292"/>
      <c r="CB879" s="292"/>
      <c r="CC879" s="292"/>
      <c r="CD879" s="293"/>
      <c r="CE879" s="291"/>
      <c r="CF879" s="292"/>
      <c r="CG879" s="292"/>
      <c r="CH879" s="292"/>
      <c r="CI879" s="292"/>
      <c r="CJ879" s="292"/>
      <c r="CK879" s="266"/>
      <c r="CL879" s="292"/>
      <c r="CM879" s="293"/>
      <c r="CN879" s="8"/>
    </row>
    <row r="880" spans="4:92" ht="14.25" customHeight="1">
      <c r="D880" s="655" t="str">
        <f>+VIAS!A31</f>
        <v>BETANIA - LA SOLEDA</v>
      </c>
      <c r="E880" s="655"/>
      <c r="F880" s="655"/>
      <c r="G880" s="655"/>
      <c r="H880" s="655"/>
      <c r="I880" s="655"/>
      <c r="J880" s="655"/>
      <c r="K880" s="655"/>
      <c r="L880" s="655"/>
      <c r="M880" s="655"/>
      <c r="N880" s="655"/>
      <c r="O880" s="655"/>
      <c r="P880" s="655"/>
      <c r="Q880" s="655"/>
      <c r="R880" s="655"/>
      <c r="S880" s="655"/>
      <c r="T880" s="655"/>
      <c r="U880" s="655"/>
      <c r="V880" s="655"/>
      <c r="W880" s="655"/>
      <c r="X880" s="655"/>
      <c r="Y880" s="655"/>
      <c r="Z880" s="655"/>
      <c r="AA880" s="655"/>
      <c r="AB880" s="655"/>
      <c r="AC880" s="654">
        <f>+VIAS!B31</f>
        <v>1000</v>
      </c>
      <c r="AD880" s="655"/>
      <c r="AE880" s="655"/>
      <c r="AF880" s="655"/>
      <c r="AG880" s="655"/>
      <c r="AH880" s="655"/>
      <c r="AI880" s="655"/>
      <c r="AJ880" s="655"/>
      <c r="AK880" s="655"/>
      <c r="AL880" s="655"/>
      <c r="AM880" s="655"/>
      <c r="AN880" s="655"/>
      <c r="AO880" s="655"/>
      <c r="AP880" s="655"/>
      <c r="AQ880" s="655"/>
      <c r="AR880" s="655"/>
      <c r="AS880" s="655"/>
      <c r="AT880" s="655"/>
      <c r="AU880" s="407" t="s">
        <v>1495</v>
      </c>
      <c r="AV880" s="408"/>
      <c r="AW880" s="408"/>
      <c r="AX880" s="408"/>
      <c r="AY880" s="408"/>
      <c r="AZ880" s="408"/>
      <c r="BA880" s="408"/>
      <c r="BB880" s="408"/>
      <c r="BC880" s="408"/>
      <c r="BD880" s="408"/>
      <c r="BE880" s="408"/>
      <c r="BF880" s="408"/>
      <c r="BG880" s="408"/>
      <c r="BH880" s="408"/>
      <c r="BI880" s="408"/>
      <c r="BJ880" s="408"/>
      <c r="BK880" s="408"/>
      <c r="BL880" s="409"/>
      <c r="BM880" s="266"/>
      <c r="BN880" s="266"/>
      <c r="BO880" s="266"/>
      <c r="BP880" s="266"/>
      <c r="BQ880" s="266"/>
      <c r="BR880" s="266"/>
      <c r="BS880" s="266"/>
      <c r="BT880" s="266"/>
      <c r="BU880" s="266"/>
      <c r="BV880" s="291"/>
      <c r="BW880" s="266"/>
      <c r="BX880" s="292"/>
      <c r="BY880" s="292"/>
      <c r="BZ880" s="292"/>
      <c r="CA880" s="292"/>
      <c r="CB880" s="292"/>
      <c r="CC880" s="292"/>
      <c r="CD880" s="293"/>
      <c r="CE880" s="291"/>
      <c r="CF880" s="292"/>
      <c r="CG880" s="292"/>
      <c r="CH880" s="292"/>
      <c r="CI880" s="292"/>
      <c r="CJ880" s="292"/>
      <c r="CK880" s="286" t="s">
        <v>1091</v>
      </c>
      <c r="CL880" s="292"/>
      <c r="CM880" s="293"/>
      <c r="CN880" s="8"/>
    </row>
    <row r="881" spans="4:92" ht="14.25" customHeight="1">
      <c r="D881" s="655" t="str">
        <f>+VIAS!A32</f>
        <v>LA VIRGEN - LA CUCHILLA</v>
      </c>
      <c r="E881" s="655"/>
      <c r="F881" s="655"/>
      <c r="G881" s="655"/>
      <c r="H881" s="655"/>
      <c r="I881" s="655"/>
      <c r="J881" s="655"/>
      <c r="K881" s="655"/>
      <c r="L881" s="655"/>
      <c r="M881" s="655"/>
      <c r="N881" s="655"/>
      <c r="O881" s="655"/>
      <c r="P881" s="655"/>
      <c r="Q881" s="655"/>
      <c r="R881" s="655"/>
      <c r="S881" s="655"/>
      <c r="T881" s="655"/>
      <c r="U881" s="655"/>
      <c r="V881" s="655"/>
      <c r="W881" s="655"/>
      <c r="X881" s="655"/>
      <c r="Y881" s="655"/>
      <c r="Z881" s="655"/>
      <c r="AA881" s="655"/>
      <c r="AB881" s="655"/>
      <c r="AC881" s="654">
        <f>+VIAS!B32</f>
        <v>2400</v>
      </c>
      <c r="AD881" s="655"/>
      <c r="AE881" s="655"/>
      <c r="AF881" s="655"/>
      <c r="AG881" s="655"/>
      <c r="AH881" s="655"/>
      <c r="AI881" s="655"/>
      <c r="AJ881" s="655"/>
      <c r="AK881" s="655"/>
      <c r="AL881" s="655"/>
      <c r="AM881" s="655"/>
      <c r="AN881" s="655"/>
      <c r="AO881" s="655"/>
      <c r="AP881" s="655"/>
      <c r="AQ881" s="655"/>
      <c r="AR881" s="655"/>
      <c r="AS881" s="655"/>
      <c r="AT881" s="655"/>
      <c r="AU881" s="407" t="s">
        <v>1495</v>
      </c>
      <c r="AV881" s="408"/>
      <c r="AW881" s="408"/>
      <c r="AX881" s="408"/>
      <c r="AY881" s="408"/>
      <c r="AZ881" s="408"/>
      <c r="BA881" s="408"/>
      <c r="BB881" s="408"/>
      <c r="BC881" s="408"/>
      <c r="BD881" s="408"/>
      <c r="BE881" s="408"/>
      <c r="BF881" s="408"/>
      <c r="BG881" s="408"/>
      <c r="BH881" s="408"/>
      <c r="BI881" s="408"/>
      <c r="BJ881" s="408"/>
      <c r="BK881" s="408"/>
      <c r="BL881" s="409"/>
      <c r="BM881" s="266"/>
      <c r="BN881" s="266"/>
      <c r="BO881" s="266"/>
      <c r="BP881" s="266"/>
      <c r="BQ881" s="266"/>
      <c r="BR881" s="266"/>
      <c r="BS881" s="266"/>
      <c r="BT881" s="266"/>
      <c r="BU881" s="266"/>
      <c r="BV881" s="291"/>
      <c r="BW881" s="266"/>
      <c r="BX881" s="292"/>
      <c r="BY881" s="292"/>
      <c r="BZ881" s="292"/>
      <c r="CA881" s="292"/>
      <c r="CB881" s="292"/>
      <c r="CC881" s="292"/>
      <c r="CD881" s="293"/>
      <c r="CE881" s="291"/>
      <c r="CF881" s="292"/>
      <c r="CG881" s="292"/>
      <c r="CH881" s="292"/>
      <c r="CI881" s="292"/>
      <c r="CJ881" s="292"/>
      <c r="CK881" s="286" t="s">
        <v>1091</v>
      </c>
      <c r="CL881" s="292"/>
      <c r="CM881" s="293"/>
      <c r="CN881" s="8"/>
    </row>
    <row r="882" spans="4:92" ht="14.25" customHeight="1">
      <c r="D882" s="655" t="str">
        <f>+VIAS!A33</f>
        <v>EL LAUREL - LA CALABRIA</v>
      </c>
      <c r="E882" s="655"/>
      <c r="F882" s="655"/>
      <c r="G882" s="655"/>
      <c r="H882" s="655"/>
      <c r="I882" s="655"/>
      <c r="J882" s="655"/>
      <c r="K882" s="655"/>
      <c r="L882" s="655"/>
      <c r="M882" s="655"/>
      <c r="N882" s="655"/>
      <c r="O882" s="655"/>
      <c r="P882" s="655"/>
      <c r="Q882" s="655"/>
      <c r="R882" s="655"/>
      <c r="S882" s="655"/>
      <c r="T882" s="655"/>
      <c r="U882" s="655"/>
      <c r="V882" s="655"/>
      <c r="W882" s="655"/>
      <c r="X882" s="655"/>
      <c r="Y882" s="655"/>
      <c r="Z882" s="655"/>
      <c r="AA882" s="655"/>
      <c r="AB882" s="655"/>
      <c r="AC882" s="654">
        <f>+VIAS!B33</f>
        <v>2300</v>
      </c>
      <c r="AD882" s="655"/>
      <c r="AE882" s="655"/>
      <c r="AF882" s="655"/>
      <c r="AG882" s="655"/>
      <c r="AH882" s="655"/>
      <c r="AI882" s="655"/>
      <c r="AJ882" s="655"/>
      <c r="AK882" s="655"/>
      <c r="AL882" s="655"/>
      <c r="AM882" s="655"/>
      <c r="AN882" s="655"/>
      <c r="AO882" s="655"/>
      <c r="AP882" s="655"/>
      <c r="AQ882" s="655"/>
      <c r="AR882" s="655"/>
      <c r="AS882" s="655"/>
      <c r="AT882" s="655"/>
      <c r="AU882" s="407" t="s">
        <v>1495</v>
      </c>
      <c r="AV882" s="408"/>
      <c r="AW882" s="408"/>
      <c r="AX882" s="408"/>
      <c r="AY882" s="408"/>
      <c r="AZ882" s="408"/>
      <c r="BA882" s="408"/>
      <c r="BB882" s="408"/>
      <c r="BC882" s="408"/>
      <c r="BD882" s="408"/>
      <c r="BE882" s="408"/>
      <c r="BF882" s="408"/>
      <c r="BG882" s="408"/>
      <c r="BH882" s="408"/>
      <c r="BI882" s="408"/>
      <c r="BJ882" s="408"/>
      <c r="BK882" s="408"/>
      <c r="BL882" s="409"/>
      <c r="BM882" s="266"/>
      <c r="BN882" s="266"/>
      <c r="BO882" s="266"/>
      <c r="BP882" s="266"/>
      <c r="BQ882" s="266"/>
      <c r="BR882" s="266"/>
      <c r="BS882" s="266"/>
      <c r="BT882" s="266"/>
      <c r="BU882" s="266"/>
      <c r="BV882" s="291"/>
      <c r="BW882" s="266"/>
      <c r="BX882" s="292"/>
      <c r="BY882" s="292"/>
      <c r="BZ882" s="292"/>
      <c r="CA882" s="292"/>
      <c r="CB882" s="292"/>
      <c r="CC882" s="292"/>
      <c r="CD882" s="293"/>
      <c r="CE882" s="291"/>
      <c r="CF882" s="292"/>
      <c r="CG882" s="292"/>
      <c r="CH882" s="292"/>
      <c r="CI882" s="292"/>
      <c r="CJ882" s="292"/>
      <c r="CK882" s="286" t="s">
        <v>1091</v>
      </c>
      <c r="CL882" s="292"/>
      <c r="CM882" s="293"/>
      <c r="CN882" s="8"/>
    </row>
    <row r="883" spans="4:92" ht="14.25" customHeight="1">
      <c r="D883" s="655" t="str">
        <f>+VIAS!A34</f>
        <v>LA MORENA - LA AUSTRALIA</v>
      </c>
      <c r="E883" s="655"/>
      <c r="F883" s="655"/>
      <c r="G883" s="655"/>
      <c r="H883" s="655"/>
      <c r="I883" s="655"/>
      <c r="J883" s="655"/>
      <c r="K883" s="655"/>
      <c r="L883" s="655"/>
      <c r="M883" s="655"/>
      <c r="N883" s="655"/>
      <c r="O883" s="655"/>
      <c r="P883" s="655"/>
      <c r="Q883" s="655"/>
      <c r="R883" s="655"/>
      <c r="S883" s="655"/>
      <c r="T883" s="655"/>
      <c r="U883" s="655"/>
      <c r="V883" s="655"/>
      <c r="W883" s="655"/>
      <c r="X883" s="655"/>
      <c r="Y883" s="655"/>
      <c r="Z883" s="655"/>
      <c r="AA883" s="655"/>
      <c r="AB883" s="655"/>
      <c r="AC883" s="654">
        <f>+VIAS!B34</f>
        <v>2250</v>
      </c>
      <c r="AD883" s="655"/>
      <c r="AE883" s="655"/>
      <c r="AF883" s="655"/>
      <c r="AG883" s="655"/>
      <c r="AH883" s="655"/>
      <c r="AI883" s="655"/>
      <c r="AJ883" s="655"/>
      <c r="AK883" s="655"/>
      <c r="AL883" s="655"/>
      <c r="AM883" s="655"/>
      <c r="AN883" s="655"/>
      <c r="AO883" s="655"/>
      <c r="AP883" s="655"/>
      <c r="AQ883" s="655"/>
      <c r="AR883" s="655"/>
      <c r="AS883" s="655"/>
      <c r="AT883" s="655"/>
      <c r="AU883" s="407" t="s">
        <v>1495</v>
      </c>
      <c r="AV883" s="408"/>
      <c r="AW883" s="408"/>
      <c r="AX883" s="408"/>
      <c r="AY883" s="408"/>
      <c r="AZ883" s="408"/>
      <c r="BA883" s="408"/>
      <c r="BB883" s="408"/>
      <c r="BC883" s="408"/>
      <c r="BD883" s="408"/>
      <c r="BE883" s="408"/>
      <c r="BF883" s="408"/>
      <c r="BG883" s="408"/>
      <c r="BH883" s="408"/>
      <c r="BI883" s="408"/>
      <c r="BJ883" s="408"/>
      <c r="BK883" s="408"/>
      <c r="BL883" s="409"/>
      <c r="BM883" s="266"/>
      <c r="BN883" s="266"/>
      <c r="BO883" s="266"/>
      <c r="BP883" s="266"/>
      <c r="BQ883" s="266"/>
      <c r="BR883" s="266"/>
      <c r="BS883" s="266"/>
      <c r="BT883" s="266"/>
      <c r="BU883" s="266"/>
      <c r="BV883" s="291"/>
      <c r="BW883" s="266"/>
      <c r="BX883" s="292"/>
      <c r="BY883" s="292"/>
      <c r="BZ883" s="292"/>
      <c r="CA883" s="292"/>
      <c r="CB883" s="292"/>
      <c r="CC883" s="292"/>
      <c r="CD883" s="293"/>
      <c r="CE883" s="291"/>
      <c r="CF883" s="292"/>
      <c r="CG883" s="292"/>
      <c r="CH883" s="292"/>
      <c r="CI883" s="292"/>
      <c r="CJ883" s="292"/>
      <c r="CK883" s="286" t="s">
        <v>1091</v>
      </c>
      <c r="CL883" s="292"/>
      <c r="CM883" s="293"/>
      <c r="CN883" s="8"/>
    </row>
    <row r="884" spans="4:92" ht="14.25" customHeight="1">
      <c r="D884" s="655" t="str">
        <f>+VIAS!A35</f>
        <v>ANILLO DE LA VIRGEN</v>
      </c>
      <c r="E884" s="655"/>
      <c r="F884" s="655"/>
      <c r="G884" s="655"/>
      <c r="H884" s="655"/>
      <c r="I884" s="655"/>
      <c r="J884" s="655"/>
      <c r="K884" s="655"/>
      <c r="L884" s="655"/>
      <c r="M884" s="655"/>
      <c r="N884" s="655"/>
      <c r="O884" s="655"/>
      <c r="P884" s="655"/>
      <c r="Q884" s="655"/>
      <c r="R884" s="655"/>
      <c r="S884" s="655"/>
      <c r="T884" s="655"/>
      <c r="U884" s="655"/>
      <c r="V884" s="655"/>
      <c r="W884" s="655"/>
      <c r="X884" s="655"/>
      <c r="Y884" s="655"/>
      <c r="Z884" s="655"/>
      <c r="AA884" s="655"/>
      <c r="AB884" s="655"/>
      <c r="AC884" s="654">
        <f>+VIAS!B35</f>
        <v>1950</v>
      </c>
      <c r="AD884" s="655"/>
      <c r="AE884" s="655"/>
      <c r="AF884" s="655"/>
      <c r="AG884" s="655"/>
      <c r="AH884" s="655"/>
      <c r="AI884" s="655"/>
      <c r="AJ884" s="655"/>
      <c r="AK884" s="655"/>
      <c r="AL884" s="655"/>
      <c r="AM884" s="655"/>
      <c r="AN884" s="655"/>
      <c r="AO884" s="655"/>
      <c r="AP884" s="655"/>
      <c r="AQ884" s="655"/>
      <c r="AR884" s="655"/>
      <c r="AS884" s="655"/>
      <c r="AT884" s="655"/>
      <c r="AU884" s="407" t="s">
        <v>1495</v>
      </c>
      <c r="AV884" s="408"/>
      <c r="AW884" s="408"/>
      <c r="AX884" s="408"/>
      <c r="AY884" s="408"/>
      <c r="AZ884" s="408"/>
      <c r="BA884" s="408"/>
      <c r="BB884" s="408"/>
      <c r="BC884" s="408"/>
      <c r="BD884" s="408"/>
      <c r="BE884" s="408"/>
      <c r="BF884" s="408"/>
      <c r="BG884" s="408"/>
      <c r="BH884" s="408"/>
      <c r="BI884" s="408"/>
      <c r="BJ884" s="408"/>
      <c r="BK884" s="408"/>
      <c r="BL884" s="409"/>
      <c r="BM884" s="266"/>
      <c r="BN884" s="266"/>
      <c r="BO884" s="266"/>
      <c r="BP884" s="266"/>
      <c r="BQ884" s="266"/>
      <c r="BR884" s="266"/>
      <c r="BS884" s="266"/>
      <c r="BT884" s="266"/>
      <c r="BU884" s="266"/>
      <c r="BV884" s="291"/>
      <c r="BW884" s="266"/>
      <c r="BX884" s="292"/>
      <c r="BY884" s="292"/>
      <c r="BZ884" s="292"/>
      <c r="CA884" s="292"/>
      <c r="CB884" s="292"/>
      <c r="CC884" s="292"/>
      <c r="CD884" s="293"/>
      <c r="CE884" s="291"/>
      <c r="CF884" s="292"/>
      <c r="CG884" s="292"/>
      <c r="CH884" s="292"/>
      <c r="CI884" s="292"/>
      <c r="CJ884" s="292"/>
      <c r="CK884" s="286" t="s">
        <v>1091</v>
      </c>
      <c r="CL884" s="292"/>
      <c r="CM884" s="293"/>
      <c r="CN884" s="8"/>
    </row>
    <row r="885" spans="4:92" ht="14.25" customHeight="1">
      <c r="D885" s="655" t="str">
        <f>+VIAS!A36</f>
        <v>BANCA - FERROCARRIL</v>
      </c>
      <c r="E885" s="655"/>
      <c r="F885" s="655"/>
      <c r="G885" s="655"/>
      <c r="H885" s="655"/>
      <c r="I885" s="655"/>
      <c r="J885" s="655"/>
      <c r="K885" s="655"/>
      <c r="L885" s="655"/>
      <c r="M885" s="655"/>
      <c r="N885" s="655"/>
      <c r="O885" s="655"/>
      <c r="P885" s="655"/>
      <c r="Q885" s="655"/>
      <c r="R885" s="655"/>
      <c r="S885" s="655"/>
      <c r="T885" s="655"/>
      <c r="U885" s="655"/>
      <c r="V885" s="655"/>
      <c r="W885" s="655"/>
      <c r="X885" s="655"/>
      <c r="Y885" s="655"/>
      <c r="Z885" s="655"/>
      <c r="AA885" s="655"/>
      <c r="AB885" s="655"/>
      <c r="AC885" s="654">
        <f>+VIAS!B36</f>
        <v>1950</v>
      </c>
      <c r="AD885" s="655"/>
      <c r="AE885" s="655"/>
      <c r="AF885" s="655"/>
      <c r="AG885" s="655"/>
      <c r="AH885" s="655"/>
      <c r="AI885" s="655"/>
      <c r="AJ885" s="655"/>
      <c r="AK885" s="655"/>
      <c r="AL885" s="655"/>
      <c r="AM885" s="655"/>
      <c r="AN885" s="655"/>
      <c r="AO885" s="655"/>
      <c r="AP885" s="655"/>
      <c r="AQ885" s="655"/>
      <c r="AR885" s="655"/>
      <c r="AS885" s="655"/>
      <c r="AT885" s="655"/>
      <c r="AU885" s="407" t="s">
        <v>1495</v>
      </c>
      <c r="AV885" s="408"/>
      <c r="AW885" s="408"/>
      <c r="AX885" s="408"/>
      <c r="AY885" s="408"/>
      <c r="AZ885" s="408"/>
      <c r="BA885" s="408"/>
      <c r="BB885" s="408"/>
      <c r="BC885" s="408"/>
      <c r="BD885" s="408"/>
      <c r="BE885" s="408"/>
      <c r="BF885" s="408"/>
      <c r="BG885" s="408"/>
      <c r="BH885" s="408"/>
      <c r="BI885" s="408"/>
      <c r="BJ885" s="408"/>
      <c r="BK885" s="408"/>
      <c r="BL885" s="409"/>
      <c r="BM885" s="266"/>
      <c r="BN885" s="266"/>
      <c r="BO885" s="266"/>
      <c r="BP885" s="266"/>
      <c r="BQ885" s="266"/>
      <c r="BR885" s="266"/>
      <c r="BS885" s="266"/>
      <c r="BT885" s="266"/>
      <c r="BU885" s="266"/>
      <c r="BV885" s="291"/>
      <c r="BW885" s="266"/>
      <c r="BX885" s="292"/>
      <c r="BY885" s="292"/>
      <c r="BZ885" s="292"/>
      <c r="CA885" s="292"/>
      <c r="CB885" s="292"/>
      <c r="CC885" s="292"/>
      <c r="CD885" s="293"/>
      <c r="CE885" s="291"/>
      <c r="CF885" s="292"/>
      <c r="CG885" s="292"/>
      <c r="CH885" s="292"/>
      <c r="CI885" s="292"/>
      <c r="CJ885" s="292"/>
      <c r="CK885" s="286" t="s">
        <v>1091</v>
      </c>
      <c r="CL885" s="292"/>
      <c r="CM885" s="293"/>
      <c r="CN885" s="8"/>
    </row>
    <row r="886" spans="4:92" ht="14.25" customHeight="1">
      <c r="D886" s="655" t="str">
        <f>+VIAS!A37</f>
        <v>MORELIA BAJA - EL JAZMIN</v>
      </c>
      <c r="E886" s="655"/>
      <c r="F886" s="655"/>
      <c r="G886" s="655"/>
      <c r="H886" s="655"/>
      <c r="I886" s="655"/>
      <c r="J886" s="655"/>
      <c r="K886" s="655"/>
      <c r="L886" s="655"/>
      <c r="M886" s="655"/>
      <c r="N886" s="655"/>
      <c r="O886" s="655"/>
      <c r="P886" s="655"/>
      <c r="Q886" s="655"/>
      <c r="R886" s="655"/>
      <c r="S886" s="655"/>
      <c r="T886" s="655"/>
      <c r="U886" s="655"/>
      <c r="V886" s="655"/>
      <c r="W886" s="655"/>
      <c r="X886" s="655"/>
      <c r="Y886" s="655"/>
      <c r="Z886" s="655"/>
      <c r="AA886" s="655"/>
      <c r="AB886" s="655"/>
      <c r="AC886" s="654">
        <f>+VIAS!B37</f>
        <v>1950</v>
      </c>
      <c r="AD886" s="655"/>
      <c r="AE886" s="655"/>
      <c r="AF886" s="655"/>
      <c r="AG886" s="655"/>
      <c r="AH886" s="655"/>
      <c r="AI886" s="655"/>
      <c r="AJ886" s="655"/>
      <c r="AK886" s="655"/>
      <c r="AL886" s="655"/>
      <c r="AM886" s="655"/>
      <c r="AN886" s="655"/>
      <c r="AO886" s="655"/>
      <c r="AP886" s="655"/>
      <c r="AQ886" s="655"/>
      <c r="AR886" s="655"/>
      <c r="AS886" s="655"/>
      <c r="AT886" s="655"/>
      <c r="AU886" s="407" t="s">
        <v>1495</v>
      </c>
      <c r="AV886" s="408"/>
      <c r="AW886" s="408"/>
      <c r="AX886" s="408"/>
      <c r="AY886" s="408"/>
      <c r="AZ886" s="408"/>
      <c r="BA886" s="408"/>
      <c r="BB886" s="408"/>
      <c r="BC886" s="408"/>
      <c r="BD886" s="408"/>
      <c r="BE886" s="408"/>
      <c r="BF886" s="408"/>
      <c r="BG886" s="408"/>
      <c r="BH886" s="408"/>
      <c r="BI886" s="408"/>
      <c r="BJ886" s="408"/>
      <c r="BK886" s="408"/>
      <c r="BL886" s="409"/>
      <c r="BM886" s="266"/>
      <c r="BN886" s="266"/>
      <c r="BO886" s="266"/>
      <c r="BP886" s="266"/>
      <c r="BQ886" s="266"/>
      <c r="BR886" s="266"/>
      <c r="BS886" s="266"/>
      <c r="BT886" s="266"/>
      <c r="BU886" s="266"/>
      <c r="BV886" s="291"/>
      <c r="BW886" s="266"/>
      <c r="BX886" s="292"/>
      <c r="BY886" s="292"/>
      <c r="BZ886" s="292"/>
      <c r="CA886" s="292"/>
      <c r="CB886" s="292"/>
      <c r="CC886" s="292"/>
      <c r="CD886" s="293"/>
      <c r="CE886" s="291"/>
      <c r="CF886" s="292"/>
      <c r="CG886" s="292"/>
      <c r="CH886" s="292"/>
      <c r="CI886" s="292"/>
      <c r="CJ886" s="292"/>
      <c r="CK886" s="286" t="s">
        <v>1091</v>
      </c>
      <c r="CL886" s="292"/>
      <c r="CM886" s="293"/>
      <c r="CN886" s="8"/>
    </row>
    <row r="887" spans="4:92" ht="14.25" customHeight="1">
      <c r="D887" s="655" t="str">
        <f>+VIAS!A38</f>
        <v>TRES ESQUINAS-EL PLACER</v>
      </c>
      <c r="E887" s="655"/>
      <c r="F887" s="655"/>
      <c r="G887" s="655"/>
      <c r="H887" s="655"/>
      <c r="I887" s="655"/>
      <c r="J887" s="655"/>
      <c r="K887" s="655"/>
      <c r="L887" s="655"/>
      <c r="M887" s="655"/>
      <c r="N887" s="655"/>
      <c r="O887" s="655"/>
      <c r="P887" s="655"/>
      <c r="Q887" s="655"/>
      <c r="R887" s="655"/>
      <c r="S887" s="655"/>
      <c r="T887" s="655"/>
      <c r="U887" s="655"/>
      <c r="V887" s="655"/>
      <c r="W887" s="655"/>
      <c r="X887" s="655"/>
      <c r="Y887" s="655"/>
      <c r="Z887" s="655"/>
      <c r="AA887" s="655"/>
      <c r="AB887" s="655"/>
      <c r="AC887" s="654">
        <f>+VIAS!B38</f>
        <v>1850</v>
      </c>
      <c r="AD887" s="655"/>
      <c r="AE887" s="655"/>
      <c r="AF887" s="655"/>
      <c r="AG887" s="655"/>
      <c r="AH887" s="655"/>
      <c r="AI887" s="655"/>
      <c r="AJ887" s="655"/>
      <c r="AK887" s="655"/>
      <c r="AL887" s="655"/>
      <c r="AM887" s="655"/>
      <c r="AN887" s="655"/>
      <c r="AO887" s="655"/>
      <c r="AP887" s="655"/>
      <c r="AQ887" s="655"/>
      <c r="AR887" s="655"/>
      <c r="AS887" s="655"/>
      <c r="AT887" s="655"/>
      <c r="AU887" s="407" t="s">
        <v>1495</v>
      </c>
      <c r="AV887" s="408"/>
      <c r="AW887" s="408"/>
      <c r="AX887" s="408"/>
      <c r="AY887" s="408"/>
      <c r="AZ887" s="408"/>
      <c r="BA887" s="408"/>
      <c r="BB887" s="408"/>
      <c r="BC887" s="408"/>
      <c r="BD887" s="408"/>
      <c r="BE887" s="408"/>
      <c r="BF887" s="408"/>
      <c r="BG887" s="408"/>
      <c r="BH887" s="408"/>
      <c r="BI887" s="408"/>
      <c r="BJ887" s="408"/>
      <c r="BK887" s="408"/>
      <c r="BL887" s="409"/>
      <c r="BM887" s="266"/>
      <c r="BN887" s="266"/>
      <c r="BO887" s="266"/>
      <c r="BP887" s="266"/>
      <c r="BQ887" s="266"/>
      <c r="BR887" s="266"/>
      <c r="BS887" s="266"/>
      <c r="BT887" s="266"/>
      <c r="BU887" s="266"/>
      <c r="BV887" s="291"/>
      <c r="BW887" s="266"/>
      <c r="BX887" s="292"/>
      <c r="BY887" s="292"/>
      <c r="BZ887" s="292"/>
      <c r="CA887" s="292"/>
      <c r="CB887" s="292"/>
      <c r="CC887" s="292"/>
      <c r="CD887" s="293"/>
      <c r="CE887" s="291"/>
      <c r="CF887" s="292"/>
      <c r="CG887" s="292"/>
      <c r="CH887" s="292"/>
      <c r="CI887" s="292"/>
      <c r="CJ887" s="292"/>
      <c r="CK887" s="286" t="s">
        <v>1091</v>
      </c>
      <c r="CL887" s="292"/>
      <c r="CM887" s="293"/>
      <c r="CN887" s="8"/>
    </row>
    <row r="888" spans="4:92" ht="14.25" customHeight="1">
      <c r="D888" s="655" t="str">
        <f>+VIAS!A39</f>
        <v>LAUREL - MOCONDO</v>
      </c>
      <c r="E888" s="655"/>
      <c r="F888" s="655"/>
      <c r="G888" s="655"/>
      <c r="H888" s="655"/>
      <c r="I888" s="655"/>
      <c r="J888" s="655"/>
      <c r="K888" s="655"/>
      <c r="L888" s="655"/>
      <c r="M888" s="655"/>
      <c r="N888" s="655"/>
      <c r="O888" s="655"/>
      <c r="P888" s="655"/>
      <c r="Q888" s="655"/>
      <c r="R888" s="655"/>
      <c r="S888" s="655"/>
      <c r="T888" s="655"/>
      <c r="U888" s="655"/>
      <c r="V888" s="655"/>
      <c r="W888" s="655"/>
      <c r="X888" s="655"/>
      <c r="Y888" s="655"/>
      <c r="Z888" s="655"/>
      <c r="AA888" s="655"/>
      <c r="AB888" s="655"/>
      <c r="AC888" s="654">
        <f>+VIAS!B39</f>
        <v>1750</v>
      </c>
      <c r="AD888" s="655"/>
      <c r="AE888" s="655"/>
      <c r="AF888" s="655"/>
      <c r="AG888" s="655"/>
      <c r="AH888" s="655"/>
      <c r="AI888" s="655"/>
      <c r="AJ888" s="655"/>
      <c r="AK888" s="655"/>
      <c r="AL888" s="655"/>
      <c r="AM888" s="655"/>
      <c r="AN888" s="655"/>
      <c r="AO888" s="655"/>
      <c r="AP888" s="655"/>
      <c r="AQ888" s="655"/>
      <c r="AR888" s="655"/>
      <c r="AS888" s="655"/>
      <c r="AT888" s="655"/>
      <c r="AU888" s="407" t="s">
        <v>1495</v>
      </c>
      <c r="AV888" s="408"/>
      <c r="AW888" s="408"/>
      <c r="AX888" s="408"/>
      <c r="AY888" s="408"/>
      <c r="AZ888" s="408"/>
      <c r="BA888" s="408"/>
      <c r="BB888" s="408"/>
      <c r="BC888" s="408"/>
      <c r="BD888" s="408"/>
      <c r="BE888" s="408"/>
      <c r="BF888" s="408"/>
      <c r="BG888" s="408"/>
      <c r="BH888" s="408"/>
      <c r="BI888" s="408"/>
      <c r="BJ888" s="408"/>
      <c r="BK888" s="408"/>
      <c r="BL888" s="409"/>
      <c r="BM888" s="266"/>
      <c r="BN888" s="266"/>
      <c r="BO888" s="266"/>
      <c r="BP888" s="266"/>
      <c r="BQ888" s="266"/>
      <c r="BR888" s="266"/>
      <c r="BS888" s="266"/>
      <c r="BT888" s="266"/>
      <c r="BU888" s="266"/>
      <c r="BV888" s="291"/>
      <c r="BW888" s="266"/>
      <c r="BX888" s="292"/>
      <c r="BY888" s="292"/>
      <c r="BZ888" s="292"/>
      <c r="CA888" s="292"/>
      <c r="CB888" s="292"/>
      <c r="CC888" s="292"/>
      <c r="CD888" s="293"/>
      <c r="CE888" s="291"/>
      <c r="CF888" s="292"/>
      <c r="CG888" s="292"/>
      <c r="CH888" s="292"/>
      <c r="CI888" s="292"/>
      <c r="CJ888" s="292"/>
      <c r="CK888" s="286" t="s">
        <v>1091</v>
      </c>
      <c r="CL888" s="292"/>
      <c r="CM888" s="293"/>
      <c r="CN888" s="8"/>
    </row>
    <row r="889" spans="4:92" ht="14.25" customHeight="1">
      <c r="D889" s="655" t="str">
        <f>+VIAS!A40</f>
        <v>EL LAUREL - BALMORAL</v>
      </c>
      <c r="E889" s="655"/>
      <c r="F889" s="655"/>
      <c r="G889" s="655"/>
      <c r="H889" s="655"/>
      <c r="I889" s="655"/>
      <c r="J889" s="655"/>
      <c r="K889" s="655"/>
      <c r="L889" s="655"/>
      <c r="M889" s="655"/>
      <c r="N889" s="655"/>
      <c r="O889" s="655"/>
      <c r="P889" s="655"/>
      <c r="Q889" s="655"/>
      <c r="R889" s="655"/>
      <c r="S889" s="655"/>
      <c r="T889" s="655"/>
      <c r="U889" s="655"/>
      <c r="V889" s="655"/>
      <c r="W889" s="655"/>
      <c r="X889" s="655"/>
      <c r="Y889" s="655"/>
      <c r="Z889" s="655"/>
      <c r="AA889" s="655"/>
      <c r="AB889" s="655"/>
      <c r="AC889" s="654">
        <f>+VIAS!B40</f>
        <v>1750</v>
      </c>
      <c r="AD889" s="655"/>
      <c r="AE889" s="655"/>
      <c r="AF889" s="655"/>
      <c r="AG889" s="655"/>
      <c r="AH889" s="655"/>
      <c r="AI889" s="655"/>
      <c r="AJ889" s="655"/>
      <c r="AK889" s="655"/>
      <c r="AL889" s="655"/>
      <c r="AM889" s="655"/>
      <c r="AN889" s="655"/>
      <c r="AO889" s="655"/>
      <c r="AP889" s="655"/>
      <c r="AQ889" s="655"/>
      <c r="AR889" s="655"/>
      <c r="AS889" s="655"/>
      <c r="AT889" s="655"/>
      <c r="AU889" s="407" t="s">
        <v>1495</v>
      </c>
      <c r="AV889" s="408"/>
      <c r="AW889" s="408"/>
      <c r="AX889" s="408"/>
      <c r="AY889" s="408"/>
      <c r="AZ889" s="408"/>
      <c r="BA889" s="408"/>
      <c r="BB889" s="408"/>
      <c r="BC889" s="408"/>
      <c r="BD889" s="408"/>
      <c r="BE889" s="408"/>
      <c r="BF889" s="408"/>
      <c r="BG889" s="408"/>
      <c r="BH889" s="408"/>
      <c r="BI889" s="408"/>
      <c r="BJ889" s="408"/>
      <c r="BK889" s="408"/>
      <c r="BL889" s="409"/>
      <c r="BM889" s="266"/>
      <c r="BN889" s="266"/>
      <c r="BO889" s="266"/>
      <c r="BP889" s="266"/>
      <c r="BQ889" s="266"/>
      <c r="BR889" s="266"/>
      <c r="BS889" s="266"/>
      <c r="BT889" s="266"/>
      <c r="BU889" s="266"/>
      <c r="BV889" s="291"/>
      <c r="BW889" s="266"/>
      <c r="BX889" s="292"/>
      <c r="BY889" s="292"/>
      <c r="BZ889" s="292"/>
      <c r="CA889" s="292"/>
      <c r="CB889" s="292"/>
      <c r="CC889" s="292"/>
      <c r="CD889" s="293"/>
      <c r="CE889" s="291"/>
      <c r="CF889" s="292"/>
      <c r="CG889" s="292"/>
      <c r="CH889" s="292"/>
      <c r="CI889" s="292"/>
      <c r="CJ889" s="292"/>
      <c r="CK889" s="286" t="s">
        <v>1091</v>
      </c>
      <c r="CL889" s="292"/>
      <c r="CM889" s="293"/>
      <c r="CN889" s="8"/>
    </row>
    <row r="890" spans="4:92" ht="14.25" customHeight="1">
      <c r="D890" s="655" t="str">
        <f>+VIAS!A41</f>
        <v>LA AMERICA - PALERMO</v>
      </c>
      <c r="E890" s="655"/>
      <c r="F890" s="655"/>
      <c r="G890" s="655"/>
      <c r="H890" s="655"/>
      <c r="I890" s="655"/>
      <c r="J890" s="655"/>
      <c r="K890" s="655"/>
      <c r="L890" s="655"/>
      <c r="M890" s="655"/>
      <c r="N890" s="655"/>
      <c r="O890" s="655"/>
      <c r="P890" s="655"/>
      <c r="Q890" s="655"/>
      <c r="R890" s="655"/>
      <c r="S890" s="655"/>
      <c r="T890" s="655"/>
      <c r="U890" s="655"/>
      <c r="V890" s="655"/>
      <c r="W890" s="655"/>
      <c r="X890" s="655"/>
      <c r="Y890" s="655"/>
      <c r="Z890" s="655"/>
      <c r="AA890" s="655"/>
      <c r="AB890" s="655"/>
      <c r="AC890" s="654">
        <f>+VIAS!B41</f>
        <v>1750</v>
      </c>
      <c r="AD890" s="655"/>
      <c r="AE890" s="655"/>
      <c r="AF890" s="655"/>
      <c r="AG890" s="655"/>
      <c r="AH890" s="655"/>
      <c r="AI890" s="655"/>
      <c r="AJ890" s="655"/>
      <c r="AK890" s="655"/>
      <c r="AL890" s="655"/>
      <c r="AM890" s="655"/>
      <c r="AN890" s="655"/>
      <c r="AO890" s="655"/>
      <c r="AP890" s="655"/>
      <c r="AQ890" s="655"/>
      <c r="AR890" s="655"/>
      <c r="AS890" s="655"/>
      <c r="AT890" s="655"/>
      <c r="AU890" s="407" t="s">
        <v>1495</v>
      </c>
      <c r="AV890" s="408"/>
      <c r="AW890" s="408"/>
      <c r="AX890" s="408"/>
      <c r="AY890" s="408"/>
      <c r="AZ890" s="408"/>
      <c r="BA890" s="408"/>
      <c r="BB890" s="408"/>
      <c r="BC890" s="408"/>
      <c r="BD890" s="408"/>
      <c r="BE890" s="408"/>
      <c r="BF890" s="408"/>
      <c r="BG890" s="408"/>
      <c r="BH890" s="408"/>
      <c r="BI890" s="408"/>
      <c r="BJ890" s="408"/>
      <c r="BK890" s="408"/>
      <c r="BL890" s="409"/>
      <c r="BM890" s="266"/>
      <c r="BN890" s="266"/>
      <c r="BO890" s="266"/>
      <c r="BP890" s="266"/>
      <c r="BQ890" s="266"/>
      <c r="BR890" s="266"/>
      <c r="BS890" s="266"/>
      <c r="BT890" s="266"/>
      <c r="BU890" s="266"/>
      <c r="BV890" s="291"/>
      <c r="BW890" s="266"/>
      <c r="BX890" s="292"/>
      <c r="BY890" s="292"/>
      <c r="BZ890" s="292"/>
      <c r="CA890" s="292"/>
      <c r="CB890" s="292"/>
      <c r="CC890" s="292"/>
      <c r="CD890" s="293"/>
      <c r="CE890" s="291"/>
      <c r="CF890" s="292"/>
      <c r="CG890" s="292"/>
      <c r="CH890" s="292"/>
      <c r="CI890" s="292"/>
      <c r="CJ890" s="292"/>
      <c r="CK890" s="286" t="s">
        <v>1091</v>
      </c>
      <c r="CL890" s="292"/>
      <c r="CM890" s="293"/>
      <c r="CN890" s="8"/>
    </row>
    <row r="891" spans="4:92" ht="14.25" customHeight="1">
      <c r="D891" s="655" t="str">
        <f>+VIAS!A42</f>
        <v>CEMENTERIO LOS LONDOÑO</v>
      </c>
      <c r="E891" s="655"/>
      <c r="F891" s="655"/>
      <c r="G891" s="655"/>
      <c r="H891" s="655"/>
      <c r="I891" s="655"/>
      <c r="J891" s="655"/>
      <c r="K891" s="655"/>
      <c r="L891" s="655"/>
      <c r="M891" s="655"/>
      <c r="N891" s="655"/>
      <c r="O891" s="655"/>
      <c r="P891" s="655"/>
      <c r="Q891" s="655"/>
      <c r="R891" s="655"/>
      <c r="S891" s="655"/>
      <c r="T891" s="655"/>
      <c r="U891" s="655"/>
      <c r="V891" s="655"/>
      <c r="W891" s="655"/>
      <c r="X891" s="655"/>
      <c r="Y891" s="655"/>
      <c r="Z891" s="655"/>
      <c r="AA891" s="655"/>
      <c r="AB891" s="655"/>
      <c r="AC891" s="654">
        <f>+VIAS!B42</f>
        <v>1700</v>
      </c>
      <c r="AD891" s="655"/>
      <c r="AE891" s="655"/>
      <c r="AF891" s="655"/>
      <c r="AG891" s="655"/>
      <c r="AH891" s="655"/>
      <c r="AI891" s="655"/>
      <c r="AJ891" s="655"/>
      <c r="AK891" s="655"/>
      <c r="AL891" s="655"/>
      <c r="AM891" s="655"/>
      <c r="AN891" s="655"/>
      <c r="AO891" s="655"/>
      <c r="AP891" s="655"/>
      <c r="AQ891" s="655"/>
      <c r="AR891" s="655"/>
      <c r="AS891" s="655"/>
      <c r="AT891" s="655"/>
      <c r="AU891" s="407" t="s">
        <v>1495</v>
      </c>
      <c r="AV891" s="408"/>
      <c r="AW891" s="408"/>
      <c r="AX891" s="408"/>
      <c r="AY891" s="408"/>
      <c r="AZ891" s="408"/>
      <c r="BA891" s="408"/>
      <c r="BB891" s="408"/>
      <c r="BC891" s="408"/>
      <c r="BD891" s="408"/>
      <c r="BE891" s="408"/>
      <c r="BF891" s="408"/>
      <c r="BG891" s="408"/>
      <c r="BH891" s="408"/>
      <c r="BI891" s="408"/>
      <c r="BJ891" s="408"/>
      <c r="BK891" s="408"/>
      <c r="BL891" s="409"/>
      <c r="BM891" s="266"/>
      <c r="BN891" s="266"/>
      <c r="BO891" s="266"/>
      <c r="BP891" s="266"/>
      <c r="BQ891" s="266"/>
      <c r="BR891" s="266"/>
      <c r="BS891" s="266"/>
      <c r="BT891" s="266"/>
      <c r="BU891" s="266"/>
      <c r="BV891" s="291"/>
      <c r="BW891" s="286" t="s">
        <v>1091</v>
      </c>
      <c r="BX891" s="292"/>
      <c r="BY891" s="292"/>
      <c r="BZ891" s="292"/>
      <c r="CA891" s="292"/>
      <c r="CB891" s="292"/>
      <c r="CC891" s="292"/>
      <c r="CD891" s="293"/>
      <c r="CE891" s="291"/>
      <c r="CF891" s="292"/>
      <c r="CG891" s="292"/>
      <c r="CH891" s="292"/>
      <c r="CI891" s="292"/>
      <c r="CJ891" s="292"/>
      <c r="CK891" s="266"/>
      <c r="CL891" s="292"/>
      <c r="CM891" s="293"/>
      <c r="CN891" s="8"/>
    </row>
    <row r="892" spans="4:92" ht="14.25" customHeight="1">
      <c r="D892" s="655" t="str">
        <f>+VIAS!A43</f>
        <v>SANTANA - ACAPULCO</v>
      </c>
      <c r="E892" s="655"/>
      <c r="F892" s="655"/>
      <c r="G892" s="655"/>
      <c r="H892" s="655"/>
      <c r="I892" s="655"/>
      <c r="J892" s="655"/>
      <c r="K892" s="655"/>
      <c r="L892" s="655"/>
      <c r="M892" s="655"/>
      <c r="N892" s="655"/>
      <c r="O892" s="655"/>
      <c r="P892" s="655"/>
      <c r="Q892" s="655"/>
      <c r="R892" s="655"/>
      <c r="S892" s="655"/>
      <c r="T892" s="655"/>
      <c r="U892" s="655"/>
      <c r="V892" s="655"/>
      <c r="W892" s="655"/>
      <c r="X892" s="655"/>
      <c r="Y892" s="655"/>
      <c r="Z892" s="655"/>
      <c r="AA892" s="655"/>
      <c r="AB892" s="655"/>
      <c r="AC892" s="654">
        <f>+VIAS!B43</f>
        <v>1700</v>
      </c>
      <c r="AD892" s="655"/>
      <c r="AE892" s="655"/>
      <c r="AF892" s="655"/>
      <c r="AG892" s="655"/>
      <c r="AH892" s="655"/>
      <c r="AI892" s="655"/>
      <c r="AJ892" s="655"/>
      <c r="AK892" s="655"/>
      <c r="AL892" s="655"/>
      <c r="AM892" s="655"/>
      <c r="AN892" s="655"/>
      <c r="AO892" s="655"/>
      <c r="AP892" s="655"/>
      <c r="AQ892" s="655"/>
      <c r="AR892" s="655"/>
      <c r="AS892" s="655"/>
      <c r="AT892" s="655"/>
      <c r="AU892" s="407" t="s">
        <v>1495</v>
      </c>
      <c r="AV892" s="408"/>
      <c r="AW892" s="408"/>
      <c r="AX892" s="408"/>
      <c r="AY892" s="408"/>
      <c r="AZ892" s="408"/>
      <c r="BA892" s="408"/>
      <c r="BB892" s="408"/>
      <c r="BC892" s="408"/>
      <c r="BD892" s="408"/>
      <c r="BE892" s="408"/>
      <c r="BF892" s="408"/>
      <c r="BG892" s="408"/>
      <c r="BH892" s="408"/>
      <c r="BI892" s="408"/>
      <c r="BJ892" s="408"/>
      <c r="BK892" s="408"/>
      <c r="BL892" s="409"/>
      <c r="BM892" s="266"/>
      <c r="BN892" s="266"/>
      <c r="BO892" s="266"/>
      <c r="BP892" s="266"/>
      <c r="BQ892" s="266"/>
      <c r="BR892" s="266"/>
      <c r="BS892" s="266"/>
      <c r="BT892" s="266"/>
      <c r="BU892" s="266"/>
      <c r="BV892" s="291"/>
      <c r="BW892" s="266"/>
      <c r="BX892" s="292"/>
      <c r="BY892" s="292"/>
      <c r="BZ892" s="292"/>
      <c r="CA892" s="292"/>
      <c r="CB892" s="292"/>
      <c r="CC892" s="292"/>
      <c r="CD892" s="293"/>
      <c r="CE892" s="291"/>
      <c r="CF892" s="292"/>
      <c r="CG892" s="292"/>
      <c r="CH892" s="292"/>
      <c r="CI892" s="292"/>
      <c r="CJ892" s="292"/>
      <c r="CK892" s="286" t="s">
        <v>1091</v>
      </c>
      <c r="CL892" s="292"/>
      <c r="CM892" s="293"/>
      <c r="CN892" s="8"/>
    </row>
    <row r="893" spans="4:92" ht="14.25" customHeight="1">
      <c r="D893" s="655" t="str">
        <f>+VIAS!A44</f>
        <v>ANILLO LA FABIOLA-LA UNION</v>
      </c>
      <c r="E893" s="655"/>
      <c r="F893" s="655"/>
      <c r="G893" s="655"/>
      <c r="H893" s="655"/>
      <c r="I893" s="655"/>
      <c r="J893" s="655"/>
      <c r="K893" s="655"/>
      <c r="L893" s="655"/>
      <c r="M893" s="655"/>
      <c r="N893" s="655"/>
      <c r="O893" s="655"/>
      <c r="P893" s="655"/>
      <c r="Q893" s="655"/>
      <c r="R893" s="655"/>
      <c r="S893" s="655"/>
      <c r="T893" s="655"/>
      <c r="U893" s="655"/>
      <c r="V893" s="655"/>
      <c r="W893" s="655"/>
      <c r="X893" s="655"/>
      <c r="Y893" s="655"/>
      <c r="Z893" s="655"/>
      <c r="AA893" s="655"/>
      <c r="AB893" s="655"/>
      <c r="AC893" s="654">
        <f>+VIAS!B44</f>
        <v>1700</v>
      </c>
      <c r="AD893" s="655"/>
      <c r="AE893" s="655"/>
      <c r="AF893" s="655"/>
      <c r="AG893" s="655"/>
      <c r="AH893" s="655"/>
      <c r="AI893" s="655"/>
      <c r="AJ893" s="655"/>
      <c r="AK893" s="655"/>
      <c r="AL893" s="655"/>
      <c r="AM893" s="655"/>
      <c r="AN893" s="655"/>
      <c r="AO893" s="655"/>
      <c r="AP893" s="655"/>
      <c r="AQ893" s="655"/>
      <c r="AR893" s="655"/>
      <c r="AS893" s="655"/>
      <c r="AT893" s="655"/>
      <c r="AU893" s="407" t="s">
        <v>1495</v>
      </c>
      <c r="AV893" s="408"/>
      <c r="AW893" s="408"/>
      <c r="AX893" s="408"/>
      <c r="AY893" s="408"/>
      <c r="AZ893" s="408"/>
      <c r="BA893" s="408"/>
      <c r="BB893" s="408"/>
      <c r="BC893" s="408"/>
      <c r="BD893" s="408"/>
      <c r="BE893" s="408"/>
      <c r="BF893" s="408"/>
      <c r="BG893" s="408"/>
      <c r="BH893" s="408"/>
      <c r="BI893" s="408"/>
      <c r="BJ893" s="408"/>
      <c r="BK893" s="408"/>
      <c r="BL893" s="409"/>
      <c r="BM893" s="266"/>
      <c r="BN893" s="266"/>
      <c r="BO893" s="266"/>
      <c r="BP893" s="266"/>
      <c r="BQ893" s="266"/>
      <c r="BR893" s="266"/>
      <c r="BS893" s="266"/>
      <c r="BT893" s="266"/>
      <c r="BU893" s="266"/>
      <c r="BV893" s="291"/>
      <c r="BW893" s="286" t="s">
        <v>1091</v>
      </c>
      <c r="BX893" s="292"/>
      <c r="BY893" s="292"/>
      <c r="BZ893" s="292"/>
      <c r="CA893" s="292"/>
      <c r="CB893" s="292"/>
      <c r="CC893" s="292"/>
      <c r="CD893" s="293"/>
      <c r="CE893" s="291"/>
      <c r="CF893" s="292"/>
      <c r="CG893" s="292"/>
      <c r="CH893" s="292"/>
      <c r="CI893" s="292"/>
      <c r="CJ893" s="292"/>
      <c r="CK893" s="266"/>
      <c r="CL893" s="292"/>
      <c r="CM893" s="293"/>
      <c r="CN893" s="8"/>
    </row>
    <row r="894" spans="4:92" ht="14.25" customHeight="1">
      <c r="D894" s="655" t="str">
        <f>+VIAS!A45</f>
        <v>ANILLOS DE LINARES</v>
      </c>
      <c r="E894" s="655"/>
      <c r="F894" s="655"/>
      <c r="G894" s="655"/>
      <c r="H894" s="655"/>
      <c r="I894" s="655"/>
      <c r="J894" s="655"/>
      <c r="K894" s="655"/>
      <c r="L894" s="655"/>
      <c r="M894" s="655"/>
      <c r="N894" s="655"/>
      <c r="O894" s="655"/>
      <c r="P894" s="655"/>
      <c r="Q894" s="655"/>
      <c r="R894" s="655"/>
      <c r="S894" s="655"/>
      <c r="T894" s="655"/>
      <c r="U894" s="655"/>
      <c r="V894" s="655"/>
      <c r="W894" s="655"/>
      <c r="X894" s="655"/>
      <c r="Y894" s="655"/>
      <c r="Z894" s="655"/>
      <c r="AA894" s="655"/>
      <c r="AB894" s="655"/>
      <c r="AC894" s="654">
        <f>+VIAS!B45</f>
        <v>1500</v>
      </c>
      <c r="AD894" s="655"/>
      <c r="AE894" s="655"/>
      <c r="AF894" s="655"/>
      <c r="AG894" s="655"/>
      <c r="AH894" s="655"/>
      <c r="AI894" s="655"/>
      <c r="AJ894" s="655"/>
      <c r="AK894" s="655"/>
      <c r="AL894" s="655"/>
      <c r="AM894" s="655"/>
      <c r="AN894" s="655"/>
      <c r="AO894" s="655"/>
      <c r="AP894" s="655"/>
      <c r="AQ894" s="655"/>
      <c r="AR894" s="655"/>
      <c r="AS894" s="655"/>
      <c r="AT894" s="655"/>
      <c r="AU894" s="407" t="s">
        <v>1495</v>
      </c>
      <c r="AV894" s="408"/>
      <c r="AW894" s="408"/>
      <c r="AX894" s="408"/>
      <c r="AY894" s="408"/>
      <c r="AZ894" s="408"/>
      <c r="BA894" s="408"/>
      <c r="BB894" s="408"/>
      <c r="BC894" s="408"/>
      <c r="BD894" s="408"/>
      <c r="BE894" s="408"/>
      <c r="BF894" s="408"/>
      <c r="BG894" s="408"/>
      <c r="BH894" s="408"/>
      <c r="BI894" s="408"/>
      <c r="BJ894" s="408"/>
      <c r="BK894" s="408"/>
      <c r="BL894" s="409"/>
      <c r="BM894" s="266"/>
      <c r="BN894" s="266"/>
      <c r="BO894" s="266"/>
      <c r="BP894" s="266"/>
      <c r="BQ894" s="266"/>
      <c r="BR894" s="266"/>
      <c r="BS894" s="266"/>
      <c r="BT894" s="266"/>
      <c r="BU894" s="266"/>
      <c r="BV894" s="291"/>
      <c r="BW894" s="266"/>
      <c r="BX894" s="292"/>
      <c r="BY894" s="292"/>
      <c r="BZ894" s="292"/>
      <c r="CA894" s="292"/>
      <c r="CB894" s="292"/>
      <c r="CC894" s="292"/>
      <c r="CD894" s="293"/>
      <c r="CE894" s="291"/>
      <c r="CF894" s="292"/>
      <c r="CG894" s="292"/>
      <c r="CH894" s="292"/>
      <c r="CI894" s="292"/>
      <c r="CJ894" s="292"/>
      <c r="CK894" s="286" t="s">
        <v>1091</v>
      </c>
      <c r="CL894" s="292"/>
      <c r="CM894" s="293"/>
      <c r="CN894" s="8"/>
    </row>
    <row r="895" spans="4:92" ht="14.25" customHeight="1">
      <c r="D895" s="655" t="str">
        <f>+VIAS!A46</f>
        <v>GRANJA - PALERMO</v>
      </c>
      <c r="E895" s="655"/>
      <c r="F895" s="655"/>
      <c r="G895" s="655"/>
      <c r="H895" s="655"/>
      <c r="I895" s="655"/>
      <c r="J895" s="655"/>
      <c r="K895" s="655"/>
      <c r="L895" s="655"/>
      <c r="M895" s="655"/>
      <c r="N895" s="655"/>
      <c r="O895" s="655"/>
      <c r="P895" s="655"/>
      <c r="Q895" s="655"/>
      <c r="R895" s="655"/>
      <c r="S895" s="655"/>
      <c r="T895" s="655"/>
      <c r="U895" s="655"/>
      <c r="V895" s="655"/>
      <c r="W895" s="655"/>
      <c r="X895" s="655"/>
      <c r="Y895" s="655"/>
      <c r="Z895" s="655"/>
      <c r="AA895" s="655"/>
      <c r="AB895" s="655"/>
      <c r="AC895" s="654">
        <f>+VIAS!B46</f>
        <v>1450</v>
      </c>
      <c r="AD895" s="655"/>
      <c r="AE895" s="655"/>
      <c r="AF895" s="655"/>
      <c r="AG895" s="655"/>
      <c r="AH895" s="655"/>
      <c r="AI895" s="655"/>
      <c r="AJ895" s="655"/>
      <c r="AK895" s="655"/>
      <c r="AL895" s="655"/>
      <c r="AM895" s="655"/>
      <c r="AN895" s="655"/>
      <c r="AO895" s="655"/>
      <c r="AP895" s="655"/>
      <c r="AQ895" s="655"/>
      <c r="AR895" s="655"/>
      <c r="AS895" s="655"/>
      <c r="AT895" s="655"/>
      <c r="AU895" s="407" t="s">
        <v>1495</v>
      </c>
      <c r="AV895" s="408"/>
      <c r="AW895" s="408"/>
      <c r="AX895" s="408"/>
      <c r="AY895" s="408"/>
      <c r="AZ895" s="408"/>
      <c r="BA895" s="408"/>
      <c r="BB895" s="408"/>
      <c r="BC895" s="408"/>
      <c r="BD895" s="408"/>
      <c r="BE895" s="408"/>
      <c r="BF895" s="408"/>
      <c r="BG895" s="408"/>
      <c r="BH895" s="408"/>
      <c r="BI895" s="408"/>
      <c r="BJ895" s="408"/>
      <c r="BK895" s="408"/>
      <c r="BL895" s="409"/>
      <c r="BM895" s="266"/>
      <c r="BN895" s="266"/>
      <c r="BO895" s="266"/>
      <c r="BP895" s="266"/>
      <c r="BQ895" s="266"/>
      <c r="BR895" s="266"/>
      <c r="BS895" s="266"/>
      <c r="BT895" s="266"/>
      <c r="BU895" s="266"/>
      <c r="BV895" s="291"/>
      <c r="BW895" s="286" t="s">
        <v>1091</v>
      </c>
      <c r="BX895" s="292"/>
      <c r="BY895" s="292"/>
      <c r="BZ895" s="292"/>
      <c r="CA895" s="292"/>
      <c r="CB895" s="292"/>
      <c r="CC895" s="292"/>
      <c r="CD895" s="293"/>
      <c r="CE895" s="291"/>
      <c r="CF895" s="292"/>
      <c r="CG895" s="292"/>
      <c r="CH895" s="292"/>
      <c r="CI895" s="292"/>
      <c r="CJ895" s="292"/>
      <c r="CK895" s="266"/>
      <c r="CL895" s="292"/>
      <c r="CM895" s="293"/>
      <c r="CN895" s="8"/>
    </row>
    <row r="896" spans="4:92" ht="14.25" customHeight="1">
      <c r="D896" s="655" t="str">
        <f>+VIAS!A47</f>
        <v>S.GERARDO-ORQUETA TRINA</v>
      </c>
      <c r="E896" s="655"/>
      <c r="F896" s="655"/>
      <c r="G896" s="655"/>
      <c r="H896" s="655"/>
      <c r="I896" s="655"/>
      <c r="J896" s="655"/>
      <c r="K896" s="655"/>
      <c r="L896" s="655"/>
      <c r="M896" s="655"/>
      <c r="N896" s="655"/>
      <c r="O896" s="655"/>
      <c r="P896" s="655"/>
      <c r="Q896" s="655"/>
      <c r="R896" s="655"/>
      <c r="S896" s="655"/>
      <c r="T896" s="655"/>
      <c r="U896" s="655"/>
      <c r="V896" s="655"/>
      <c r="W896" s="655"/>
      <c r="X896" s="655"/>
      <c r="Y896" s="655"/>
      <c r="Z896" s="655"/>
      <c r="AA896" s="655"/>
      <c r="AB896" s="655"/>
      <c r="AC896" s="654">
        <f>+VIAS!B47</f>
        <v>1450</v>
      </c>
      <c r="AD896" s="655"/>
      <c r="AE896" s="655"/>
      <c r="AF896" s="655"/>
      <c r="AG896" s="655"/>
      <c r="AH896" s="655"/>
      <c r="AI896" s="655"/>
      <c r="AJ896" s="655"/>
      <c r="AK896" s="655"/>
      <c r="AL896" s="655"/>
      <c r="AM896" s="655"/>
      <c r="AN896" s="655"/>
      <c r="AO896" s="655"/>
      <c r="AP896" s="655"/>
      <c r="AQ896" s="655"/>
      <c r="AR896" s="655"/>
      <c r="AS896" s="655"/>
      <c r="AT896" s="655"/>
      <c r="AU896" s="407" t="s">
        <v>1495</v>
      </c>
      <c r="AV896" s="408"/>
      <c r="AW896" s="408"/>
      <c r="AX896" s="408"/>
      <c r="AY896" s="408"/>
      <c r="AZ896" s="408"/>
      <c r="BA896" s="408"/>
      <c r="BB896" s="408"/>
      <c r="BC896" s="408"/>
      <c r="BD896" s="408"/>
      <c r="BE896" s="408"/>
      <c r="BF896" s="408"/>
      <c r="BG896" s="408"/>
      <c r="BH896" s="408"/>
      <c r="BI896" s="408"/>
      <c r="BJ896" s="408"/>
      <c r="BK896" s="408"/>
      <c r="BL896" s="409"/>
      <c r="BM896" s="266"/>
      <c r="BN896" s="266"/>
      <c r="BO896" s="266"/>
      <c r="BP896" s="266"/>
      <c r="BQ896" s="266"/>
      <c r="BR896" s="266"/>
      <c r="BS896" s="266"/>
      <c r="BT896" s="266"/>
      <c r="BU896" s="266"/>
      <c r="BV896" s="291"/>
      <c r="BW896" s="266"/>
      <c r="BX896" s="292"/>
      <c r="BY896" s="292"/>
      <c r="BZ896" s="292"/>
      <c r="CA896" s="292"/>
      <c r="CB896" s="292"/>
      <c r="CC896" s="292"/>
      <c r="CD896" s="293"/>
      <c r="CE896" s="291"/>
      <c r="CF896" s="292"/>
      <c r="CG896" s="292"/>
      <c r="CH896" s="292"/>
      <c r="CI896" s="292"/>
      <c r="CJ896" s="292"/>
      <c r="CK896" s="286" t="s">
        <v>1091</v>
      </c>
      <c r="CL896" s="292"/>
      <c r="CM896" s="293"/>
      <c r="CN896" s="8"/>
    </row>
    <row r="897" spans="4:92" ht="14.25" customHeight="1">
      <c r="D897" s="655" t="str">
        <f>+VIAS!A48</f>
        <v>ANILLO LAS DELGADITAS</v>
      </c>
      <c r="E897" s="655"/>
      <c r="F897" s="655"/>
      <c r="G897" s="655"/>
      <c r="H897" s="655"/>
      <c r="I897" s="655"/>
      <c r="J897" s="655"/>
      <c r="K897" s="655"/>
      <c r="L897" s="655"/>
      <c r="M897" s="655"/>
      <c r="N897" s="655"/>
      <c r="O897" s="655"/>
      <c r="P897" s="655"/>
      <c r="Q897" s="655"/>
      <c r="R897" s="655"/>
      <c r="S897" s="655"/>
      <c r="T897" s="655"/>
      <c r="U897" s="655"/>
      <c r="V897" s="655"/>
      <c r="W897" s="655"/>
      <c r="X897" s="655"/>
      <c r="Y897" s="655"/>
      <c r="Z897" s="655"/>
      <c r="AA897" s="655"/>
      <c r="AB897" s="655"/>
      <c r="AC897" s="654">
        <f>+VIAS!B48</f>
        <v>1300</v>
      </c>
      <c r="AD897" s="655"/>
      <c r="AE897" s="655"/>
      <c r="AF897" s="655"/>
      <c r="AG897" s="655"/>
      <c r="AH897" s="655"/>
      <c r="AI897" s="655"/>
      <c r="AJ897" s="655"/>
      <c r="AK897" s="655"/>
      <c r="AL897" s="655"/>
      <c r="AM897" s="655"/>
      <c r="AN897" s="655"/>
      <c r="AO897" s="655"/>
      <c r="AP897" s="655"/>
      <c r="AQ897" s="655"/>
      <c r="AR897" s="655"/>
      <c r="AS897" s="655"/>
      <c r="AT897" s="655"/>
      <c r="AU897" s="407" t="s">
        <v>1495</v>
      </c>
      <c r="AV897" s="408"/>
      <c r="AW897" s="408"/>
      <c r="AX897" s="408"/>
      <c r="AY897" s="408"/>
      <c r="AZ897" s="408"/>
      <c r="BA897" s="408"/>
      <c r="BB897" s="408"/>
      <c r="BC897" s="408"/>
      <c r="BD897" s="408"/>
      <c r="BE897" s="408"/>
      <c r="BF897" s="408"/>
      <c r="BG897" s="408"/>
      <c r="BH897" s="408"/>
      <c r="BI897" s="408"/>
      <c r="BJ897" s="408"/>
      <c r="BK897" s="408"/>
      <c r="BL897" s="409"/>
      <c r="BM897" s="266"/>
      <c r="BN897" s="266"/>
      <c r="BO897" s="266"/>
      <c r="BP897" s="266"/>
      <c r="BQ897" s="266"/>
      <c r="BR897" s="266"/>
      <c r="BS897" s="266"/>
      <c r="BT897" s="266"/>
      <c r="BU897" s="266"/>
      <c r="BV897" s="291"/>
      <c r="BW897" s="286" t="s">
        <v>1091</v>
      </c>
      <c r="BX897" s="292"/>
      <c r="BY897" s="292"/>
      <c r="BZ897" s="292"/>
      <c r="CA897" s="292"/>
      <c r="CB897" s="292"/>
      <c r="CC897" s="292"/>
      <c r="CD897" s="293"/>
      <c r="CE897" s="291"/>
      <c r="CF897" s="292"/>
      <c r="CG897" s="292"/>
      <c r="CH897" s="292"/>
      <c r="CI897" s="292"/>
      <c r="CJ897" s="292"/>
      <c r="CK897" s="266"/>
      <c r="CL897" s="292"/>
      <c r="CM897" s="293"/>
      <c r="CN897" s="8"/>
    </row>
    <row r="898" spans="4:92" ht="14.25" customHeight="1">
      <c r="D898" s="655" t="str">
        <f>+VIAS!A49</f>
        <v>EL ROCIO -  EL RINCON</v>
      </c>
      <c r="E898" s="655"/>
      <c r="F898" s="655"/>
      <c r="G898" s="655"/>
      <c r="H898" s="655"/>
      <c r="I898" s="655"/>
      <c r="J898" s="655"/>
      <c r="K898" s="655"/>
      <c r="L898" s="655"/>
      <c r="M898" s="655"/>
      <c r="N898" s="655"/>
      <c r="O898" s="655"/>
      <c r="P898" s="655"/>
      <c r="Q898" s="655"/>
      <c r="R898" s="655"/>
      <c r="S898" s="655"/>
      <c r="T898" s="655"/>
      <c r="U898" s="655"/>
      <c r="V898" s="655"/>
      <c r="W898" s="655"/>
      <c r="X898" s="655"/>
      <c r="Y898" s="655"/>
      <c r="Z898" s="655"/>
      <c r="AA898" s="655"/>
      <c r="AB898" s="655"/>
      <c r="AC898" s="654">
        <f>+VIAS!B49</f>
        <v>1300</v>
      </c>
      <c r="AD898" s="655"/>
      <c r="AE898" s="655"/>
      <c r="AF898" s="655"/>
      <c r="AG898" s="655"/>
      <c r="AH898" s="655"/>
      <c r="AI898" s="655"/>
      <c r="AJ898" s="655"/>
      <c r="AK898" s="655"/>
      <c r="AL898" s="655"/>
      <c r="AM898" s="655"/>
      <c r="AN898" s="655"/>
      <c r="AO898" s="655"/>
      <c r="AP898" s="655"/>
      <c r="AQ898" s="655"/>
      <c r="AR898" s="655"/>
      <c r="AS898" s="655"/>
      <c r="AT898" s="655"/>
      <c r="AU898" s="407" t="s">
        <v>1495</v>
      </c>
      <c r="AV898" s="408"/>
      <c r="AW898" s="408"/>
      <c r="AX898" s="408"/>
      <c r="AY898" s="408"/>
      <c r="AZ898" s="408"/>
      <c r="BA898" s="408"/>
      <c r="BB898" s="408"/>
      <c r="BC898" s="408"/>
      <c r="BD898" s="408"/>
      <c r="BE898" s="408"/>
      <c r="BF898" s="408"/>
      <c r="BG898" s="408"/>
      <c r="BH898" s="408"/>
      <c r="BI898" s="408"/>
      <c r="BJ898" s="408"/>
      <c r="BK898" s="408"/>
      <c r="BL898" s="409"/>
      <c r="BM898" s="266"/>
      <c r="BN898" s="266"/>
      <c r="BO898" s="266"/>
      <c r="BP898" s="266"/>
      <c r="BQ898" s="266"/>
      <c r="BR898" s="266"/>
      <c r="BS898" s="266"/>
      <c r="BT898" s="266"/>
      <c r="BU898" s="266"/>
      <c r="BV898" s="291"/>
      <c r="BW898" s="266"/>
      <c r="BX898" s="292"/>
      <c r="BY898" s="292"/>
      <c r="BZ898" s="292"/>
      <c r="CA898" s="292"/>
      <c r="CB898" s="292"/>
      <c r="CC898" s="292"/>
      <c r="CD898" s="293"/>
      <c r="CE898" s="291"/>
      <c r="CF898" s="292"/>
      <c r="CG898" s="292"/>
      <c r="CH898" s="292"/>
      <c r="CI898" s="292"/>
      <c r="CJ898" s="292"/>
      <c r="CK898" s="286" t="s">
        <v>1091</v>
      </c>
      <c r="CL898" s="292"/>
      <c r="CM898" s="293"/>
      <c r="CN898" s="8"/>
    </row>
    <row r="899" spans="4:92" ht="14.25" customHeight="1">
      <c r="D899" s="655" t="str">
        <f>+VIAS!A50</f>
        <v>EL JAZMIN - LA PELIGROSA</v>
      </c>
      <c r="E899" s="655"/>
      <c r="F899" s="655"/>
      <c r="G899" s="655"/>
      <c r="H899" s="655"/>
      <c r="I899" s="655"/>
      <c r="J899" s="655"/>
      <c r="K899" s="655"/>
      <c r="L899" s="655"/>
      <c r="M899" s="655"/>
      <c r="N899" s="655"/>
      <c r="O899" s="655"/>
      <c r="P899" s="655"/>
      <c r="Q899" s="655"/>
      <c r="R899" s="655"/>
      <c r="S899" s="655"/>
      <c r="T899" s="655"/>
      <c r="U899" s="655"/>
      <c r="V899" s="655"/>
      <c r="W899" s="655"/>
      <c r="X899" s="655"/>
      <c r="Y899" s="655"/>
      <c r="Z899" s="655"/>
      <c r="AA899" s="655"/>
      <c r="AB899" s="655"/>
      <c r="AC899" s="654">
        <f>+VIAS!B50</f>
        <v>1250</v>
      </c>
      <c r="AD899" s="655"/>
      <c r="AE899" s="655"/>
      <c r="AF899" s="655"/>
      <c r="AG899" s="655"/>
      <c r="AH899" s="655"/>
      <c r="AI899" s="655"/>
      <c r="AJ899" s="655"/>
      <c r="AK899" s="655"/>
      <c r="AL899" s="655"/>
      <c r="AM899" s="655"/>
      <c r="AN899" s="655"/>
      <c r="AO899" s="655"/>
      <c r="AP899" s="655"/>
      <c r="AQ899" s="655"/>
      <c r="AR899" s="655"/>
      <c r="AS899" s="655"/>
      <c r="AT899" s="655"/>
      <c r="AU899" s="407" t="s">
        <v>1495</v>
      </c>
      <c r="AV899" s="408"/>
      <c r="AW899" s="408"/>
      <c r="AX899" s="408"/>
      <c r="AY899" s="408"/>
      <c r="AZ899" s="408"/>
      <c r="BA899" s="408"/>
      <c r="BB899" s="408"/>
      <c r="BC899" s="408"/>
      <c r="BD899" s="408"/>
      <c r="BE899" s="408"/>
      <c r="BF899" s="408"/>
      <c r="BG899" s="408"/>
      <c r="BH899" s="408"/>
      <c r="BI899" s="408"/>
      <c r="BJ899" s="408"/>
      <c r="BK899" s="408"/>
      <c r="BL899" s="409"/>
      <c r="BM899" s="266"/>
      <c r="BN899" s="266"/>
      <c r="BO899" s="266"/>
      <c r="BP899" s="266"/>
      <c r="BQ899" s="266"/>
      <c r="BR899" s="266"/>
      <c r="BS899" s="266"/>
      <c r="BT899" s="266"/>
      <c r="BU899" s="266"/>
      <c r="BV899" s="291"/>
      <c r="BW899" s="286" t="s">
        <v>1091</v>
      </c>
      <c r="BX899" s="292"/>
      <c r="BY899" s="292"/>
      <c r="BZ899" s="292"/>
      <c r="CA899" s="292"/>
      <c r="CB899" s="292"/>
      <c r="CC899" s="292"/>
      <c r="CD899" s="293"/>
      <c r="CE899" s="291"/>
      <c r="CF899" s="292"/>
      <c r="CG899" s="292"/>
      <c r="CH899" s="292"/>
      <c r="CI899" s="292"/>
      <c r="CJ899" s="292"/>
      <c r="CK899" s="266"/>
      <c r="CL899" s="292"/>
      <c r="CM899" s="293"/>
      <c r="CN899" s="8"/>
    </row>
    <row r="900" spans="4:92" ht="14.25" customHeight="1">
      <c r="D900" s="655" t="str">
        <f>+VIAS!A51</f>
        <v>RICON SANTO - LA CASTILLA</v>
      </c>
      <c r="E900" s="655"/>
      <c r="F900" s="655"/>
      <c r="G900" s="655"/>
      <c r="H900" s="655"/>
      <c r="I900" s="655"/>
      <c r="J900" s="655"/>
      <c r="K900" s="655"/>
      <c r="L900" s="655"/>
      <c r="M900" s="655"/>
      <c r="N900" s="655"/>
      <c r="O900" s="655"/>
      <c r="P900" s="655"/>
      <c r="Q900" s="655"/>
      <c r="R900" s="655"/>
      <c r="S900" s="655"/>
      <c r="T900" s="655"/>
      <c r="U900" s="655"/>
      <c r="V900" s="655"/>
      <c r="W900" s="655"/>
      <c r="X900" s="655"/>
      <c r="Y900" s="655"/>
      <c r="Z900" s="655"/>
      <c r="AA900" s="655"/>
      <c r="AB900" s="655"/>
      <c r="AC900" s="654">
        <f>+VIAS!B51</f>
        <v>1000</v>
      </c>
      <c r="AD900" s="655"/>
      <c r="AE900" s="655"/>
      <c r="AF900" s="655"/>
      <c r="AG900" s="655"/>
      <c r="AH900" s="655"/>
      <c r="AI900" s="655"/>
      <c r="AJ900" s="655"/>
      <c r="AK900" s="655"/>
      <c r="AL900" s="655"/>
      <c r="AM900" s="655"/>
      <c r="AN900" s="655"/>
      <c r="AO900" s="655"/>
      <c r="AP900" s="655"/>
      <c r="AQ900" s="655"/>
      <c r="AR900" s="655"/>
      <c r="AS900" s="655"/>
      <c r="AT900" s="655"/>
      <c r="AU900" s="407" t="s">
        <v>1495</v>
      </c>
      <c r="AV900" s="408"/>
      <c r="AW900" s="408"/>
      <c r="AX900" s="408"/>
      <c r="AY900" s="408"/>
      <c r="AZ900" s="408"/>
      <c r="BA900" s="408"/>
      <c r="BB900" s="408"/>
      <c r="BC900" s="408"/>
      <c r="BD900" s="408"/>
      <c r="BE900" s="408"/>
      <c r="BF900" s="408"/>
      <c r="BG900" s="408"/>
      <c r="BH900" s="408"/>
      <c r="BI900" s="408"/>
      <c r="BJ900" s="408"/>
      <c r="BK900" s="408"/>
      <c r="BL900" s="409"/>
      <c r="BM900" s="266"/>
      <c r="BN900" s="266"/>
      <c r="BO900" s="266"/>
      <c r="BP900" s="266"/>
      <c r="BQ900" s="266"/>
      <c r="BR900" s="266"/>
      <c r="BS900" s="266"/>
      <c r="BT900" s="266"/>
      <c r="BU900" s="266"/>
      <c r="BV900" s="291"/>
      <c r="BW900" s="266"/>
      <c r="BX900" s="292"/>
      <c r="BY900" s="292"/>
      <c r="BZ900" s="292"/>
      <c r="CA900" s="292"/>
      <c r="CB900" s="292"/>
      <c r="CC900" s="292"/>
      <c r="CD900" s="293"/>
      <c r="CE900" s="291"/>
      <c r="CF900" s="292"/>
      <c r="CG900" s="292"/>
      <c r="CH900" s="292"/>
      <c r="CI900" s="292"/>
      <c r="CJ900" s="292"/>
      <c r="CK900" s="286" t="s">
        <v>1091</v>
      </c>
      <c r="CL900" s="292"/>
      <c r="CM900" s="293"/>
      <c r="CN900" s="8"/>
    </row>
    <row r="901" spans="4:92" ht="14.25" customHeight="1">
      <c r="D901" s="655" t="str">
        <f>+VIAS!A52</f>
        <v>LOS SAUCES - LA MARINA</v>
      </c>
      <c r="E901" s="655"/>
      <c r="F901" s="655"/>
      <c r="G901" s="655"/>
      <c r="H901" s="655"/>
      <c r="I901" s="655"/>
      <c r="J901" s="655"/>
      <c r="K901" s="655"/>
      <c r="L901" s="655"/>
      <c r="M901" s="655"/>
      <c r="N901" s="655"/>
      <c r="O901" s="655"/>
      <c r="P901" s="655"/>
      <c r="Q901" s="655"/>
      <c r="R901" s="655"/>
      <c r="S901" s="655"/>
      <c r="T901" s="655"/>
      <c r="U901" s="655"/>
      <c r="V901" s="655"/>
      <c r="W901" s="655"/>
      <c r="X901" s="655"/>
      <c r="Y901" s="655"/>
      <c r="Z901" s="655"/>
      <c r="AA901" s="655"/>
      <c r="AB901" s="655"/>
      <c r="AC901" s="654">
        <f>+VIAS!B52</f>
        <v>1000</v>
      </c>
      <c r="AD901" s="655"/>
      <c r="AE901" s="655"/>
      <c r="AF901" s="655"/>
      <c r="AG901" s="655"/>
      <c r="AH901" s="655"/>
      <c r="AI901" s="655"/>
      <c r="AJ901" s="655"/>
      <c r="AK901" s="655"/>
      <c r="AL901" s="655"/>
      <c r="AM901" s="655"/>
      <c r="AN901" s="655"/>
      <c r="AO901" s="655"/>
      <c r="AP901" s="655"/>
      <c r="AQ901" s="655"/>
      <c r="AR901" s="655"/>
      <c r="AS901" s="655"/>
      <c r="AT901" s="655"/>
      <c r="AU901" s="407" t="s">
        <v>1495</v>
      </c>
      <c r="AV901" s="408"/>
      <c r="AW901" s="408"/>
      <c r="AX901" s="408"/>
      <c r="AY901" s="408"/>
      <c r="AZ901" s="408"/>
      <c r="BA901" s="408"/>
      <c r="BB901" s="408"/>
      <c r="BC901" s="408"/>
      <c r="BD901" s="408"/>
      <c r="BE901" s="408"/>
      <c r="BF901" s="408"/>
      <c r="BG901" s="408"/>
      <c r="BH901" s="408"/>
      <c r="BI901" s="408"/>
      <c r="BJ901" s="408"/>
      <c r="BK901" s="408"/>
      <c r="BL901" s="409"/>
      <c r="BM901" s="266"/>
      <c r="BN901" s="266"/>
      <c r="BO901" s="266"/>
      <c r="BP901" s="266"/>
      <c r="BQ901" s="266"/>
      <c r="BR901" s="266"/>
      <c r="BS901" s="266"/>
      <c r="BT901" s="266"/>
      <c r="BU901" s="266"/>
      <c r="BV901" s="291"/>
      <c r="BW901" s="266"/>
      <c r="BX901" s="292"/>
      <c r="BY901" s="292"/>
      <c r="BZ901" s="292"/>
      <c r="CA901" s="292"/>
      <c r="CB901" s="292"/>
      <c r="CC901" s="292"/>
      <c r="CD901" s="293"/>
      <c r="CE901" s="291"/>
      <c r="CF901" s="292"/>
      <c r="CG901" s="292"/>
      <c r="CH901" s="292"/>
      <c r="CI901" s="292"/>
      <c r="CJ901" s="292"/>
      <c r="CK901" s="286" t="s">
        <v>1091</v>
      </c>
      <c r="CL901" s="292"/>
      <c r="CM901" s="293"/>
      <c r="CN901" s="8"/>
    </row>
    <row r="902" spans="4:92" ht="14.25" customHeight="1">
      <c r="D902" s="655" t="str">
        <f>+VIAS!A53</f>
        <v>ANILLO CARRETERA VIEJA</v>
      </c>
      <c r="E902" s="655"/>
      <c r="F902" s="655"/>
      <c r="G902" s="655"/>
      <c r="H902" s="655"/>
      <c r="I902" s="655"/>
      <c r="J902" s="655"/>
      <c r="K902" s="655"/>
      <c r="L902" s="655"/>
      <c r="M902" s="655"/>
      <c r="N902" s="655"/>
      <c r="O902" s="655"/>
      <c r="P902" s="655"/>
      <c r="Q902" s="655"/>
      <c r="R902" s="655"/>
      <c r="S902" s="655"/>
      <c r="T902" s="655"/>
      <c r="U902" s="655"/>
      <c r="V902" s="655"/>
      <c r="W902" s="655"/>
      <c r="X902" s="655"/>
      <c r="Y902" s="655"/>
      <c r="Z902" s="655"/>
      <c r="AA902" s="655"/>
      <c r="AB902" s="655"/>
      <c r="AC902" s="654">
        <f>+VIAS!B53</f>
        <v>1000</v>
      </c>
      <c r="AD902" s="655"/>
      <c r="AE902" s="655"/>
      <c r="AF902" s="655"/>
      <c r="AG902" s="655"/>
      <c r="AH902" s="655"/>
      <c r="AI902" s="655"/>
      <c r="AJ902" s="655"/>
      <c r="AK902" s="655"/>
      <c r="AL902" s="655"/>
      <c r="AM902" s="655"/>
      <c r="AN902" s="655"/>
      <c r="AO902" s="655"/>
      <c r="AP902" s="655"/>
      <c r="AQ902" s="655"/>
      <c r="AR902" s="655"/>
      <c r="AS902" s="655"/>
      <c r="AT902" s="655"/>
      <c r="AU902" s="407" t="s">
        <v>1495</v>
      </c>
      <c r="AV902" s="408"/>
      <c r="AW902" s="408"/>
      <c r="AX902" s="408"/>
      <c r="AY902" s="408"/>
      <c r="AZ902" s="408"/>
      <c r="BA902" s="408"/>
      <c r="BB902" s="408"/>
      <c r="BC902" s="408"/>
      <c r="BD902" s="408"/>
      <c r="BE902" s="408"/>
      <c r="BF902" s="408"/>
      <c r="BG902" s="408"/>
      <c r="BH902" s="408"/>
      <c r="BI902" s="408"/>
      <c r="BJ902" s="408"/>
      <c r="BK902" s="408"/>
      <c r="BL902" s="409"/>
      <c r="BM902" s="266"/>
      <c r="BN902" s="266"/>
      <c r="BO902" s="266"/>
      <c r="BP902" s="266"/>
      <c r="BQ902" s="266"/>
      <c r="BR902" s="266"/>
      <c r="BS902" s="266"/>
      <c r="BT902" s="266"/>
      <c r="BU902" s="266"/>
      <c r="BV902" s="291"/>
      <c r="BW902" s="266"/>
      <c r="BX902" s="292"/>
      <c r="BY902" s="292"/>
      <c r="BZ902" s="292"/>
      <c r="CA902" s="292"/>
      <c r="CB902" s="292"/>
      <c r="CC902" s="292"/>
      <c r="CD902" s="293"/>
      <c r="CE902" s="291"/>
      <c r="CF902" s="292"/>
      <c r="CG902" s="292"/>
      <c r="CH902" s="292"/>
      <c r="CI902" s="292"/>
      <c r="CJ902" s="292"/>
      <c r="CK902" s="286" t="s">
        <v>1091</v>
      </c>
      <c r="CL902" s="292"/>
      <c r="CM902" s="293"/>
      <c r="CN902" s="8"/>
    </row>
    <row r="903" spans="4:92" ht="14.25" customHeight="1">
      <c r="D903" s="655" t="str">
        <f>+VIAS!A54</f>
        <v>MONTAÑA - EL RETIRO</v>
      </c>
      <c r="E903" s="655"/>
      <c r="F903" s="655"/>
      <c r="G903" s="655"/>
      <c r="H903" s="655"/>
      <c r="I903" s="655"/>
      <c r="J903" s="655"/>
      <c r="K903" s="655"/>
      <c r="L903" s="655"/>
      <c r="M903" s="655"/>
      <c r="N903" s="655"/>
      <c r="O903" s="655"/>
      <c r="P903" s="655"/>
      <c r="Q903" s="655"/>
      <c r="R903" s="655"/>
      <c r="S903" s="655"/>
      <c r="T903" s="655"/>
      <c r="U903" s="655"/>
      <c r="V903" s="655"/>
      <c r="W903" s="655"/>
      <c r="X903" s="655"/>
      <c r="Y903" s="655"/>
      <c r="Z903" s="655"/>
      <c r="AA903" s="655"/>
      <c r="AB903" s="655"/>
      <c r="AC903" s="654">
        <f>+VIAS!B54</f>
        <v>1000</v>
      </c>
      <c r="AD903" s="655"/>
      <c r="AE903" s="655"/>
      <c r="AF903" s="655"/>
      <c r="AG903" s="655"/>
      <c r="AH903" s="655"/>
      <c r="AI903" s="655"/>
      <c r="AJ903" s="655"/>
      <c r="AK903" s="655"/>
      <c r="AL903" s="655"/>
      <c r="AM903" s="655"/>
      <c r="AN903" s="655"/>
      <c r="AO903" s="655"/>
      <c r="AP903" s="655"/>
      <c r="AQ903" s="655"/>
      <c r="AR903" s="655"/>
      <c r="AS903" s="655"/>
      <c r="AT903" s="655"/>
      <c r="AU903" s="407" t="s">
        <v>1495</v>
      </c>
      <c r="AV903" s="408"/>
      <c r="AW903" s="408"/>
      <c r="AX903" s="408"/>
      <c r="AY903" s="408"/>
      <c r="AZ903" s="408"/>
      <c r="BA903" s="408"/>
      <c r="BB903" s="408"/>
      <c r="BC903" s="408"/>
      <c r="BD903" s="408"/>
      <c r="BE903" s="408"/>
      <c r="BF903" s="408"/>
      <c r="BG903" s="408"/>
      <c r="BH903" s="408"/>
      <c r="BI903" s="408"/>
      <c r="BJ903" s="408"/>
      <c r="BK903" s="408"/>
      <c r="BL903" s="409"/>
      <c r="BM903" s="266"/>
      <c r="BN903" s="266"/>
      <c r="BO903" s="266"/>
      <c r="BP903" s="266"/>
      <c r="BQ903" s="266"/>
      <c r="BR903" s="266"/>
      <c r="BS903" s="266"/>
      <c r="BT903" s="266"/>
      <c r="BU903" s="266"/>
      <c r="BV903" s="291"/>
      <c r="BW903" s="266"/>
      <c r="BX903" s="292"/>
      <c r="BY903" s="292"/>
      <c r="BZ903" s="292"/>
      <c r="CA903" s="292"/>
      <c r="CB903" s="292"/>
      <c r="CC903" s="292"/>
      <c r="CD903" s="293"/>
      <c r="CE903" s="291"/>
      <c r="CF903" s="292"/>
      <c r="CG903" s="292"/>
      <c r="CH903" s="292"/>
      <c r="CI903" s="292"/>
      <c r="CJ903" s="292"/>
      <c r="CK903" s="286" t="s">
        <v>1091</v>
      </c>
      <c r="CL903" s="292"/>
      <c r="CM903" s="293"/>
      <c r="CN903" s="8"/>
    </row>
    <row r="904" spans="4:92" ht="14.25" customHeight="1">
      <c r="D904" s="655" t="str">
        <f>+VIAS!A55</f>
        <v>LA UNION - LA DIVISA</v>
      </c>
      <c r="E904" s="655"/>
      <c r="F904" s="655"/>
      <c r="G904" s="655"/>
      <c r="H904" s="655"/>
      <c r="I904" s="655"/>
      <c r="J904" s="655"/>
      <c r="K904" s="655"/>
      <c r="L904" s="655"/>
      <c r="M904" s="655"/>
      <c r="N904" s="655"/>
      <c r="O904" s="655"/>
      <c r="P904" s="655"/>
      <c r="Q904" s="655"/>
      <c r="R904" s="655"/>
      <c r="S904" s="655"/>
      <c r="T904" s="655"/>
      <c r="U904" s="655"/>
      <c r="V904" s="655"/>
      <c r="W904" s="655"/>
      <c r="X904" s="655"/>
      <c r="Y904" s="655"/>
      <c r="Z904" s="655"/>
      <c r="AA904" s="655"/>
      <c r="AB904" s="655"/>
      <c r="AC904" s="654">
        <f>+VIAS!B55</f>
        <v>1000</v>
      </c>
      <c r="AD904" s="655"/>
      <c r="AE904" s="655"/>
      <c r="AF904" s="655"/>
      <c r="AG904" s="655"/>
      <c r="AH904" s="655"/>
      <c r="AI904" s="655"/>
      <c r="AJ904" s="655"/>
      <c r="AK904" s="655"/>
      <c r="AL904" s="655"/>
      <c r="AM904" s="655"/>
      <c r="AN904" s="655"/>
      <c r="AO904" s="655"/>
      <c r="AP904" s="655"/>
      <c r="AQ904" s="655"/>
      <c r="AR904" s="655"/>
      <c r="AS904" s="655"/>
      <c r="AT904" s="655"/>
      <c r="AU904" s="407" t="s">
        <v>1495</v>
      </c>
      <c r="AV904" s="408"/>
      <c r="AW904" s="408"/>
      <c r="AX904" s="408"/>
      <c r="AY904" s="408"/>
      <c r="AZ904" s="408"/>
      <c r="BA904" s="408"/>
      <c r="BB904" s="408"/>
      <c r="BC904" s="408"/>
      <c r="BD904" s="408"/>
      <c r="BE904" s="408"/>
      <c r="BF904" s="408"/>
      <c r="BG904" s="408"/>
      <c r="BH904" s="408"/>
      <c r="BI904" s="408"/>
      <c r="BJ904" s="408"/>
      <c r="BK904" s="408"/>
      <c r="BL904" s="409"/>
      <c r="BM904" s="266"/>
      <c r="BN904" s="266"/>
      <c r="BO904" s="266"/>
      <c r="BP904" s="266"/>
      <c r="BQ904" s="266"/>
      <c r="BR904" s="266"/>
      <c r="BS904" s="266"/>
      <c r="BT904" s="266"/>
      <c r="BU904" s="266"/>
      <c r="BV904" s="291"/>
      <c r="BW904" s="266"/>
      <c r="BX904" s="292"/>
      <c r="BY904" s="292"/>
      <c r="BZ904" s="292"/>
      <c r="CA904" s="292"/>
      <c r="CB904" s="292"/>
      <c r="CC904" s="292"/>
      <c r="CD904" s="293"/>
      <c r="CE904" s="291"/>
      <c r="CF904" s="292"/>
      <c r="CG904" s="292"/>
      <c r="CH904" s="292"/>
      <c r="CI904" s="292"/>
      <c r="CJ904" s="292"/>
      <c r="CK904" s="286" t="s">
        <v>1091</v>
      </c>
      <c r="CL904" s="292"/>
      <c r="CM904" s="293"/>
      <c r="CN904" s="8"/>
    </row>
    <row r="905" spans="4:92" ht="14.25" customHeight="1">
      <c r="D905" s="655" t="str">
        <f>+VIAS!A56</f>
        <v>EL JAZMIN-RANCHO QUEMAO</v>
      </c>
      <c r="E905" s="655"/>
      <c r="F905" s="655"/>
      <c r="G905" s="655"/>
      <c r="H905" s="655"/>
      <c r="I905" s="655"/>
      <c r="J905" s="655"/>
      <c r="K905" s="655"/>
      <c r="L905" s="655"/>
      <c r="M905" s="655"/>
      <c r="N905" s="655"/>
      <c r="O905" s="655"/>
      <c r="P905" s="655"/>
      <c r="Q905" s="655"/>
      <c r="R905" s="655"/>
      <c r="S905" s="655"/>
      <c r="T905" s="655"/>
      <c r="U905" s="655"/>
      <c r="V905" s="655"/>
      <c r="W905" s="655"/>
      <c r="X905" s="655"/>
      <c r="Y905" s="655"/>
      <c r="Z905" s="655"/>
      <c r="AA905" s="655"/>
      <c r="AB905" s="655"/>
      <c r="AC905" s="654">
        <f>+VIAS!B56</f>
        <v>1000</v>
      </c>
      <c r="AD905" s="655"/>
      <c r="AE905" s="655"/>
      <c r="AF905" s="655"/>
      <c r="AG905" s="655"/>
      <c r="AH905" s="655"/>
      <c r="AI905" s="655"/>
      <c r="AJ905" s="655"/>
      <c r="AK905" s="655"/>
      <c r="AL905" s="655"/>
      <c r="AM905" s="655"/>
      <c r="AN905" s="655"/>
      <c r="AO905" s="655"/>
      <c r="AP905" s="655"/>
      <c r="AQ905" s="655"/>
      <c r="AR905" s="655"/>
      <c r="AS905" s="655"/>
      <c r="AT905" s="655"/>
      <c r="AU905" s="407" t="s">
        <v>1495</v>
      </c>
      <c r="AV905" s="408"/>
      <c r="AW905" s="408"/>
      <c r="AX905" s="408"/>
      <c r="AY905" s="408"/>
      <c r="AZ905" s="408"/>
      <c r="BA905" s="408"/>
      <c r="BB905" s="408"/>
      <c r="BC905" s="408"/>
      <c r="BD905" s="408"/>
      <c r="BE905" s="408"/>
      <c r="BF905" s="408"/>
      <c r="BG905" s="408"/>
      <c r="BH905" s="408"/>
      <c r="BI905" s="408"/>
      <c r="BJ905" s="408"/>
      <c r="BK905" s="408"/>
      <c r="BL905" s="409"/>
      <c r="BM905" s="266"/>
      <c r="BN905" s="266"/>
      <c r="BO905" s="266"/>
      <c r="BP905" s="266"/>
      <c r="BQ905" s="266"/>
      <c r="BR905" s="266"/>
      <c r="BS905" s="266"/>
      <c r="BT905" s="266"/>
      <c r="BU905" s="266"/>
      <c r="BV905" s="291"/>
      <c r="BW905" s="286" t="s">
        <v>1091</v>
      </c>
      <c r="BX905" s="292"/>
      <c r="BY905" s="292"/>
      <c r="BZ905" s="292"/>
      <c r="CA905" s="292"/>
      <c r="CB905" s="292"/>
      <c r="CC905" s="292"/>
      <c r="CD905" s="293"/>
      <c r="CE905" s="291"/>
      <c r="CF905" s="292"/>
      <c r="CG905" s="292"/>
      <c r="CH905" s="292"/>
      <c r="CI905" s="292"/>
      <c r="CJ905" s="292"/>
      <c r="CK905" s="266"/>
      <c r="CL905" s="292"/>
      <c r="CM905" s="293"/>
      <c r="CN905" s="8"/>
    </row>
    <row r="906" spans="4:92" ht="14.25" customHeight="1">
      <c r="D906" s="655" t="str">
        <f>+VIAS!A57</f>
        <v>LA FAVORITA-LA ARBOLEDA</v>
      </c>
      <c r="E906" s="655"/>
      <c r="F906" s="655"/>
      <c r="G906" s="655"/>
      <c r="H906" s="655"/>
      <c r="I906" s="655"/>
      <c r="J906" s="655"/>
      <c r="K906" s="655"/>
      <c r="L906" s="655"/>
      <c r="M906" s="655"/>
      <c r="N906" s="655"/>
      <c r="O906" s="655"/>
      <c r="P906" s="655"/>
      <c r="Q906" s="655"/>
      <c r="R906" s="655"/>
      <c r="S906" s="655"/>
      <c r="T906" s="655"/>
      <c r="U906" s="655"/>
      <c r="V906" s="655"/>
      <c r="W906" s="655"/>
      <c r="X906" s="655"/>
      <c r="Y906" s="655"/>
      <c r="Z906" s="655"/>
      <c r="AA906" s="655"/>
      <c r="AB906" s="655"/>
      <c r="AC906" s="654">
        <f>+VIAS!B57</f>
        <v>1000</v>
      </c>
      <c r="AD906" s="655"/>
      <c r="AE906" s="655"/>
      <c r="AF906" s="655"/>
      <c r="AG906" s="655"/>
      <c r="AH906" s="655"/>
      <c r="AI906" s="655"/>
      <c r="AJ906" s="655"/>
      <c r="AK906" s="655"/>
      <c r="AL906" s="655"/>
      <c r="AM906" s="655"/>
      <c r="AN906" s="655"/>
      <c r="AO906" s="655"/>
      <c r="AP906" s="655"/>
      <c r="AQ906" s="655"/>
      <c r="AR906" s="655"/>
      <c r="AS906" s="655"/>
      <c r="AT906" s="655"/>
      <c r="AU906" s="407" t="s">
        <v>1495</v>
      </c>
      <c r="AV906" s="408"/>
      <c r="AW906" s="408"/>
      <c r="AX906" s="408"/>
      <c r="AY906" s="408"/>
      <c r="AZ906" s="408"/>
      <c r="BA906" s="408"/>
      <c r="BB906" s="408"/>
      <c r="BC906" s="408"/>
      <c r="BD906" s="408"/>
      <c r="BE906" s="408"/>
      <c r="BF906" s="408"/>
      <c r="BG906" s="408"/>
      <c r="BH906" s="408"/>
      <c r="BI906" s="408"/>
      <c r="BJ906" s="408"/>
      <c r="BK906" s="408"/>
      <c r="BL906" s="409"/>
      <c r="BM906" s="266"/>
      <c r="BN906" s="266"/>
      <c r="BO906" s="266"/>
      <c r="BP906" s="266"/>
      <c r="BQ906" s="266"/>
      <c r="BR906" s="266"/>
      <c r="BS906" s="266"/>
      <c r="BT906" s="266"/>
      <c r="BU906" s="266"/>
      <c r="BV906" s="291"/>
      <c r="BW906" s="286" t="s">
        <v>1091</v>
      </c>
      <c r="BX906" s="292"/>
      <c r="BY906" s="292"/>
      <c r="BZ906" s="292"/>
      <c r="CA906" s="292"/>
      <c r="CB906" s="292"/>
      <c r="CC906" s="292"/>
      <c r="CD906" s="293"/>
      <c r="CE906" s="291"/>
      <c r="CF906" s="292"/>
      <c r="CG906" s="292"/>
      <c r="CH906" s="292"/>
      <c r="CI906" s="292"/>
      <c r="CJ906" s="292"/>
      <c r="CK906" s="266"/>
      <c r="CL906" s="292"/>
      <c r="CM906" s="293"/>
      <c r="CN906" s="8"/>
    </row>
    <row r="907" spans="4:92" ht="14.25" customHeight="1">
      <c r="D907" s="655" t="str">
        <f>+VIAS!A58</f>
        <v>ESC.PUEBLO R-FCA EL JARDI</v>
      </c>
      <c r="E907" s="655"/>
      <c r="F907" s="655"/>
      <c r="G907" s="655"/>
      <c r="H907" s="655"/>
      <c r="I907" s="655"/>
      <c r="J907" s="655"/>
      <c r="K907" s="655"/>
      <c r="L907" s="655"/>
      <c r="M907" s="655"/>
      <c r="N907" s="655"/>
      <c r="O907" s="655"/>
      <c r="P907" s="655"/>
      <c r="Q907" s="655"/>
      <c r="R907" s="655"/>
      <c r="S907" s="655"/>
      <c r="T907" s="655"/>
      <c r="U907" s="655"/>
      <c r="V907" s="655"/>
      <c r="W907" s="655"/>
      <c r="X907" s="655"/>
      <c r="Y907" s="655"/>
      <c r="Z907" s="655"/>
      <c r="AA907" s="655"/>
      <c r="AB907" s="655"/>
      <c r="AC907" s="654">
        <f>+VIAS!B58</f>
        <v>1000</v>
      </c>
      <c r="AD907" s="655"/>
      <c r="AE907" s="655"/>
      <c r="AF907" s="655"/>
      <c r="AG907" s="655"/>
      <c r="AH907" s="655"/>
      <c r="AI907" s="655"/>
      <c r="AJ907" s="655"/>
      <c r="AK907" s="655"/>
      <c r="AL907" s="655"/>
      <c r="AM907" s="655"/>
      <c r="AN907" s="655"/>
      <c r="AO907" s="655"/>
      <c r="AP907" s="655"/>
      <c r="AQ907" s="655"/>
      <c r="AR907" s="655"/>
      <c r="AS907" s="655"/>
      <c r="AT907" s="655"/>
      <c r="AU907" s="407" t="s">
        <v>1495</v>
      </c>
      <c r="AV907" s="408"/>
      <c r="AW907" s="408"/>
      <c r="AX907" s="408"/>
      <c r="AY907" s="408"/>
      <c r="AZ907" s="408"/>
      <c r="BA907" s="408"/>
      <c r="BB907" s="408"/>
      <c r="BC907" s="408"/>
      <c r="BD907" s="408"/>
      <c r="BE907" s="408"/>
      <c r="BF907" s="408"/>
      <c r="BG907" s="408"/>
      <c r="BH907" s="408"/>
      <c r="BI907" s="408"/>
      <c r="BJ907" s="408"/>
      <c r="BK907" s="408"/>
      <c r="BL907" s="409"/>
      <c r="BM907" s="266"/>
      <c r="BN907" s="266"/>
      <c r="BO907" s="266"/>
      <c r="BP907" s="266"/>
      <c r="BQ907" s="266"/>
      <c r="BR907" s="266"/>
      <c r="BS907" s="266"/>
      <c r="BT907" s="266"/>
      <c r="BU907" s="266"/>
      <c r="BV907" s="291"/>
      <c r="BW907" s="286" t="s">
        <v>1091</v>
      </c>
      <c r="BX907" s="292"/>
      <c r="BY907" s="292"/>
      <c r="BZ907" s="292"/>
      <c r="CA907" s="292"/>
      <c r="CB907" s="292"/>
      <c r="CC907" s="292"/>
      <c r="CD907" s="293"/>
      <c r="CE907" s="291"/>
      <c r="CF907" s="292"/>
      <c r="CG907" s="292"/>
      <c r="CH907" s="292"/>
      <c r="CI907" s="292"/>
      <c r="CJ907" s="292"/>
      <c r="CK907" s="266"/>
      <c r="CL907" s="292"/>
      <c r="CM907" s="293"/>
      <c r="CN907" s="8"/>
    </row>
    <row r="908" spans="4:92" ht="14.25" customHeight="1">
      <c r="D908" s="655" t="str">
        <f>+VIAS!A59</f>
        <v>TROCADEROS - EL BALTICO</v>
      </c>
      <c r="E908" s="655"/>
      <c r="F908" s="655"/>
      <c r="G908" s="655"/>
      <c r="H908" s="655"/>
      <c r="I908" s="655"/>
      <c r="J908" s="655"/>
      <c r="K908" s="655"/>
      <c r="L908" s="655"/>
      <c r="M908" s="655"/>
      <c r="N908" s="655"/>
      <c r="O908" s="655"/>
      <c r="P908" s="655"/>
      <c r="Q908" s="655"/>
      <c r="R908" s="655"/>
      <c r="S908" s="655"/>
      <c r="T908" s="655"/>
      <c r="U908" s="655"/>
      <c r="V908" s="655"/>
      <c r="W908" s="655"/>
      <c r="X908" s="655"/>
      <c r="Y908" s="655"/>
      <c r="Z908" s="655"/>
      <c r="AA908" s="655"/>
      <c r="AB908" s="655"/>
      <c r="AC908" s="654">
        <f>+VIAS!B59</f>
        <v>1000</v>
      </c>
      <c r="AD908" s="655"/>
      <c r="AE908" s="655"/>
      <c r="AF908" s="655"/>
      <c r="AG908" s="655"/>
      <c r="AH908" s="655"/>
      <c r="AI908" s="655"/>
      <c r="AJ908" s="655"/>
      <c r="AK908" s="655"/>
      <c r="AL908" s="655"/>
      <c r="AM908" s="655"/>
      <c r="AN908" s="655"/>
      <c r="AO908" s="655"/>
      <c r="AP908" s="655"/>
      <c r="AQ908" s="655"/>
      <c r="AR908" s="655"/>
      <c r="AS908" s="655"/>
      <c r="AT908" s="655"/>
      <c r="AU908" s="407" t="s">
        <v>1495</v>
      </c>
      <c r="AV908" s="408"/>
      <c r="AW908" s="408"/>
      <c r="AX908" s="408"/>
      <c r="AY908" s="408"/>
      <c r="AZ908" s="408"/>
      <c r="BA908" s="408"/>
      <c r="BB908" s="408"/>
      <c r="BC908" s="408"/>
      <c r="BD908" s="408"/>
      <c r="BE908" s="408"/>
      <c r="BF908" s="408"/>
      <c r="BG908" s="408"/>
      <c r="BH908" s="408"/>
      <c r="BI908" s="408"/>
      <c r="BJ908" s="408"/>
      <c r="BK908" s="408"/>
      <c r="BL908" s="409"/>
      <c r="BM908" s="266"/>
      <c r="BN908" s="266"/>
      <c r="BO908" s="266"/>
      <c r="BP908" s="266"/>
      <c r="BQ908" s="266"/>
      <c r="BR908" s="266"/>
      <c r="BS908" s="266"/>
      <c r="BT908" s="266"/>
      <c r="BU908" s="266"/>
      <c r="BV908" s="291"/>
      <c r="BW908" s="286" t="s">
        <v>1091</v>
      </c>
      <c r="BX908" s="292"/>
      <c r="BY908" s="292"/>
      <c r="BZ908" s="292"/>
      <c r="CA908" s="292"/>
      <c r="CB908" s="292"/>
      <c r="CC908" s="292"/>
      <c r="CD908" s="293"/>
      <c r="CE908" s="291"/>
      <c r="CF908" s="292"/>
      <c r="CG908" s="292"/>
      <c r="CH908" s="292"/>
      <c r="CI908" s="292"/>
      <c r="CJ908" s="292"/>
      <c r="CK908" s="266"/>
      <c r="CL908" s="292"/>
      <c r="CM908" s="293"/>
      <c r="CN908" s="8"/>
    </row>
    <row r="909" spans="4:92" ht="14.25" customHeight="1">
      <c r="D909" s="655" t="str">
        <f>+VIAS!A60</f>
        <v>LA MONTAÑA - GUADUALITO</v>
      </c>
      <c r="E909" s="655"/>
      <c r="F909" s="655"/>
      <c r="G909" s="655"/>
      <c r="H909" s="655"/>
      <c r="I909" s="655"/>
      <c r="J909" s="655"/>
      <c r="K909" s="655"/>
      <c r="L909" s="655"/>
      <c r="M909" s="655"/>
      <c r="N909" s="655"/>
      <c r="O909" s="655"/>
      <c r="P909" s="655"/>
      <c r="Q909" s="655"/>
      <c r="R909" s="655"/>
      <c r="S909" s="655"/>
      <c r="T909" s="655"/>
      <c r="U909" s="655"/>
      <c r="V909" s="655"/>
      <c r="W909" s="655"/>
      <c r="X909" s="655"/>
      <c r="Y909" s="655"/>
      <c r="Z909" s="655"/>
      <c r="AA909" s="655"/>
      <c r="AB909" s="655"/>
      <c r="AC909" s="654">
        <f>+VIAS!B60</f>
        <v>950</v>
      </c>
      <c r="AD909" s="655"/>
      <c r="AE909" s="655"/>
      <c r="AF909" s="655"/>
      <c r="AG909" s="655"/>
      <c r="AH909" s="655"/>
      <c r="AI909" s="655"/>
      <c r="AJ909" s="655"/>
      <c r="AK909" s="655"/>
      <c r="AL909" s="655"/>
      <c r="AM909" s="655"/>
      <c r="AN909" s="655"/>
      <c r="AO909" s="655"/>
      <c r="AP909" s="655"/>
      <c r="AQ909" s="655"/>
      <c r="AR909" s="655"/>
      <c r="AS909" s="655"/>
      <c r="AT909" s="655"/>
      <c r="AU909" s="407" t="s">
        <v>1495</v>
      </c>
      <c r="AV909" s="408"/>
      <c r="AW909" s="408"/>
      <c r="AX909" s="408"/>
      <c r="AY909" s="408"/>
      <c r="AZ909" s="408"/>
      <c r="BA909" s="408"/>
      <c r="BB909" s="408"/>
      <c r="BC909" s="408"/>
      <c r="BD909" s="408"/>
      <c r="BE909" s="408"/>
      <c r="BF909" s="408"/>
      <c r="BG909" s="408"/>
      <c r="BH909" s="408"/>
      <c r="BI909" s="408"/>
      <c r="BJ909" s="408"/>
      <c r="BK909" s="408"/>
      <c r="BL909" s="409"/>
      <c r="BM909" s="266"/>
      <c r="BN909" s="266"/>
      <c r="BO909" s="266"/>
      <c r="BP909" s="266"/>
      <c r="BQ909" s="266"/>
      <c r="BR909" s="266"/>
      <c r="BS909" s="266"/>
      <c r="BT909" s="266"/>
      <c r="BU909" s="266"/>
      <c r="BV909" s="291"/>
      <c r="BW909" s="286" t="s">
        <v>1091</v>
      </c>
      <c r="BX909" s="292"/>
      <c r="BY909" s="292"/>
      <c r="BZ909" s="292"/>
      <c r="CA909" s="292"/>
      <c r="CB909" s="292"/>
      <c r="CC909" s="292"/>
      <c r="CD909" s="293"/>
      <c r="CE909" s="291"/>
      <c r="CF909" s="292"/>
      <c r="CG909" s="292"/>
      <c r="CH909" s="292"/>
      <c r="CI909" s="292"/>
      <c r="CJ909" s="292"/>
      <c r="CK909" s="266"/>
      <c r="CL909" s="292"/>
      <c r="CM909" s="293"/>
      <c r="CN909" s="8"/>
    </row>
    <row r="910" spans="4:92" ht="14.25" customHeight="1">
      <c r="D910" s="655" t="str">
        <f>+VIAS!A61</f>
        <v>MONTAÑA-CAMPO ALEGRE</v>
      </c>
      <c r="E910" s="655"/>
      <c r="F910" s="655"/>
      <c r="G910" s="655"/>
      <c r="H910" s="655"/>
      <c r="I910" s="655"/>
      <c r="J910" s="655"/>
      <c r="K910" s="655"/>
      <c r="L910" s="655"/>
      <c r="M910" s="655"/>
      <c r="N910" s="655"/>
      <c r="O910" s="655"/>
      <c r="P910" s="655"/>
      <c r="Q910" s="655"/>
      <c r="R910" s="655"/>
      <c r="S910" s="655"/>
      <c r="T910" s="655"/>
      <c r="U910" s="655"/>
      <c r="V910" s="655"/>
      <c r="W910" s="655"/>
      <c r="X910" s="655"/>
      <c r="Y910" s="655"/>
      <c r="Z910" s="655"/>
      <c r="AA910" s="655"/>
      <c r="AB910" s="655"/>
      <c r="AC910" s="654">
        <f>+VIAS!B61</f>
        <v>950</v>
      </c>
      <c r="AD910" s="655"/>
      <c r="AE910" s="655"/>
      <c r="AF910" s="655"/>
      <c r="AG910" s="655"/>
      <c r="AH910" s="655"/>
      <c r="AI910" s="655"/>
      <c r="AJ910" s="655"/>
      <c r="AK910" s="655"/>
      <c r="AL910" s="655"/>
      <c r="AM910" s="655"/>
      <c r="AN910" s="655"/>
      <c r="AO910" s="655"/>
      <c r="AP910" s="655"/>
      <c r="AQ910" s="655"/>
      <c r="AR910" s="655"/>
      <c r="AS910" s="655"/>
      <c r="AT910" s="655"/>
      <c r="AU910" s="407" t="s">
        <v>1495</v>
      </c>
      <c r="AV910" s="408"/>
      <c r="AW910" s="408"/>
      <c r="AX910" s="408"/>
      <c r="AY910" s="408"/>
      <c r="AZ910" s="408"/>
      <c r="BA910" s="408"/>
      <c r="BB910" s="408"/>
      <c r="BC910" s="408"/>
      <c r="BD910" s="408"/>
      <c r="BE910" s="408"/>
      <c r="BF910" s="408"/>
      <c r="BG910" s="408"/>
      <c r="BH910" s="408"/>
      <c r="BI910" s="408"/>
      <c r="BJ910" s="408"/>
      <c r="BK910" s="408"/>
      <c r="BL910" s="409"/>
      <c r="BM910" s="266"/>
      <c r="BN910" s="266"/>
      <c r="BO910" s="266"/>
      <c r="BP910" s="266"/>
      <c r="BQ910" s="266"/>
      <c r="BR910" s="266"/>
      <c r="BS910" s="266"/>
      <c r="BT910" s="266"/>
      <c r="BU910" s="266"/>
      <c r="BV910" s="291"/>
      <c r="BW910" s="286" t="s">
        <v>1091</v>
      </c>
      <c r="BX910" s="292"/>
      <c r="BY910" s="292"/>
      <c r="BZ910" s="292"/>
      <c r="CA910" s="292"/>
      <c r="CB910" s="292"/>
      <c r="CC910" s="292"/>
      <c r="CD910" s="293"/>
      <c r="CE910" s="291"/>
      <c r="CF910" s="292"/>
      <c r="CG910" s="292"/>
      <c r="CH910" s="292"/>
      <c r="CI910" s="292"/>
      <c r="CJ910" s="292"/>
      <c r="CK910" s="266"/>
      <c r="CL910" s="292"/>
      <c r="CM910" s="293"/>
      <c r="CN910" s="8"/>
    </row>
    <row r="911" spans="4:92" ht="14.25" customHeight="1">
      <c r="D911" s="655" t="str">
        <f>+VIAS!A62</f>
        <v>P.POLICIA TROCADE- PALMA</v>
      </c>
      <c r="E911" s="655"/>
      <c r="F911" s="655"/>
      <c r="G911" s="655"/>
      <c r="H911" s="655"/>
      <c r="I911" s="655"/>
      <c r="J911" s="655"/>
      <c r="K911" s="655"/>
      <c r="L911" s="655"/>
      <c r="M911" s="655"/>
      <c r="N911" s="655"/>
      <c r="O911" s="655"/>
      <c r="P911" s="655"/>
      <c r="Q911" s="655"/>
      <c r="R911" s="655"/>
      <c r="S911" s="655"/>
      <c r="T911" s="655"/>
      <c r="U911" s="655"/>
      <c r="V911" s="655"/>
      <c r="W911" s="655"/>
      <c r="X911" s="655"/>
      <c r="Y911" s="655"/>
      <c r="Z911" s="655"/>
      <c r="AA911" s="655"/>
      <c r="AB911" s="655"/>
      <c r="AC911" s="654">
        <f>+VIAS!B62</f>
        <v>850</v>
      </c>
      <c r="AD911" s="655"/>
      <c r="AE911" s="655"/>
      <c r="AF911" s="655"/>
      <c r="AG911" s="655"/>
      <c r="AH911" s="655"/>
      <c r="AI911" s="655"/>
      <c r="AJ911" s="655"/>
      <c r="AK911" s="655"/>
      <c r="AL911" s="655"/>
      <c r="AM911" s="655"/>
      <c r="AN911" s="655"/>
      <c r="AO911" s="655"/>
      <c r="AP911" s="655"/>
      <c r="AQ911" s="655"/>
      <c r="AR911" s="655"/>
      <c r="AS911" s="655"/>
      <c r="AT911" s="655"/>
      <c r="AU911" s="407" t="s">
        <v>1495</v>
      </c>
      <c r="AV911" s="408"/>
      <c r="AW911" s="408"/>
      <c r="AX911" s="408"/>
      <c r="AY911" s="408"/>
      <c r="AZ911" s="408"/>
      <c r="BA911" s="408"/>
      <c r="BB911" s="408"/>
      <c r="BC911" s="408"/>
      <c r="BD911" s="408"/>
      <c r="BE911" s="408"/>
      <c r="BF911" s="408"/>
      <c r="BG911" s="408"/>
      <c r="BH911" s="408"/>
      <c r="BI911" s="408"/>
      <c r="BJ911" s="408"/>
      <c r="BK911" s="408"/>
      <c r="BL911" s="409"/>
      <c r="BM911" s="266"/>
      <c r="BN911" s="266"/>
      <c r="BO911" s="266"/>
      <c r="BP911" s="266"/>
      <c r="BQ911" s="266"/>
      <c r="BR911" s="266"/>
      <c r="BS911" s="266"/>
      <c r="BT911" s="266"/>
      <c r="BU911" s="266"/>
      <c r="BV911" s="291"/>
      <c r="BW911" s="266"/>
      <c r="BX911" s="292"/>
      <c r="BY911" s="292"/>
      <c r="BZ911" s="292"/>
      <c r="CA911" s="292"/>
      <c r="CB911" s="292"/>
      <c r="CC911" s="292"/>
      <c r="CD911" s="293"/>
      <c r="CE911" s="291"/>
      <c r="CF911" s="292"/>
      <c r="CG911" s="292"/>
      <c r="CH911" s="292"/>
      <c r="CI911" s="292"/>
      <c r="CJ911" s="292"/>
      <c r="CK911" s="286" t="s">
        <v>1091</v>
      </c>
      <c r="CL911" s="292"/>
      <c r="CM911" s="293"/>
      <c r="CN911" s="8"/>
    </row>
    <row r="912" spans="4:92" ht="14.25" customHeight="1">
      <c r="D912" s="655" t="str">
        <f>+VIAS!A63</f>
        <v>CAPRI EL CORTIJO</v>
      </c>
      <c r="E912" s="655"/>
      <c r="F912" s="655"/>
      <c r="G912" s="655"/>
      <c r="H912" s="655"/>
      <c r="I912" s="655"/>
      <c r="J912" s="655"/>
      <c r="K912" s="655"/>
      <c r="L912" s="655"/>
      <c r="M912" s="655"/>
      <c r="N912" s="655"/>
      <c r="O912" s="655"/>
      <c r="P912" s="655"/>
      <c r="Q912" s="655"/>
      <c r="R912" s="655"/>
      <c r="S912" s="655"/>
      <c r="T912" s="655"/>
      <c r="U912" s="655"/>
      <c r="V912" s="655"/>
      <c r="W912" s="655"/>
      <c r="X912" s="655"/>
      <c r="Y912" s="655"/>
      <c r="Z912" s="655"/>
      <c r="AA912" s="655"/>
      <c r="AB912" s="655"/>
      <c r="AC912" s="654">
        <f>+VIAS!B63</f>
        <v>2650</v>
      </c>
      <c r="AD912" s="655"/>
      <c r="AE912" s="655"/>
      <c r="AF912" s="655"/>
      <c r="AG912" s="655"/>
      <c r="AH912" s="655"/>
      <c r="AI912" s="655"/>
      <c r="AJ912" s="655"/>
      <c r="AK912" s="655"/>
      <c r="AL912" s="655"/>
      <c r="AM912" s="655"/>
      <c r="AN912" s="655"/>
      <c r="AO912" s="655"/>
      <c r="AP912" s="655"/>
      <c r="AQ912" s="655"/>
      <c r="AR912" s="655"/>
      <c r="AS912" s="655"/>
      <c r="AT912" s="655"/>
      <c r="AU912" s="407" t="s">
        <v>1495</v>
      </c>
      <c r="AV912" s="408"/>
      <c r="AW912" s="408"/>
      <c r="AX912" s="408"/>
      <c r="AY912" s="408"/>
      <c r="AZ912" s="408"/>
      <c r="BA912" s="408"/>
      <c r="BB912" s="408"/>
      <c r="BC912" s="408"/>
      <c r="BD912" s="408"/>
      <c r="BE912" s="408"/>
      <c r="BF912" s="408"/>
      <c r="BG912" s="408"/>
      <c r="BH912" s="408"/>
      <c r="BI912" s="408"/>
      <c r="BJ912" s="408"/>
      <c r="BK912" s="408"/>
      <c r="BL912" s="409"/>
      <c r="BM912" s="266"/>
      <c r="BN912" s="266"/>
      <c r="BO912" s="266"/>
      <c r="BP912" s="266"/>
      <c r="BQ912" s="266"/>
      <c r="BR912" s="266"/>
      <c r="BS912" s="266"/>
      <c r="BT912" s="266"/>
      <c r="BU912" s="266"/>
      <c r="BV912" s="291"/>
      <c r="BW912" s="266"/>
      <c r="BX912" s="292"/>
      <c r="BY912" s="292"/>
      <c r="BZ912" s="292"/>
      <c r="CA912" s="292"/>
      <c r="CB912" s="292"/>
      <c r="CC912" s="292"/>
      <c r="CD912" s="293"/>
      <c r="CE912" s="291"/>
      <c r="CF912" s="292"/>
      <c r="CG912" s="292"/>
      <c r="CH912" s="292"/>
      <c r="CI912" s="292"/>
      <c r="CJ912" s="292"/>
      <c r="CK912" s="286" t="s">
        <v>1091</v>
      </c>
      <c r="CL912" s="292"/>
      <c r="CM912" s="293"/>
      <c r="CN912" s="8"/>
    </row>
    <row r="913" spans="4:92" ht="14.25" customHeight="1">
      <c r="D913" s="655" t="str">
        <f>+VIAS!A64</f>
        <v>SAN MARCOS-CARRE. VIEJA</v>
      </c>
      <c r="E913" s="655"/>
      <c r="F913" s="655"/>
      <c r="G913" s="655"/>
      <c r="H913" s="655"/>
      <c r="I913" s="655"/>
      <c r="J913" s="655"/>
      <c r="K913" s="655"/>
      <c r="L913" s="655"/>
      <c r="M913" s="655"/>
      <c r="N913" s="655"/>
      <c r="O913" s="655"/>
      <c r="P913" s="655"/>
      <c r="Q913" s="655"/>
      <c r="R913" s="655"/>
      <c r="S913" s="655"/>
      <c r="T913" s="655"/>
      <c r="U913" s="655"/>
      <c r="V913" s="655"/>
      <c r="W913" s="655"/>
      <c r="X913" s="655"/>
      <c r="Y913" s="655"/>
      <c r="Z913" s="655"/>
      <c r="AA913" s="655"/>
      <c r="AB913" s="655"/>
      <c r="AC913" s="654">
        <f>+VIAS!B64</f>
        <v>2650</v>
      </c>
      <c r="AD913" s="655"/>
      <c r="AE913" s="655"/>
      <c r="AF913" s="655"/>
      <c r="AG913" s="655"/>
      <c r="AH913" s="655"/>
      <c r="AI913" s="655"/>
      <c r="AJ913" s="655"/>
      <c r="AK913" s="655"/>
      <c r="AL913" s="655"/>
      <c r="AM913" s="655"/>
      <c r="AN913" s="655"/>
      <c r="AO913" s="655"/>
      <c r="AP913" s="655"/>
      <c r="AQ913" s="655"/>
      <c r="AR913" s="655"/>
      <c r="AS913" s="655"/>
      <c r="AT913" s="655"/>
      <c r="AU913" s="407" t="s">
        <v>1495</v>
      </c>
      <c r="AV913" s="408"/>
      <c r="AW913" s="408"/>
      <c r="AX913" s="408"/>
      <c r="AY913" s="408"/>
      <c r="AZ913" s="408"/>
      <c r="BA913" s="408"/>
      <c r="BB913" s="408"/>
      <c r="BC913" s="408"/>
      <c r="BD913" s="408"/>
      <c r="BE913" s="408"/>
      <c r="BF913" s="408"/>
      <c r="BG913" s="408"/>
      <c r="BH913" s="408"/>
      <c r="BI913" s="408"/>
      <c r="BJ913" s="408"/>
      <c r="BK913" s="408"/>
      <c r="BL913" s="409"/>
      <c r="BM913" s="266"/>
      <c r="BN913" s="266"/>
      <c r="BO913" s="266"/>
      <c r="BP913" s="266"/>
      <c r="BQ913" s="266"/>
      <c r="BR913" s="266"/>
      <c r="BS913" s="266"/>
      <c r="BT913" s="266"/>
      <c r="BU913" s="266"/>
      <c r="BV913" s="291"/>
      <c r="BW913" s="266"/>
      <c r="BX913" s="292"/>
      <c r="BY913" s="292"/>
      <c r="BZ913" s="292"/>
      <c r="CA913" s="292"/>
      <c r="CB913" s="292"/>
      <c r="CC913" s="292"/>
      <c r="CD913" s="293"/>
      <c r="CE913" s="291"/>
      <c r="CF913" s="292"/>
      <c r="CG913" s="292"/>
      <c r="CH913" s="292"/>
      <c r="CI913" s="292"/>
      <c r="CJ913" s="292"/>
      <c r="CK913" s="286" t="s">
        <v>1091</v>
      </c>
      <c r="CL913" s="292"/>
      <c r="CM913" s="293"/>
      <c r="CN913" s="8"/>
    </row>
    <row r="914" spans="4:92" ht="14.25" customHeight="1">
      <c r="D914" s="655" t="str">
        <f>+VIAS!A65</f>
        <v>CASA BLANCA - ARAUCA</v>
      </c>
      <c r="E914" s="655"/>
      <c r="F914" s="655"/>
      <c r="G914" s="655"/>
      <c r="H914" s="655"/>
      <c r="I914" s="655"/>
      <c r="J914" s="655"/>
      <c r="K914" s="655"/>
      <c r="L914" s="655"/>
      <c r="M914" s="655"/>
      <c r="N914" s="655"/>
      <c r="O914" s="655"/>
      <c r="P914" s="655"/>
      <c r="Q914" s="655"/>
      <c r="R914" s="655"/>
      <c r="S914" s="655"/>
      <c r="T914" s="655"/>
      <c r="U914" s="655"/>
      <c r="V914" s="655"/>
      <c r="W914" s="655"/>
      <c r="X914" s="655"/>
      <c r="Y914" s="655"/>
      <c r="Z914" s="655"/>
      <c r="AA914" s="655"/>
      <c r="AB914" s="655"/>
      <c r="AC914" s="654">
        <f>+VIAS!B65</f>
        <v>800</v>
      </c>
      <c r="AD914" s="655"/>
      <c r="AE914" s="655"/>
      <c r="AF914" s="655"/>
      <c r="AG914" s="655"/>
      <c r="AH914" s="655"/>
      <c r="AI914" s="655"/>
      <c r="AJ914" s="655"/>
      <c r="AK914" s="655"/>
      <c r="AL914" s="655"/>
      <c r="AM914" s="655"/>
      <c r="AN914" s="655"/>
      <c r="AO914" s="655"/>
      <c r="AP914" s="655"/>
      <c r="AQ914" s="655"/>
      <c r="AR914" s="655"/>
      <c r="AS914" s="655"/>
      <c r="AT914" s="655"/>
      <c r="AU914" s="407" t="s">
        <v>1495</v>
      </c>
      <c r="AV914" s="408"/>
      <c r="AW914" s="408"/>
      <c r="AX914" s="408"/>
      <c r="AY914" s="408"/>
      <c r="AZ914" s="408"/>
      <c r="BA914" s="408"/>
      <c r="BB914" s="408"/>
      <c r="BC914" s="408"/>
      <c r="BD914" s="408"/>
      <c r="BE914" s="408"/>
      <c r="BF914" s="408"/>
      <c r="BG914" s="408"/>
      <c r="BH914" s="408"/>
      <c r="BI914" s="408"/>
      <c r="BJ914" s="408"/>
      <c r="BK914" s="408"/>
      <c r="BL914" s="409"/>
      <c r="BM914" s="266"/>
      <c r="BN914" s="266"/>
      <c r="BO914" s="266"/>
      <c r="BP914" s="266"/>
      <c r="BQ914" s="266"/>
      <c r="BR914" s="266"/>
      <c r="BS914" s="266"/>
      <c r="BT914" s="266"/>
      <c r="BU914" s="266"/>
      <c r="BV914" s="291"/>
      <c r="BW914" s="266"/>
      <c r="BX914" s="292"/>
      <c r="BY914" s="292"/>
      <c r="BZ914" s="292"/>
      <c r="CA914" s="292"/>
      <c r="CB914" s="292"/>
      <c r="CC914" s="292"/>
      <c r="CD914" s="293"/>
      <c r="CE914" s="291"/>
      <c r="CF914" s="292"/>
      <c r="CG914" s="292"/>
      <c r="CH914" s="292"/>
      <c r="CI914" s="292"/>
      <c r="CJ914" s="292"/>
      <c r="CK914" s="286" t="s">
        <v>1091</v>
      </c>
      <c r="CL914" s="292"/>
      <c r="CM914" s="293"/>
      <c r="CN914" s="8"/>
    </row>
    <row r="915" spans="4:92" ht="14.25" customHeight="1">
      <c r="D915" s="655" t="str">
        <f>+VIAS!A66</f>
        <v>TROCADEROS- ESMERALDA</v>
      </c>
      <c r="E915" s="655"/>
      <c r="F915" s="655"/>
      <c r="G915" s="655"/>
      <c r="H915" s="655"/>
      <c r="I915" s="655"/>
      <c r="J915" s="655"/>
      <c r="K915" s="655"/>
      <c r="L915" s="655"/>
      <c r="M915" s="655"/>
      <c r="N915" s="655"/>
      <c r="O915" s="655"/>
      <c r="P915" s="655"/>
      <c r="Q915" s="655"/>
      <c r="R915" s="655"/>
      <c r="S915" s="655"/>
      <c r="T915" s="655"/>
      <c r="U915" s="655"/>
      <c r="V915" s="655"/>
      <c r="W915" s="655"/>
      <c r="X915" s="655"/>
      <c r="Y915" s="655"/>
      <c r="Z915" s="655"/>
      <c r="AA915" s="655"/>
      <c r="AB915" s="655"/>
      <c r="AC915" s="654">
        <f>+VIAS!B66</f>
        <v>800</v>
      </c>
      <c r="AD915" s="655"/>
      <c r="AE915" s="655"/>
      <c r="AF915" s="655"/>
      <c r="AG915" s="655"/>
      <c r="AH915" s="655"/>
      <c r="AI915" s="655"/>
      <c r="AJ915" s="655"/>
      <c r="AK915" s="655"/>
      <c r="AL915" s="655"/>
      <c r="AM915" s="655"/>
      <c r="AN915" s="655"/>
      <c r="AO915" s="655"/>
      <c r="AP915" s="655"/>
      <c r="AQ915" s="655"/>
      <c r="AR915" s="655"/>
      <c r="AS915" s="655"/>
      <c r="AT915" s="655"/>
      <c r="AU915" s="407" t="s">
        <v>1495</v>
      </c>
      <c r="AV915" s="408"/>
      <c r="AW915" s="408"/>
      <c r="AX915" s="408"/>
      <c r="AY915" s="408"/>
      <c r="AZ915" s="408"/>
      <c r="BA915" s="408"/>
      <c r="BB915" s="408"/>
      <c r="BC915" s="408"/>
      <c r="BD915" s="408"/>
      <c r="BE915" s="408"/>
      <c r="BF915" s="408"/>
      <c r="BG915" s="408"/>
      <c r="BH915" s="408"/>
      <c r="BI915" s="408"/>
      <c r="BJ915" s="408"/>
      <c r="BK915" s="408"/>
      <c r="BL915" s="409"/>
      <c r="BM915" s="266"/>
      <c r="BN915" s="266"/>
      <c r="BO915" s="266"/>
      <c r="BP915" s="266"/>
      <c r="BQ915" s="266"/>
      <c r="BR915" s="266"/>
      <c r="BS915" s="266"/>
      <c r="BT915" s="266"/>
      <c r="BU915" s="266"/>
      <c r="BV915" s="291"/>
      <c r="BW915" s="266"/>
      <c r="BX915" s="292"/>
      <c r="BY915" s="292"/>
      <c r="BZ915" s="292"/>
      <c r="CA915" s="292"/>
      <c r="CB915" s="292"/>
      <c r="CC915" s="292"/>
      <c r="CD915" s="293"/>
      <c r="CE915" s="291"/>
      <c r="CF915" s="292"/>
      <c r="CG915" s="292"/>
      <c r="CH915" s="292"/>
      <c r="CI915" s="292"/>
      <c r="CJ915" s="292"/>
      <c r="CK915" s="286" t="s">
        <v>1091</v>
      </c>
      <c r="CL915" s="292"/>
      <c r="CM915" s="293"/>
      <c r="CN915" s="8"/>
    </row>
    <row r="916" spans="4:92" ht="14.25" customHeight="1">
      <c r="D916" s="655" t="str">
        <f>+VIAS!A67</f>
        <v>LA ESPERANZA-CAMBULOS</v>
      </c>
      <c r="E916" s="655"/>
      <c r="F916" s="655"/>
      <c r="G916" s="655"/>
      <c r="H916" s="655"/>
      <c r="I916" s="655"/>
      <c r="J916" s="655"/>
      <c r="K916" s="655"/>
      <c r="L916" s="655"/>
      <c r="M916" s="655"/>
      <c r="N916" s="655"/>
      <c r="O916" s="655"/>
      <c r="P916" s="655"/>
      <c r="Q916" s="655"/>
      <c r="R916" s="655"/>
      <c r="S916" s="655"/>
      <c r="T916" s="655"/>
      <c r="U916" s="655"/>
      <c r="V916" s="655"/>
      <c r="W916" s="655"/>
      <c r="X916" s="655"/>
      <c r="Y916" s="655"/>
      <c r="Z916" s="655"/>
      <c r="AA916" s="655"/>
      <c r="AB916" s="655"/>
      <c r="AC916" s="654">
        <f>+VIAS!B67</f>
        <v>800</v>
      </c>
      <c r="AD916" s="655"/>
      <c r="AE916" s="655"/>
      <c r="AF916" s="655"/>
      <c r="AG916" s="655"/>
      <c r="AH916" s="655"/>
      <c r="AI916" s="655"/>
      <c r="AJ916" s="655"/>
      <c r="AK916" s="655"/>
      <c r="AL916" s="655"/>
      <c r="AM916" s="655"/>
      <c r="AN916" s="655"/>
      <c r="AO916" s="655"/>
      <c r="AP916" s="655"/>
      <c r="AQ916" s="655"/>
      <c r="AR916" s="655"/>
      <c r="AS916" s="655"/>
      <c r="AT916" s="655"/>
      <c r="AU916" s="407" t="s">
        <v>1495</v>
      </c>
      <c r="AV916" s="408"/>
      <c r="AW916" s="408"/>
      <c r="AX916" s="408"/>
      <c r="AY916" s="408"/>
      <c r="AZ916" s="408"/>
      <c r="BA916" s="408"/>
      <c r="BB916" s="408"/>
      <c r="BC916" s="408"/>
      <c r="BD916" s="408"/>
      <c r="BE916" s="408"/>
      <c r="BF916" s="408"/>
      <c r="BG916" s="408"/>
      <c r="BH916" s="408"/>
      <c r="BI916" s="408"/>
      <c r="BJ916" s="408"/>
      <c r="BK916" s="408"/>
      <c r="BL916" s="409"/>
      <c r="BM916" s="266"/>
      <c r="BN916" s="266"/>
      <c r="BO916" s="266"/>
      <c r="BP916" s="266"/>
      <c r="BQ916" s="266"/>
      <c r="BR916" s="266"/>
      <c r="BS916" s="266"/>
      <c r="BT916" s="266"/>
      <c r="BU916" s="266"/>
      <c r="BV916" s="291"/>
      <c r="BW916" s="266"/>
      <c r="BX916" s="292"/>
      <c r="BY916" s="292"/>
      <c r="BZ916" s="292"/>
      <c r="CA916" s="292"/>
      <c r="CB916" s="292"/>
      <c r="CC916" s="292"/>
      <c r="CD916" s="293"/>
      <c r="CE916" s="291"/>
      <c r="CF916" s="292"/>
      <c r="CG916" s="292"/>
      <c r="CH916" s="292"/>
      <c r="CI916" s="292"/>
      <c r="CJ916" s="292"/>
      <c r="CK916" s="286" t="s">
        <v>1091</v>
      </c>
      <c r="CL916" s="292"/>
      <c r="CM916" s="293"/>
      <c r="CN916" s="8"/>
    </row>
    <row r="917" spans="4:92" ht="14.25" customHeight="1">
      <c r="D917" s="655" t="str">
        <f>+VIAS!A68</f>
        <v>PALMAS - MAKENA No. 2</v>
      </c>
      <c r="E917" s="655"/>
      <c r="F917" s="655"/>
      <c r="G917" s="655"/>
      <c r="H917" s="655"/>
      <c r="I917" s="655"/>
      <c r="J917" s="655"/>
      <c r="K917" s="655"/>
      <c r="L917" s="655"/>
      <c r="M917" s="655"/>
      <c r="N917" s="655"/>
      <c r="O917" s="655"/>
      <c r="P917" s="655"/>
      <c r="Q917" s="655"/>
      <c r="R917" s="655"/>
      <c r="S917" s="655"/>
      <c r="T917" s="655"/>
      <c r="U917" s="655"/>
      <c r="V917" s="655"/>
      <c r="W917" s="655"/>
      <c r="X917" s="655"/>
      <c r="Y917" s="655"/>
      <c r="Z917" s="655"/>
      <c r="AA917" s="655"/>
      <c r="AB917" s="655"/>
      <c r="AC917" s="654">
        <f>+VIAS!B68</f>
        <v>730</v>
      </c>
      <c r="AD917" s="655"/>
      <c r="AE917" s="655"/>
      <c r="AF917" s="655"/>
      <c r="AG917" s="655"/>
      <c r="AH917" s="655"/>
      <c r="AI917" s="655"/>
      <c r="AJ917" s="655"/>
      <c r="AK917" s="655"/>
      <c r="AL917" s="655"/>
      <c r="AM917" s="655"/>
      <c r="AN917" s="655"/>
      <c r="AO917" s="655"/>
      <c r="AP917" s="655"/>
      <c r="AQ917" s="655"/>
      <c r="AR917" s="655"/>
      <c r="AS917" s="655"/>
      <c r="AT917" s="655"/>
      <c r="AU917" s="407" t="s">
        <v>1495</v>
      </c>
      <c r="AV917" s="408"/>
      <c r="AW917" s="408"/>
      <c r="AX917" s="408"/>
      <c r="AY917" s="408"/>
      <c r="AZ917" s="408"/>
      <c r="BA917" s="408"/>
      <c r="BB917" s="408"/>
      <c r="BC917" s="408"/>
      <c r="BD917" s="408"/>
      <c r="BE917" s="408"/>
      <c r="BF917" s="408"/>
      <c r="BG917" s="408"/>
      <c r="BH917" s="408"/>
      <c r="BI917" s="408"/>
      <c r="BJ917" s="408"/>
      <c r="BK917" s="408"/>
      <c r="BL917" s="409"/>
      <c r="BM917" s="266"/>
      <c r="BN917" s="266"/>
      <c r="BO917" s="266"/>
      <c r="BP917" s="266"/>
      <c r="BQ917" s="266"/>
      <c r="BR917" s="266"/>
      <c r="BS917" s="266"/>
      <c r="BT917" s="266"/>
      <c r="BU917" s="266"/>
      <c r="BV917" s="291"/>
      <c r="BW917" s="266"/>
      <c r="BX917" s="292"/>
      <c r="BY917" s="292"/>
      <c r="BZ917" s="292"/>
      <c r="CA917" s="292"/>
      <c r="CB917" s="292"/>
      <c r="CC917" s="292"/>
      <c r="CD917" s="293"/>
      <c r="CE917" s="291"/>
      <c r="CF917" s="292"/>
      <c r="CG917" s="292"/>
      <c r="CH917" s="292"/>
      <c r="CI917" s="292"/>
      <c r="CJ917" s="292"/>
      <c r="CK917" s="286" t="s">
        <v>1091</v>
      </c>
      <c r="CL917" s="292"/>
      <c r="CM917" s="293"/>
      <c r="CN917" s="8"/>
    </row>
    <row r="918" spans="4:92" ht="14.25" customHeight="1">
      <c r="D918" s="655" t="str">
        <f>+VIAS!A69</f>
        <v>CASCADA - LA TRIGRERA</v>
      </c>
      <c r="E918" s="655"/>
      <c r="F918" s="655"/>
      <c r="G918" s="655"/>
      <c r="H918" s="655"/>
      <c r="I918" s="655"/>
      <c r="J918" s="655"/>
      <c r="K918" s="655"/>
      <c r="L918" s="655"/>
      <c r="M918" s="655"/>
      <c r="N918" s="655"/>
      <c r="O918" s="655"/>
      <c r="P918" s="655"/>
      <c r="Q918" s="655"/>
      <c r="R918" s="655"/>
      <c r="S918" s="655"/>
      <c r="T918" s="655"/>
      <c r="U918" s="655"/>
      <c r="V918" s="655"/>
      <c r="W918" s="655"/>
      <c r="X918" s="655"/>
      <c r="Y918" s="655"/>
      <c r="Z918" s="655"/>
      <c r="AA918" s="655"/>
      <c r="AB918" s="655"/>
      <c r="AC918" s="654">
        <f>+VIAS!B69</f>
        <v>700</v>
      </c>
      <c r="AD918" s="655"/>
      <c r="AE918" s="655"/>
      <c r="AF918" s="655"/>
      <c r="AG918" s="655"/>
      <c r="AH918" s="655"/>
      <c r="AI918" s="655"/>
      <c r="AJ918" s="655"/>
      <c r="AK918" s="655"/>
      <c r="AL918" s="655"/>
      <c r="AM918" s="655"/>
      <c r="AN918" s="655"/>
      <c r="AO918" s="655"/>
      <c r="AP918" s="655"/>
      <c r="AQ918" s="655"/>
      <c r="AR918" s="655"/>
      <c r="AS918" s="655"/>
      <c r="AT918" s="655"/>
      <c r="AU918" s="407" t="s">
        <v>1495</v>
      </c>
      <c r="AV918" s="408"/>
      <c r="AW918" s="408"/>
      <c r="AX918" s="408"/>
      <c r="AY918" s="408"/>
      <c r="AZ918" s="408"/>
      <c r="BA918" s="408"/>
      <c r="BB918" s="408"/>
      <c r="BC918" s="408"/>
      <c r="BD918" s="408"/>
      <c r="BE918" s="408"/>
      <c r="BF918" s="408"/>
      <c r="BG918" s="408"/>
      <c r="BH918" s="408"/>
      <c r="BI918" s="408"/>
      <c r="BJ918" s="408"/>
      <c r="BK918" s="408"/>
      <c r="BL918" s="409"/>
      <c r="BM918" s="266"/>
      <c r="BN918" s="266"/>
      <c r="BO918" s="266"/>
      <c r="BP918" s="266"/>
      <c r="BQ918" s="266"/>
      <c r="BR918" s="266"/>
      <c r="BS918" s="266"/>
      <c r="BT918" s="266"/>
      <c r="BU918" s="266"/>
      <c r="BV918" s="291"/>
      <c r="BW918" s="266"/>
      <c r="BX918" s="292"/>
      <c r="BY918" s="292"/>
      <c r="BZ918" s="292"/>
      <c r="CA918" s="292"/>
      <c r="CB918" s="292"/>
      <c r="CC918" s="292"/>
      <c r="CD918" s="293"/>
      <c r="CE918" s="291"/>
      <c r="CF918" s="292"/>
      <c r="CG918" s="292"/>
      <c r="CH918" s="292"/>
      <c r="CI918" s="292"/>
      <c r="CJ918" s="292"/>
      <c r="CK918" s="286" t="s">
        <v>1091</v>
      </c>
      <c r="CL918" s="292"/>
      <c r="CM918" s="293"/>
      <c r="CN918" s="8"/>
    </row>
    <row r="919" spans="4:92" ht="14.25" customHeight="1">
      <c r="D919" s="655" t="str">
        <f>+VIAS!A70</f>
        <v>EL TABLACITO-LAS MARGARITAS</v>
      </c>
      <c r="E919" s="655"/>
      <c r="F919" s="655"/>
      <c r="G919" s="655"/>
      <c r="H919" s="655"/>
      <c r="I919" s="655"/>
      <c r="J919" s="655"/>
      <c r="K919" s="655"/>
      <c r="L919" s="655"/>
      <c r="M919" s="655"/>
      <c r="N919" s="655"/>
      <c r="O919" s="655"/>
      <c r="P919" s="655"/>
      <c r="Q919" s="655"/>
      <c r="R919" s="655"/>
      <c r="S919" s="655"/>
      <c r="T919" s="655"/>
      <c r="U919" s="655"/>
      <c r="V919" s="655"/>
      <c r="W919" s="655"/>
      <c r="X919" s="655"/>
      <c r="Y919" s="655"/>
      <c r="Z919" s="655"/>
      <c r="AA919" s="655"/>
      <c r="AB919" s="655"/>
      <c r="AC919" s="654">
        <f>+VIAS!B70</f>
        <v>700</v>
      </c>
      <c r="AD919" s="655"/>
      <c r="AE919" s="655"/>
      <c r="AF919" s="655"/>
      <c r="AG919" s="655"/>
      <c r="AH919" s="655"/>
      <c r="AI919" s="655"/>
      <c r="AJ919" s="655"/>
      <c r="AK919" s="655"/>
      <c r="AL919" s="655"/>
      <c r="AM919" s="655"/>
      <c r="AN919" s="655"/>
      <c r="AO919" s="655"/>
      <c r="AP919" s="655"/>
      <c r="AQ919" s="655"/>
      <c r="AR919" s="655"/>
      <c r="AS919" s="655"/>
      <c r="AT919" s="655"/>
      <c r="AU919" s="407" t="s">
        <v>1495</v>
      </c>
      <c r="AV919" s="408"/>
      <c r="AW919" s="408"/>
      <c r="AX919" s="408"/>
      <c r="AY919" s="408"/>
      <c r="AZ919" s="408"/>
      <c r="BA919" s="408"/>
      <c r="BB919" s="408"/>
      <c r="BC919" s="408"/>
      <c r="BD919" s="408"/>
      <c r="BE919" s="408"/>
      <c r="BF919" s="408"/>
      <c r="BG919" s="408"/>
      <c r="BH919" s="408"/>
      <c r="BI919" s="408"/>
      <c r="BJ919" s="408"/>
      <c r="BK919" s="408"/>
      <c r="BL919" s="409"/>
      <c r="BM919" s="266"/>
      <c r="BN919" s="266"/>
      <c r="BO919" s="266"/>
      <c r="BP919" s="266"/>
      <c r="BQ919" s="266"/>
      <c r="BR919" s="266"/>
      <c r="BS919" s="266"/>
      <c r="BT919" s="266"/>
      <c r="BU919" s="266"/>
      <c r="BV919" s="291"/>
      <c r="BW919" s="286" t="s">
        <v>1091</v>
      </c>
      <c r="BX919" s="292"/>
      <c r="BY919" s="292"/>
      <c r="BZ919" s="292"/>
      <c r="CA919" s="292"/>
      <c r="CB919" s="292"/>
      <c r="CC919" s="292"/>
      <c r="CD919" s="293"/>
      <c r="CE919" s="291"/>
      <c r="CF919" s="292"/>
      <c r="CG919" s="292"/>
      <c r="CH919" s="292"/>
      <c r="CI919" s="292"/>
      <c r="CJ919" s="292"/>
      <c r="CK919" s="266"/>
      <c r="CL919" s="292"/>
      <c r="CM919" s="293"/>
      <c r="CN919" s="8"/>
    </row>
    <row r="920" spans="4:92" ht="14.25" customHeight="1">
      <c r="D920" s="655" t="str">
        <f>+VIAS!A71</f>
        <v>PEKIN - PRIMAVERA</v>
      </c>
      <c r="E920" s="655"/>
      <c r="F920" s="655"/>
      <c r="G920" s="655"/>
      <c r="H920" s="655"/>
      <c r="I920" s="655"/>
      <c r="J920" s="655"/>
      <c r="K920" s="655"/>
      <c r="L920" s="655"/>
      <c r="M920" s="655"/>
      <c r="N920" s="655"/>
      <c r="O920" s="655"/>
      <c r="P920" s="655"/>
      <c r="Q920" s="655"/>
      <c r="R920" s="655"/>
      <c r="S920" s="655"/>
      <c r="T920" s="655"/>
      <c r="U920" s="655"/>
      <c r="V920" s="655"/>
      <c r="W920" s="655"/>
      <c r="X920" s="655"/>
      <c r="Y920" s="655"/>
      <c r="Z920" s="655"/>
      <c r="AA920" s="655"/>
      <c r="AB920" s="655"/>
      <c r="AC920" s="654">
        <f>+VIAS!B71</f>
        <v>600</v>
      </c>
      <c r="AD920" s="655"/>
      <c r="AE920" s="655"/>
      <c r="AF920" s="655"/>
      <c r="AG920" s="655"/>
      <c r="AH920" s="655"/>
      <c r="AI920" s="655"/>
      <c r="AJ920" s="655"/>
      <c r="AK920" s="655"/>
      <c r="AL920" s="655"/>
      <c r="AM920" s="655"/>
      <c r="AN920" s="655"/>
      <c r="AO920" s="655"/>
      <c r="AP920" s="655"/>
      <c r="AQ920" s="655"/>
      <c r="AR920" s="655"/>
      <c r="AS920" s="655"/>
      <c r="AT920" s="655"/>
      <c r="AU920" s="407" t="s">
        <v>1495</v>
      </c>
      <c r="AV920" s="408"/>
      <c r="AW920" s="408"/>
      <c r="AX920" s="408"/>
      <c r="AY920" s="408"/>
      <c r="AZ920" s="408"/>
      <c r="BA920" s="408"/>
      <c r="BB920" s="408"/>
      <c r="BC920" s="408"/>
      <c r="BD920" s="408"/>
      <c r="BE920" s="408"/>
      <c r="BF920" s="408"/>
      <c r="BG920" s="408"/>
      <c r="BH920" s="408"/>
      <c r="BI920" s="408"/>
      <c r="BJ920" s="408"/>
      <c r="BK920" s="408"/>
      <c r="BL920" s="409"/>
      <c r="BM920" s="286" t="s">
        <v>1091</v>
      </c>
      <c r="BN920" s="286" t="s">
        <v>1091</v>
      </c>
      <c r="BO920" s="286" t="s">
        <v>1091</v>
      </c>
      <c r="BP920" s="286" t="s">
        <v>1091</v>
      </c>
      <c r="BQ920" s="286" t="s">
        <v>1091</v>
      </c>
      <c r="BR920" s="286" t="s">
        <v>1091</v>
      </c>
      <c r="BS920" s="286" t="s">
        <v>1091</v>
      </c>
      <c r="BT920" s="286" t="s">
        <v>1091</v>
      </c>
      <c r="BU920" s="286" t="s">
        <v>1091</v>
      </c>
      <c r="BV920" s="291"/>
      <c r="BW920" s="266"/>
      <c r="BX920" s="292"/>
      <c r="BY920" s="292"/>
      <c r="BZ920" s="292"/>
      <c r="CA920" s="292"/>
      <c r="CB920" s="292"/>
      <c r="CC920" s="292"/>
      <c r="CD920" s="293"/>
      <c r="CE920" s="291"/>
      <c r="CF920" s="292"/>
      <c r="CG920" s="292"/>
      <c r="CH920" s="292"/>
      <c r="CI920" s="292"/>
      <c r="CJ920" s="292"/>
      <c r="CK920" s="266"/>
      <c r="CL920" s="292"/>
      <c r="CM920" s="293"/>
      <c r="CN920" s="8"/>
    </row>
    <row r="921" spans="4:92" ht="14.25" customHeight="1">
      <c r="D921" s="655" t="str">
        <f>+VIAS!A72</f>
        <v>LA HOLANDA -LA PATAGONIA</v>
      </c>
      <c r="E921" s="655"/>
      <c r="F921" s="655"/>
      <c r="G921" s="655"/>
      <c r="H921" s="655"/>
      <c r="I921" s="655"/>
      <c r="J921" s="655"/>
      <c r="K921" s="655"/>
      <c r="L921" s="655"/>
      <c r="M921" s="655"/>
      <c r="N921" s="655"/>
      <c r="O921" s="655"/>
      <c r="P921" s="655"/>
      <c r="Q921" s="655"/>
      <c r="R921" s="655"/>
      <c r="S921" s="655"/>
      <c r="T921" s="655"/>
      <c r="U921" s="655"/>
      <c r="V921" s="655"/>
      <c r="W921" s="655"/>
      <c r="X921" s="655"/>
      <c r="Y921" s="655"/>
      <c r="Z921" s="655"/>
      <c r="AA921" s="655"/>
      <c r="AB921" s="655"/>
      <c r="AC921" s="654">
        <f>+VIAS!B72</f>
        <v>550</v>
      </c>
      <c r="AD921" s="655"/>
      <c r="AE921" s="655"/>
      <c r="AF921" s="655"/>
      <c r="AG921" s="655"/>
      <c r="AH921" s="655"/>
      <c r="AI921" s="655"/>
      <c r="AJ921" s="655"/>
      <c r="AK921" s="655"/>
      <c r="AL921" s="655"/>
      <c r="AM921" s="655"/>
      <c r="AN921" s="655"/>
      <c r="AO921" s="655"/>
      <c r="AP921" s="655"/>
      <c r="AQ921" s="655"/>
      <c r="AR921" s="655"/>
      <c r="AS921" s="655"/>
      <c r="AT921" s="655"/>
      <c r="AU921" s="407" t="s">
        <v>1495</v>
      </c>
      <c r="AV921" s="408"/>
      <c r="AW921" s="408"/>
      <c r="AX921" s="408"/>
      <c r="AY921" s="408"/>
      <c r="AZ921" s="408"/>
      <c r="BA921" s="408"/>
      <c r="BB921" s="408"/>
      <c r="BC921" s="408"/>
      <c r="BD921" s="408"/>
      <c r="BE921" s="408"/>
      <c r="BF921" s="408"/>
      <c r="BG921" s="408"/>
      <c r="BH921" s="408"/>
      <c r="BI921" s="408"/>
      <c r="BJ921" s="408"/>
      <c r="BK921" s="408"/>
      <c r="BL921" s="409"/>
      <c r="BM921" s="266"/>
      <c r="BN921" s="266"/>
      <c r="BO921" s="266"/>
      <c r="BP921" s="266"/>
      <c r="BQ921" s="266"/>
      <c r="BR921" s="266"/>
      <c r="BS921" s="266"/>
      <c r="BT921" s="266"/>
      <c r="BU921" s="266"/>
      <c r="BV921" s="291"/>
      <c r="BW921" s="286" t="s">
        <v>1091</v>
      </c>
      <c r="BX921" s="292"/>
      <c r="BY921" s="292"/>
      <c r="BZ921" s="292"/>
      <c r="CA921" s="292"/>
      <c r="CB921" s="292"/>
      <c r="CC921" s="292"/>
      <c r="CD921" s="293"/>
      <c r="CE921" s="291"/>
      <c r="CF921" s="292"/>
      <c r="CG921" s="292"/>
      <c r="CH921" s="292"/>
      <c r="CI921" s="292"/>
      <c r="CJ921" s="292"/>
      <c r="CK921" s="266"/>
      <c r="CL921" s="292"/>
      <c r="CM921" s="293"/>
      <c r="CN921" s="8"/>
    </row>
    <row r="922" spans="4:92" ht="14.25" customHeight="1">
      <c r="D922" s="655" t="str">
        <f>+VIAS!A73</f>
        <v>ONASIS - LA FORTUNA</v>
      </c>
      <c r="E922" s="655"/>
      <c r="F922" s="655"/>
      <c r="G922" s="655"/>
      <c r="H922" s="655"/>
      <c r="I922" s="655"/>
      <c r="J922" s="655"/>
      <c r="K922" s="655"/>
      <c r="L922" s="655"/>
      <c r="M922" s="655"/>
      <c r="N922" s="655"/>
      <c r="O922" s="655"/>
      <c r="P922" s="655"/>
      <c r="Q922" s="655"/>
      <c r="R922" s="655"/>
      <c r="S922" s="655"/>
      <c r="T922" s="655"/>
      <c r="U922" s="655"/>
      <c r="V922" s="655"/>
      <c r="W922" s="655"/>
      <c r="X922" s="655"/>
      <c r="Y922" s="655"/>
      <c r="Z922" s="655"/>
      <c r="AA922" s="655"/>
      <c r="AB922" s="655"/>
      <c r="AC922" s="654">
        <f>+VIAS!B73</f>
        <v>550</v>
      </c>
      <c r="AD922" s="655"/>
      <c r="AE922" s="655"/>
      <c r="AF922" s="655"/>
      <c r="AG922" s="655"/>
      <c r="AH922" s="655"/>
      <c r="AI922" s="655"/>
      <c r="AJ922" s="655"/>
      <c r="AK922" s="655"/>
      <c r="AL922" s="655"/>
      <c r="AM922" s="655"/>
      <c r="AN922" s="655"/>
      <c r="AO922" s="655"/>
      <c r="AP922" s="655"/>
      <c r="AQ922" s="655"/>
      <c r="AR922" s="655"/>
      <c r="AS922" s="655"/>
      <c r="AT922" s="655"/>
      <c r="AU922" s="407" t="s">
        <v>1495</v>
      </c>
      <c r="AV922" s="408"/>
      <c r="AW922" s="408"/>
      <c r="AX922" s="408"/>
      <c r="AY922" s="408"/>
      <c r="AZ922" s="408"/>
      <c r="BA922" s="408"/>
      <c r="BB922" s="408"/>
      <c r="BC922" s="408"/>
      <c r="BD922" s="408"/>
      <c r="BE922" s="408"/>
      <c r="BF922" s="408"/>
      <c r="BG922" s="408"/>
      <c r="BH922" s="408"/>
      <c r="BI922" s="408"/>
      <c r="BJ922" s="408"/>
      <c r="BK922" s="408"/>
      <c r="BL922" s="409"/>
      <c r="BM922" s="286" t="s">
        <v>1091</v>
      </c>
      <c r="BN922" s="286" t="s">
        <v>1091</v>
      </c>
      <c r="BO922" s="286" t="s">
        <v>1091</v>
      </c>
      <c r="BP922" s="286" t="s">
        <v>1091</v>
      </c>
      <c r="BQ922" s="286" t="s">
        <v>1091</v>
      </c>
      <c r="BR922" s="286" t="s">
        <v>1091</v>
      </c>
      <c r="BS922" s="286" t="s">
        <v>1091</v>
      </c>
      <c r="BT922" s="286" t="s">
        <v>1091</v>
      </c>
      <c r="BU922" s="286" t="s">
        <v>1091</v>
      </c>
      <c r="BV922" s="291"/>
      <c r="BW922" s="266"/>
      <c r="BX922" s="292"/>
      <c r="BY922" s="292"/>
      <c r="BZ922" s="292"/>
      <c r="CA922" s="292"/>
      <c r="CB922" s="292"/>
      <c r="CC922" s="292"/>
      <c r="CD922" s="293"/>
      <c r="CE922" s="291"/>
      <c r="CF922" s="292"/>
      <c r="CG922" s="292"/>
      <c r="CH922" s="292"/>
      <c r="CI922" s="292"/>
      <c r="CJ922" s="292"/>
      <c r="CK922" s="266"/>
      <c r="CL922" s="292"/>
      <c r="CM922" s="293"/>
      <c r="CN922" s="8"/>
    </row>
    <row r="923" spans="4:92" ht="14.25" customHeight="1">
      <c r="D923" s="655" t="str">
        <f>+VIAS!A74</f>
        <v>LINEA FERREA-SAN JOAQUIN</v>
      </c>
      <c r="E923" s="655"/>
      <c r="F923" s="655"/>
      <c r="G923" s="655"/>
      <c r="H923" s="655"/>
      <c r="I923" s="655"/>
      <c r="J923" s="655"/>
      <c r="K923" s="655"/>
      <c r="L923" s="655"/>
      <c r="M923" s="655"/>
      <c r="N923" s="655"/>
      <c r="O923" s="655"/>
      <c r="P923" s="655"/>
      <c r="Q923" s="655"/>
      <c r="R923" s="655"/>
      <c r="S923" s="655"/>
      <c r="T923" s="655"/>
      <c r="U923" s="655"/>
      <c r="V923" s="655"/>
      <c r="W923" s="655"/>
      <c r="X923" s="655"/>
      <c r="Y923" s="655"/>
      <c r="Z923" s="655"/>
      <c r="AA923" s="655"/>
      <c r="AB923" s="655"/>
      <c r="AC923" s="654">
        <f>+VIAS!B74</f>
        <v>500</v>
      </c>
      <c r="AD923" s="655"/>
      <c r="AE923" s="655"/>
      <c r="AF923" s="655"/>
      <c r="AG923" s="655"/>
      <c r="AH923" s="655"/>
      <c r="AI923" s="655"/>
      <c r="AJ923" s="655"/>
      <c r="AK923" s="655"/>
      <c r="AL923" s="655"/>
      <c r="AM923" s="655"/>
      <c r="AN923" s="655"/>
      <c r="AO923" s="655"/>
      <c r="AP923" s="655"/>
      <c r="AQ923" s="655"/>
      <c r="AR923" s="655"/>
      <c r="AS923" s="655"/>
      <c r="AT923" s="655"/>
      <c r="AU923" s="407" t="s">
        <v>1495</v>
      </c>
      <c r="AV923" s="408"/>
      <c r="AW923" s="408"/>
      <c r="AX923" s="408"/>
      <c r="AY923" s="408"/>
      <c r="AZ923" s="408"/>
      <c r="BA923" s="408"/>
      <c r="BB923" s="408"/>
      <c r="BC923" s="408"/>
      <c r="BD923" s="408"/>
      <c r="BE923" s="408"/>
      <c r="BF923" s="408"/>
      <c r="BG923" s="408"/>
      <c r="BH923" s="408"/>
      <c r="BI923" s="408"/>
      <c r="BJ923" s="408"/>
      <c r="BK923" s="408"/>
      <c r="BL923" s="409"/>
      <c r="BM923" s="266"/>
      <c r="BN923" s="266"/>
      <c r="BO923" s="266"/>
      <c r="BP923" s="266"/>
      <c r="BQ923" s="266"/>
      <c r="BR923" s="266"/>
      <c r="BS923" s="266"/>
      <c r="BT923" s="266"/>
      <c r="BU923" s="266"/>
      <c r="BV923" s="291"/>
      <c r="BW923" s="266"/>
      <c r="BX923" s="292"/>
      <c r="BY923" s="292"/>
      <c r="BZ923" s="292"/>
      <c r="CA923" s="292"/>
      <c r="CB923" s="292"/>
      <c r="CC923" s="292"/>
      <c r="CD923" s="293"/>
      <c r="CE923" s="291"/>
      <c r="CF923" s="292"/>
      <c r="CG923" s="292"/>
      <c r="CH923" s="292"/>
      <c r="CI923" s="292"/>
      <c r="CJ923" s="292"/>
      <c r="CK923" s="286" t="s">
        <v>1091</v>
      </c>
      <c r="CL923" s="292"/>
      <c r="CM923" s="293"/>
      <c r="CN923" s="8"/>
    </row>
    <row r="924" spans="4:92" ht="14.25" customHeight="1">
      <c r="D924" s="655" t="str">
        <f>+VIAS!A75</f>
        <v>EL PORVENIR - BELLAVISTA</v>
      </c>
      <c r="E924" s="655"/>
      <c r="F924" s="655"/>
      <c r="G924" s="655"/>
      <c r="H924" s="655"/>
      <c r="I924" s="655"/>
      <c r="J924" s="655"/>
      <c r="K924" s="655"/>
      <c r="L924" s="655"/>
      <c r="M924" s="655"/>
      <c r="N924" s="655"/>
      <c r="O924" s="655"/>
      <c r="P924" s="655"/>
      <c r="Q924" s="655"/>
      <c r="R924" s="655"/>
      <c r="S924" s="655"/>
      <c r="T924" s="655"/>
      <c r="U924" s="655"/>
      <c r="V924" s="655"/>
      <c r="W924" s="655"/>
      <c r="X924" s="655"/>
      <c r="Y924" s="655"/>
      <c r="Z924" s="655"/>
      <c r="AA924" s="655"/>
      <c r="AB924" s="655"/>
      <c r="AC924" s="654">
        <f>+VIAS!B75</f>
        <v>500</v>
      </c>
      <c r="AD924" s="655"/>
      <c r="AE924" s="655"/>
      <c r="AF924" s="655"/>
      <c r="AG924" s="655"/>
      <c r="AH924" s="655"/>
      <c r="AI924" s="655"/>
      <c r="AJ924" s="655"/>
      <c r="AK924" s="655"/>
      <c r="AL924" s="655"/>
      <c r="AM924" s="655"/>
      <c r="AN924" s="655"/>
      <c r="AO924" s="655"/>
      <c r="AP924" s="655"/>
      <c r="AQ924" s="655"/>
      <c r="AR924" s="655"/>
      <c r="AS924" s="655"/>
      <c r="AT924" s="655"/>
      <c r="AU924" s="407" t="s">
        <v>1495</v>
      </c>
      <c r="AV924" s="408"/>
      <c r="AW924" s="408"/>
      <c r="AX924" s="408"/>
      <c r="AY924" s="408"/>
      <c r="AZ924" s="408"/>
      <c r="BA924" s="408"/>
      <c r="BB924" s="408"/>
      <c r="BC924" s="408"/>
      <c r="BD924" s="408"/>
      <c r="BE924" s="408"/>
      <c r="BF924" s="408"/>
      <c r="BG924" s="408"/>
      <c r="BH924" s="408"/>
      <c r="BI924" s="408"/>
      <c r="BJ924" s="408"/>
      <c r="BK924" s="408"/>
      <c r="BL924" s="409"/>
      <c r="BM924" s="266"/>
      <c r="BN924" s="266"/>
      <c r="BO924" s="266"/>
      <c r="BP924" s="266"/>
      <c r="BQ924" s="266"/>
      <c r="BR924" s="266"/>
      <c r="BS924" s="266"/>
      <c r="BT924" s="266"/>
      <c r="BU924" s="266"/>
      <c r="BV924" s="291"/>
      <c r="BW924" s="286" t="s">
        <v>1091</v>
      </c>
      <c r="BX924" s="292"/>
      <c r="BY924" s="292"/>
      <c r="BZ924" s="292"/>
      <c r="CA924" s="292"/>
      <c r="CB924" s="292"/>
      <c r="CC924" s="292"/>
      <c r="CD924" s="293"/>
      <c r="CE924" s="291"/>
      <c r="CF924" s="292"/>
      <c r="CG924" s="292"/>
      <c r="CH924" s="292"/>
      <c r="CI924" s="292"/>
      <c r="CJ924" s="292"/>
      <c r="CK924" s="266"/>
      <c r="CL924" s="292"/>
      <c r="CM924" s="293"/>
      <c r="CN924" s="8"/>
    </row>
    <row r="925" spans="4:92" ht="14.25" customHeight="1">
      <c r="D925" s="655" t="str">
        <f>+VIAS!A76</f>
        <v>QUEBRADA SAN FELIPE</v>
      </c>
      <c r="E925" s="655"/>
      <c r="F925" s="655"/>
      <c r="G925" s="655"/>
      <c r="H925" s="655"/>
      <c r="I925" s="655"/>
      <c r="J925" s="655"/>
      <c r="K925" s="655"/>
      <c r="L925" s="655"/>
      <c r="M925" s="655"/>
      <c r="N925" s="655"/>
      <c r="O925" s="655"/>
      <c r="P925" s="655"/>
      <c r="Q925" s="655"/>
      <c r="R925" s="655"/>
      <c r="S925" s="655"/>
      <c r="T925" s="655"/>
      <c r="U925" s="655"/>
      <c r="V925" s="655"/>
      <c r="W925" s="655"/>
      <c r="X925" s="655"/>
      <c r="Y925" s="655"/>
      <c r="Z925" s="655"/>
      <c r="AA925" s="655"/>
      <c r="AB925" s="655"/>
      <c r="AC925" s="654">
        <f>+VIAS!B76</f>
        <v>410</v>
      </c>
      <c r="AD925" s="655"/>
      <c r="AE925" s="655"/>
      <c r="AF925" s="655"/>
      <c r="AG925" s="655"/>
      <c r="AH925" s="655"/>
      <c r="AI925" s="655"/>
      <c r="AJ925" s="655"/>
      <c r="AK925" s="655"/>
      <c r="AL925" s="655"/>
      <c r="AM925" s="655"/>
      <c r="AN925" s="655"/>
      <c r="AO925" s="655"/>
      <c r="AP925" s="655"/>
      <c r="AQ925" s="655"/>
      <c r="AR925" s="655"/>
      <c r="AS925" s="655"/>
      <c r="AT925" s="655"/>
      <c r="AU925" s="407" t="s">
        <v>1495</v>
      </c>
      <c r="AV925" s="408"/>
      <c r="AW925" s="408"/>
      <c r="AX925" s="408"/>
      <c r="AY925" s="408"/>
      <c r="AZ925" s="408"/>
      <c r="BA925" s="408"/>
      <c r="BB925" s="408"/>
      <c r="BC925" s="408"/>
      <c r="BD925" s="408"/>
      <c r="BE925" s="408"/>
      <c r="BF925" s="408"/>
      <c r="BG925" s="408"/>
      <c r="BH925" s="408"/>
      <c r="BI925" s="408"/>
      <c r="BJ925" s="408"/>
      <c r="BK925" s="408"/>
      <c r="BL925" s="409"/>
      <c r="BM925" s="266"/>
      <c r="BN925" s="266"/>
      <c r="BO925" s="266"/>
      <c r="BP925" s="266"/>
      <c r="BQ925" s="266"/>
      <c r="BR925" s="266"/>
      <c r="BS925" s="266"/>
      <c r="BT925" s="266"/>
      <c r="BU925" s="266"/>
      <c r="BV925" s="291"/>
      <c r="BW925" s="266"/>
      <c r="BX925" s="292"/>
      <c r="BY925" s="292"/>
      <c r="BZ925" s="292"/>
      <c r="CA925" s="292"/>
      <c r="CB925" s="292"/>
      <c r="CC925" s="292"/>
      <c r="CD925" s="293"/>
      <c r="CE925" s="291"/>
      <c r="CF925" s="292"/>
      <c r="CG925" s="292"/>
      <c r="CH925" s="292"/>
      <c r="CI925" s="292"/>
      <c r="CJ925" s="292"/>
      <c r="CK925" s="286" t="s">
        <v>1091</v>
      </c>
      <c r="CL925" s="292"/>
      <c r="CM925" s="293"/>
      <c r="CN925" s="8"/>
    </row>
    <row r="926" spans="4:92" ht="14.25" customHeight="1">
      <c r="D926" s="655" t="str">
        <f>+VIAS!A77</f>
        <v>QUIMBAYA - EL SILENCIO</v>
      </c>
      <c r="E926" s="655"/>
      <c r="F926" s="655"/>
      <c r="G926" s="655"/>
      <c r="H926" s="655"/>
      <c r="I926" s="655"/>
      <c r="J926" s="655"/>
      <c r="K926" s="655"/>
      <c r="L926" s="655"/>
      <c r="M926" s="655"/>
      <c r="N926" s="655"/>
      <c r="O926" s="655"/>
      <c r="P926" s="655"/>
      <c r="Q926" s="655"/>
      <c r="R926" s="655"/>
      <c r="S926" s="655"/>
      <c r="T926" s="655"/>
      <c r="U926" s="655"/>
      <c r="V926" s="655"/>
      <c r="W926" s="655"/>
      <c r="X926" s="655"/>
      <c r="Y926" s="655"/>
      <c r="Z926" s="655"/>
      <c r="AA926" s="655"/>
      <c r="AB926" s="655"/>
      <c r="AC926" s="654">
        <f>+VIAS!B77</f>
        <v>400</v>
      </c>
      <c r="AD926" s="655"/>
      <c r="AE926" s="655"/>
      <c r="AF926" s="655"/>
      <c r="AG926" s="655"/>
      <c r="AH926" s="655"/>
      <c r="AI926" s="655"/>
      <c r="AJ926" s="655"/>
      <c r="AK926" s="655"/>
      <c r="AL926" s="655"/>
      <c r="AM926" s="655"/>
      <c r="AN926" s="655"/>
      <c r="AO926" s="655"/>
      <c r="AP926" s="655"/>
      <c r="AQ926" s="655"/>
      <c r="AR926" s="655"/>
      <c r="AS926" s="655"/>
      <c r="AT926" s="655"/>
      <c r="AU926" s="407" t="s">
        <v>1495</v>
      </c>
      <c r="AV926" s="408"/>
      <c r="AW926" s="408"/>
      <c r="AX926" s="408"/>
      <c r="AY926" s="408"/>
      <c r="AZ926" s="408"/>
      <c r="BA926" s="408"/>
      <c r="BB926" s="408"/>
      <c r="BC926" s="408"/>
      <c r="BD926" s="408"/>
      <c r="BE926" s="408"/>
      <c r="BF926" s="408"/>
      <c r="BG926" s="408"/>
      <c r="BH926" s="408"/>
      <c r="BI926" s="408"/>
      <c r="BJ926" s="408"/>
      <c r="BK926" s="408"/>
      <c r="BL926" s="409"/>
      <c r="BM926" s="266"/>
      <c r="BN926" s="266"/>
      <c r="BO926" s="266"/>
      <c r="BP926" s="266"/>
      <c r="BQ926" s="266"/>
      <c r="BR926" s="266"/>
      <c r="BS926" s="266"/>
      <c r="BT926" s="266"/>
      <c r="BU926" s="266"/>
      <c r="BV926" s="291"/>
      <c r="BW926" s="266"/>
      <c r="BX926" s="292"/>
      <c r="BY926" s="292"/>
      <c r="BZ926" s="292"/>
      <c r="CA926" s="292"/>
      <c r="CB926" s="292"/>
      <c r="CC926" s="292"/>
      <c r="CD926" s="293"/>
      <c r="CE926" s="291"/>
      <c r="CF926" s="292"/>
      <c r="CG926" s="292"/>
      <c r="CH926" s="292"/>
      <c r="CI926" s="292"/>
      <c r="CJ926" s="292"/>
      <c r="CK926" s="286" t="s">
        <v>1091</v>
      </c>
      <c r="CL926" s="292"/>
      <c r="CM926" s="293"/>
      <c r="CN926" s="8"/>
    </row>
    <row r="927" spans="4:92" ht="14.25" customHeight="1">
      <c r="D927" s="655" t="str">
        <f>+VIAS!A78</f>
        <v>EL PALMAR - GUAJIRA</v>
      </c>
      <c r="E927" s="655"/>
      <c r="F927" s="655"/>
      <c r="G927" s="655"/>
      <c r="H927" s="655"/>
      <c r="I927" s="655"/>
      <c r="J927" s="655"/>
      <c r="K927" s="655"/>
      <c r="L927" s="655"/>
      <c r="M927" s="655"/>
      <c r="N927" s="655"/>
      <c r="O927" s="655"/>
      <c r="P927" s="655"/>
      <c r="Q927" s="655"/>
      <c r="R927" s="655"/>
      <c r="S927" s="655"/>
      <c r="T927" s="655"/>
      <c r="U927" s="655"/>
      <c r="V927" s="655"/>
      <c r="W927" s="655"/>
      <c r="X927" s="655"/>
      <c r="Y927" s="655"/>
      <c r="Z927" s="655"/>
      <c r="AA927" s="655"/>
      <c r="AB927" s="655"/>
      <c r="AC927" s="654">
        <f>+VIAS!B78</f>
        <v>400</v>
      </c>
      <c r="AD927" s="655"/>
      <c r="AE927" s="655"/>
      <c r="AF927" s="655"/>
      <c r="AG927" s="655"/>
      <c r="AH927" s="655"/>
      <c r="AI927" s="655"/>
      <c r="AJ927" s="655"/>
      <c r="AK927" s="655"/>
      <c r="AL927" s="655"/>
      <c r="AM927" s="655"/>
      <c r="AN927" s="655"/>
      <c r="AO927" s="655"/>
      <c r="AP927" s="655"/>
      <c r="AQ927" s="655"/>
      <c r="AR927" s="655"/>
      <c r="AS927" s="655"/>
      <c r="AT927" s="655"/>
      <c r="AU927" s="407" t="s">
        <v>1495</v>
      </c>
      <c r="AV927" s="408"/>
      <c r="AW927" s="408"/>
      <c r="AX927" s="408"/>
      <c r="AY927" s="408"/>
      <c r="AZ927" s="408"/>
      <c r="BA927" s="408"/>
      <c r="BB927" s="408"/>
      <c r="BC927" s="408"/>
      <c r="BD927" s="408"/>
      <c r="BE927" s="408"/>
      <c r="BF927" s="408"/>
      <c r="BG927" s="408"/>
      <c r="BH927" s="408"/>
      <c r="BI927" s="408"/>
      <c r="BJ927" s="408"/>
      <c r="BK927" s="408"/>
      <c r="BL927" s="409"/>
      <c r="BM927" s="266"/>
      <c r="BN927" s="266"/>
      <c r="BO927" s="266"/>
      <c r="BP927" s="266"/>
      <c r="BQ927" s="266"/>
      <c r="BR927" s="266"/>
      <c r="BS927" s="266"/>
      <c r="BT927" s="266"/>
      <c r="BU927" s="266"/>
      <c r="BV927" s="291"/>
      <c r="BW927" s="266"/>
      <c r="BX927" s="292"/>
      <c r="BY927" s="292"/>
      <c r="BZ927" s="292"/>
      <c r="CA927" s="292"/>
      <c r="CB927" s="292"/>
      <c r="CC927" s="292"/>
      <c r="CD927" s="293"/>
      <c r="CE927" s="291"/>
      <c r="CF927" s="292"/>
      <c r="CG927" s="292"/>
      <c r="CH927" s="292"/>
      <c r="CI927" s="292"/>
      <c r="CJ927" s="292"/>
      <c r="CK927" s="286" t="s">
        <v>1091</v>
      </c>
      <c r="CL927" s="292"/>
      <c r="CM927" s="293"/>
      <c r="CN927" s="8"/>
    </row>
    <row r="928" spans="4:92" ht="14.25" customHeight="1">
      <c r="D928" s="655" t="str">
        <f>+VIAS!A79</f>
        <v>ARAUCA - EL COFRE</v>
      </c>
      <c r="E928" s="655"/>
      <c r="F928" s="655"/>
      <c r="G928" s="655"/>
      <c r="H928" s="655"/>
      <c r="I928" s="655"/>
      <c r="J928" s="655"/>
      <c r="K928" s="655"/>
      <c r="L928" s="655"/>
      <c r="M928" s="655"/>
      <c r="N928" s="655"/>
      <c r="O928" s="655"/>
      <c r="P928" s="655"/>
      <c r="Q928" s="655"/>
      <c r="R928" s="655"/>
      <c r="S928" s="655"/>
      <c r="T928" s="655"/>
      <c r="U928" s="655"/>
      <c r="V928" s="655"/>
      <c r="W928" s="655"/>
      <c r="X928" s="655"/>
      <c r="Y928" s="655"/>
      <c r="Z928" s="655"/>
      <c r="AA928" s="655"/>
      <c r="AB928" s="655"/>
      <c r="AC928" s="654">
        <f>+VIAS!B79</f>
        <v>350</v>
      </c>
      <c r="AD928" s="655"/>
      <c r="AE928" s="655"/>
      <c r="AF928" s="655"/>
      <c r="AG928" s="655"/>
      <c r="AH928" s="655"/>
      <c r="AI928" s="655"/>
      <c r="AJ928" s="655"/>
      <c r="AK928" s="655"/>
      <c r="AL928" s="655"/>
      <c r="AM928" s="655"/>
      <c r="AN928" s="655"/>
      <c r="AO928" s="655"/>
      <c r="AP928" s="655"/>
      <c r="AQ928" s="655"/>
      <c r="AR928" s="655"/>
      <c r="AS928" s="655"/>
      <c r="AT928" s="655"/>
      <c r="AU928" s="407" t="s">
        <v>1495</v>
      </c>
      <c r="AV928" s="408"/>
      <c r="AW928" s="408"/>
      <c r="AX928" s="408"/>
      <c r="AY928" s="408"/>
      <c r="AZ928" s="408"/>
      <c r="BA928" s="408"/>
      <c r="BB928" s="408"/>
      <c r="BC928" s="408"/>
      <c r="BD928" s="408"/>
      <c r="BE928" s="408"/>
      <c r="BF928" s="408"/>
      <c r="BG928" s="408"/>
      <c r="BH928" s="408"/>
      <c r="BI928" s="408"/>
      <c r="BJ928" s="408"/>
      <c r="BK928" s="408"/>
      <c r="BL928" s="409"/>
      <c r="BM928" s="266"/>
      <c r="BN928" s="266"/>
      <c r="BO928" s="266"/>
      <c r="BP928" s="266"/>
      <c r="BQ928" s="266"/>
      <c r="BR928" s="266"/>
      <c r="BS928" s="266"/>
      <c r="BT928" s="266"/>
      <c r="BU928" s="266"/>
      <c r="BV928" s="291"/>
      <c r="BW928" s="266"/>
      <c r="BX928" s="292"/>
      <c r="BY928" s="292"/>
      <c r="BZ928" s="292"/>
      <c r="CA928" s="292"/>
      <c r="CB928" s="292"/>
      <c r="CC928" s="292"/>
      <c r="CD928" s="293"/>
      <c r="CE928" s="291"/>
      <c r="CF928" s="292"/>
      <c r="CG928" s="292"/>
      <c r="CH928" s="292"/>
      <c r="CI928" s="292"/>
      <c r="CJ928" s="292"/>
      <c r="CK928" s="286" t="s">
        <v>1091</v>
      </c>
      <c r="CL928" s="292"/>
      <c r="CM928" s="293"/>
      <c r="CN928" s="8"/>
    </row>
    <row r="929" spans="4:92" ht="14.25" customHeight="1">
      <c r="D929" s="655" t="str">
        <f>+VIAS!A80</f>
        <v>ANILLO CARRETERA VIEJA</v>
      </c>
      <c r="E929" s="655"/>
      <c r="F929" s="655"/>
      <c r="G929" s="655"/>
      <c r="H929" s="655"/>
      <c r="I929" s="655"/>
      <c r="J929" s="655"/>
      <c r="K929" s="655"/>
      <c r="L929" s="655"/>
      <c r="M929" s="655"/>
      <c r="N929" s="655"/>
      <c r="O929" s="655"/>
      <c r="P929" s="655"/>
      <c r="Q929" s="655"/>
      <c r="R929" s="655"/>
      <c r="S929" s="655"/>
      <c r="T929" s="655"/>
      <c r="U929" s="655"/>
      <c r="V929" s="655"/>
      <c r="W929" s="655"/>
      <c r="X929" s="655"/>
      <c r="Y929" s="655"/>
      <c r="Z929" s="655"/>
      <c r="AA929" s="655"/>
      <c r="AB929" s="655"/>
      <c r="AC929" s="654">
        <f>+VIAS!B80</f>
        <v>340</v>
      </c>
      <c r="AD929" s="655"/>
      <c r="AE929" s="655"/>
      <c r="AF929" s="655"/>
      <c r="AG929" s="655"/>
      <c r="AH929" s="655"/>
      <c r="AI929" s="655"/>
      <c r="AJ929" s="655"/>
      <c r="AK929" s="655"/>
      <c r="AL929" s="655"/>
      <c r="AM929" s="655"/>
      <c r="AN929" s="655"/>
      <c r="AO929" s="655"/>
      <c r="AP929" s="655"/>
      <c r="AQ929" s="655"/>
      <c r="AR929" s="655"/>
      <c r="AS929" s="655"/>
      <c r="AT929" s="655"/>
      <c r="AU929" s="407" t="s">
        <v>1495</v>
      </c>
      <c r="AV929" s="408"/>
      <c r="AW929" s="408"/>
      <c r="AX929" s="408"/>
      <c r="AY929" s="408"/>
      <c r="AZ929" s="408"/>
      <c r="BA929" s="408"/>
      <c r="BB929" s="408"/>
      <c r="BC929" s="408"/>
      <c r="BD929" s="408"/>
      <c r="BE929" s="408"/>
      <c r="BF929" s="408"/>
      <c r="BG929" s="408"/>
      <c r="BH929" s="408"/>
      <c r="BI929" s="408"/>
      <c r="BJ929" s="408"/>
      <c r="BK929" s="408"/>
      <c r="BL929" s="409"/>
      <c r="BM929" s="266"/>
      <c r="BN929" s="266"/>
      <c r="BO929" s="266"/>
      <c r="BP929" s="266"/>
      <c r="BQ929" s="266"/>
      <c r="BR929" s="266"/>
      <c r="BS929" s="266"/>
      <c r="BT929" s="266"/>
      <c r="BU929" s="266"/>
      <c r="BV929" s="291"/>
      <c r="BW929" s="286" t="s">
        <v>1091</v>
      </c>
      <c r="BX929" s="292"/>
      <c r="BY929" s="292"/>
      <c r="BZ929" s="292"/>
      <c r="CA929" s="292"/>
      <c r="CB929" s="292"/>
      <c r="CC929" s="292"/>
      <c r="CD929" s="293"/>
      <c r="CE929" s="291"/>
      <c r="CF929" s="292"/>
      <c r="CG929" s="292"/>
      <c r="CH929" s="292"/>
      <c r="CI929" s="292"/>
      <c r="CJ929" s="292"/>
      <c r="CK929" s="266"/>
      <c r="CL929" s="292"/>
      <c r="CM929" s="293"/>
      <c r="CN929" s="8"/>
    </row>
    <row r="930" spans="4:92" ht="14.25" customHeight="1">
      <c r="D930" s="655" t="str">
        <f>+VIAS!A81</f>
        <v>CAMPALA - QUIMBAYITA</v>
      </c>
      <c r="E930" s="655"/>
      <c r="F930" s="655"/>
      <c r="G930" s="655"/>
      <c r="H930" s="655"/>
      <c r="I930" s="655"/>
      <c r="J930" s="655"/>
      <c r="K930" s="655"/>
      <c r="L930" s="655"/>
      <c r="M930" s="655"/>
      <c r="N930" s="655"/>
      <c r="O930" s="655"/>
      <c r="P930" s="655"/>
      <c r="Q930" s="655"/>
      <c r="R930" s="655"/>
      <c r="S930" s="655"/>
      <c r="T930" s="655"/>
      <c r="U930" s="655"/>
      <c r="V930" s="655"/>
      <c r="W930" s="655"/>
      <c r="X930" s="655"/>
      <c r="Y930" s="655"/>
      <c r="Z930" s="655"/>
      <c r="AA930" s="655"/>
      <c r="AB930" s="655"/>
      <c r="AC930" s="654">
        <f>+VIAS!B81</f>
        <v>300</v>
      </c>
      <c r="AD930" s="655"/>
      <c r="AE930" s="655"/>
      <c r="AF930" s="655"/>
      <c r="AG930" s="655"/>
      <c r="AH930" s="655"/>
      <c r="AI930" s="655"/>
      <c r="AJ930" s="655"/>
      <c r="AK930" s="655"/>
      <c r="AL930" s="655"/>
      <c r="AM930" s="655"/>
      <c r="AN930" s="655"/>
      <c r="AO930" s="655"/>
      <c r="AP930" s="655"/>
      <c r="AQ930" s="655"/>
      <c r="AR930" s="655"/>
      <c r="AS930" s="655"/>
      <c r="AT930" s="655"/>
      <c r="AU930" s="407" t="s">
        <v>1495</v>
      </c>
      <c r="AV930" s="408"/>
      <c r="AW930" s="408"/>
      <c r="AX930" s="408"/>
      <c r="AY930" s="408"/>
      <c r="AZ930" s="408"/>
      <c r="BA930" s="408"/>
      <c r="BB930" s="408"/>
      <c r="BC930" s="408"/>
      <c r="BD930" s="408"/>
      <c r="BE930" s="408"/>
      <c r="BF930" s="408"/>
      <c r="BG930" s="408"/>
      <c r="BH930" s="408"/>
      <c r="BI930" s="408"/>
      <c r="BJ930" s="408"/>
      <c r="BK930" s="408"/>
      <c r="BL930" s="409"/>
      <c r="BM930" s="266"/>
      <c r="BN930" s="266"/>
      <c r="BO930" s="266"/>
      <c r="BP930" s="266"/>
      <c r="BQ930" s="266"/>
      <c r="BR930" s="266"/>
      <c r="BS930" s="266"/>
      <c r="BT930" s="266"/>
      <c r="BU930" s="266"/>
      <c r="BV930" s="291"/>
      <c r="BW930" s="266"/>
      <c r="BX930" s="292"/>
      <c r="BY930" s="292"/>
      <c r="BZ930" s="292"/>
      <c r="CA930" s="292"/>
      <c r="CB930" s="292"/>
      <c r="CC930" s="292"/>
      <c r="CD930" s="293"/>
      <c r="CE930" s="291"/>
      <c r="CF930" s="292"/>
      <c r="CG930" s="292"/>
      <c r="CH930" s="292"/>
      <c r="CI930" s="292"/>
      <c r="CJ930" s="292"/>
      <c r="CK930" s="286" t="s">
        <v>1091</v>
      </c>
      <c r="CL930" s="292"/>
      <c r="CM930" s="293"/>
      <c r="CN930" s="8"/>
    </row>
    <row r="931" spans="4:92" ht="14.25" customHeight="1">
      <c r="D931" s="655" t="str">
        <f>+VIAS!A82</f>
        <v>PINGANÀ - AGUACATAL</v>
      </c>
      <c r="E931" s="655"/>
      <c r="F931" s="655"/>
      <c r="G931" s="655"/>
      <c r="H931" s="655"/>
      <c r="I931" s="655"/>
      <c r="J931" s="655"/>
      <c r="K931" s="655"/>
      <c r="L931" s="655"/>
      <c r="M931" s="655"/>
      <c r="N931" s="655"/>
      <c r="O931" s="655"/>
      <c r="P931" s="655"/>
      <c r="Q931" s="655"/>
      <c r="R931" s="655"/>
      <c r="S931" s="655"/>
      <c r="T931" s="655"/>
      <c r="U931" s="655"/>
      <c r="V931" s="655"/>
      <c r="W931" s="655"/>
      <c r="X931" s="655"/>
      <c r="Y931" s="655"/>
      <c r="Z931" s="655"/>
      <c r="AA931" s="655"/>
      <c r="AB931" s="655"/>
      <c r="AC931" s="654">
        <f>+VIAS!B82</f>
        <v>2100</v>
      </c>
      <c r="AD931" s="655"/>
      <c r="AE931" s="655"/>
      <c r="AF931" s="655"/>
      <c r="AG931" s="655"/>
      <c r="AH931" s="655"/>
      <c r="AI931" s="655"/>
      <c r="AJ931" s="655"/>
      <c r="AK931" s="655"/>
      <c r="AL931" s="655"/>
      <c r="AM931" s="655"/>
      <c r="AN931" s="655"/>
      <c r="AO931" s="655"/>
      <c r="AP931" s="655"/>
      <c r="AQ931" s="655"/>
      <c r="AR931" s="655"/>
      <c r="AS931" s="655"/>
      <c r="AT931" s="655"/>
      <c r="AU931" s="407" t="s">
        <v>1495</v>
      </c>
      <c r="AV931" s="408"/>
      <c r="AW931" s="408"/>
      <c r="AX931" s="408"/>
      <c r="AY931" s="408"/>
      <c r="AZ931" s="408"/>
      <c r="BA931" s="408"/>
      <c r="BB931" s="408"/>
      <c r="BC931" s="408"/>
      <c r="BD931" s="408"/>
      <c r="BE931" s="408"/>
      <c r="BF931" s="408"/>
      <c r="BG931" s="408"/>
      <c r="BH931" s="408"/>
      <c r="BI931" s="408"/>
      <c r="BJ931" s="408"/>
      <c r="BK931" s="408"/>
      <c r="BL931" s="409"/>
      <c r="BM931" s="266"/>
      <c r="BN931" s="266"/>
      <c r="BO931" s="266"/>
      <c r="BP931" s="266"/>
      <c r="BQ931" s="266"/>
      <c r="BR931" s="266"/>
      <c r="BS931" s="266"/>
      <c r="BT931" s="266"/>
      <c r="BU931" s="266"/>
      <c r="BV931" s="291"/>
      <c r="BW931" s="286" t="s">
        <v>1091</v>
      </c>
      <c r="BX931" s="292"/>
      <c r="BY931" s="292"/>
      <c r="BZ931" s="292"/>
      <c r="CA931" s="292"/>
      <c r="CB931" s="292"/>
      <c r="CC931" s="292"/>
      <c r="CD931" s="293"/>
      <c r="CE931" s="291"/>
      <c r="CF931" s="292"/>
      <c r="CG931" s="292"/>
      <c r="CH931" s="292"/>
      <c r="CI931" s="292"/>
      <c r="CJ931" s="292"/>
      <c r="CK931" s="266"/>
      <c r="CL931" s="292"/>
      <c r="CM931" s="293"/>
      <c r="CN931" s="8"/>
    </row>
    <row r="932" spans="4:92" ht="14.25" customHeight="1">
      <c r="D932" s="655" t="str">
        <f>+VIAS!A83</f>
        <v>BRUSELAS - PORTUGAL</v>
      </c>
      <c r="E932" s="655"/>
      <c r="F932" s="655"/>
      <c r="G932" s="655"/>
      <c r="H932" s="655"/>
      <c r="I932" s="655"/>
      <c r="J932" s="655"/>
      <c r="K932" s="655"/>
      <c r="L932" s="655"/>
      <c r="M932" s="655"/>
      <c r="N932" s="655"/>
      <c r="O932" s="655"/>
      <c r="P932" s="655"/>
      <c r="Q932" s="655"/>
      <c r="R932" s="655"/>
      <c r="S932" s="655"/>
      <c r="T932" s="655"/>
      <c r="U932" s="655"/>
      <c r="V932" s="655"/>
      <c r="W932" s="655"/>
      <c r="X932" s="655"/>
      <c r="Y932" s="655"/>
      <c r="Z932" s="655"/>
      <c r="AA932" s="655"/>
      <c r="AB932" s="655"/>
      <c r="AC932" s="654">
        <f>+VIAS!B83</f>
        <v>1050</v>
      </c>
      <c r="AD932" s="655"/>
      <c r="AE932" s="655"/>
      <c r="AF932" s="655"/>
      <c r="AG932" s="655"/>
      <c r="AH932" s="655"/>
      <c r="AI932" s="655"/>
      <c r="AJ932" s="655"/>
      <c r="AK932" s="655"/>
      <c r="AL932" s="655"/>
      <c r="AM932" s="655"/>
      <c r="AN932" s="655"/>
      <c r="AO932" s="655"/>
      <c r="AP932" s="655"/>
      <c r="AQ932" s="655"/>
      <c r="AR932" s="655"/>
      <c r="AS932" s="655"/>
      <c r="AT932" s="655"/>
      <c r="AU932" s="407" t="s">
        <v>1495</v>
      </c>
      <c r="AV932" s="408"/>
      <c r="AW932" s="408"/>
      <c r="AX932" s="408"/>
      <c r="AY932" s="408"/>
      <c r="AZ932" s="408"/>
      <c r="BA932" s="408"/>
      <c r="BB932" s="408"/>
      <c r="BC932" s="408"/>
      <c r="BD932" s="408"/>
      <c r="BE932" s="408"/>
      <c r="BF932" s="408"/>
      <c r="BG932" s="408"/>
      <c r="BH932" s="408"/>
      <c r="BI932" s="408"/>
      <c r="BJ932" s="408"/>
      <c r="BK932" s="408"/>
      <c r="BL932" s="409"/>
      <c r="BM932" s="266"/>
      <c r="BN932" s="266"/>
      <c r="BO932" s="266"/>
      <c r="BP932" s="266"/>
      <c r="BQ932" s="266"/>
      <c r="BR932" s="266"/>
      <c r="BS932" s="266"/>
      <c r="BT932" s="266"/>
      <c r="BU932" s="266"/>
      <c r="BV932" s="291"/>
      <c r="BW932" s="266"/>
      <c r="BX932" s="292"/>
      <c r="BY932" s="292"/>
      <c r="BZ932" s="292"/>
      <c r="CA932" s="292"/>
      <c r="CB932" s="292"/>
      <c r="CC932" s="292"/>
      <c r="CD932" s="293"/>
      <c r="CE932" s="291"/>
      <c r="CF932" s="292"/>
      <c r="CG932" s="292"/>
      <c r="CH932" s="292"/>
      <c r="CI932" s="292"/>
      <c r="CJ932" s="292"/>
      <c r="CK932" s="286" t="s">
        <v>1091</v>
      </c>
      <c r="CL932" s="292"/>
      <c r="CM932" s="293"/>
      <c r="CN932" s="8"/>
    </row>
    <row r="933" spans="4:92" ht="14.25" customHeight="1">
      <c r="D933" s="655" t="str">
        <f>+VIAS!A84</f>
        <v>SAN MARCOS - LA ITALIA</v>
      </c>
      <c r="E933" s="655"/>
      <c r="F933" s="655"/>
      <c r="G933" s="655"/>
      <c r="H933" s="655"/>
      <c r="I933" s="655"/>
      <c r="J933" s="655"/>
      <c r="K933" s="655"/>
      <c r="L933" s="655"/>
      <c r="M933" s="655"/>
      <c r="N933" s="655"/>
      <c r="O933" s="655"/>
      <c r="P933" s="655"/>
      <c r="Q933" s="655"/>
      <c r="R933" s="655"/>
      <c r="S933" s="655"/>
      <c r="T933" s="655"/>
      <c r="U933" s="655"/>
      <c r="V933" s="655"/>
      <c r="W933" s="655"/>
      <c r="X933" s="655"/>
      <c r="Y933" s="655"/>
      <c r="Z933" s="655"/>
      <c r="AA933" s="655"/>
      <c r="AB933" s="655"/>
      <c r="AC933" s="654">
        <f>+VIAS!B84</f>
        <v>850</v>
      </c>
      <c r="AD933" s="655"/>
      <c r="AE933" s="655"/>
      <c r="AF933" s="655"/>
      <c r="AG933" s="655"/>
      <c r="AH933" s="655"/>
      <c r="AI933" s="655"/>
      <c r="AJ933" s="655"/>
      <c r="AK933" s="655"/>
      <c r="AL933" s="655"/>
      <c r="AM933" s="655"/>
      <c r="AN933" s="655"/>
      <c r="AO933" s="655"/>
      <c r="AP933" s="655"/>
      <c r="AQ933" s="655"/>
      <c r="AR933" s="655"/>
      <c r="AS933" s="655"/>
      <c r="AT933" s="655"/>
      <c r="AU933" s="407" t="s">
        <v>1495</v>
      </c>
      <c r="AV933" s="408"/>
      <c r="AW933" s="408"/>
      <c r="AX933" s="408"/>
      <c r="AY933" s="408"/>
      <c r="AZ933" s="408"/>
      <c r="BA933" s="408"/>
      <c r="BB933" s="408"/>
      <c r="BC933" s="408"/>
      <c r="BD933" s="408"/>
      <c r="BE933" s="408"/>
      <c r="BF933" s="408"/>
      <c r="BG933" s="408"/>
      <c r="BH933" s="408"/>
      <c r="BI933" s="408"/>
      <c r="BJ933" s="408"/>
      <c r="BK933" s="408"/>
      <c r="BL933" s="409"/>
      <c r="BM933" s="266"/>
      <c r="BN933" s="266"/>
      <c r="BO933" s="266"/>
      <c r="BP933" s="266"/>
      <c r="BQ933" s="266"/>
      <c r="BR933" s="266"/>
      <c r="BS933" s="266"/>
      <c r="BT933" s="266"/>
      <c r="BU933" s="266"/>
      <c r="BV933" s="291"/>
      <c r="BW933" s="286" t="s">
        <v>1091</v>
      </c>
      <c r="BX933" s="292"/>
      <c r="BY933" s="292"/>
      <c r="BZ933" s="292"/>
      <c r="CA933" s="292"/>
      <c r="CB933" s="292"/>
      <c r="CC933" s="292"/>
      <c r="CD933" s="293"/>
      <c r="CE933" s="291"/>
      <c r="CF933" s="292"/>
      <c r="CG933" s="292"/>
      <c r="CH933" s="292"/>
      <c r="CI933" s="292"/>
      <c r="CJ933" s="292"/>
      <c r="CK933" s="266"/>
      <c r="CL933" s="292"/>
      <c r="CM933" s="293"/>
      <c r="CN933" s="8"/>
    </row>
    <row r="934" spans="4:92" ht="14.25" customHeight="1">
      <c r="D934" s="655" t="str">
        <f>+VIAS!A85</f>
        <v>LA ARGENTINA - AGUCATAL</v>
      </c>
      <c r="E934" s="655"/>
      <c r="F934" s="655"/>
      <c r="G934" s="655"/>
      <c r="H934" s="655"/>
      <c r="I934" s="655"/>
      <c r="J934" s="655"/>
      <c r="K934" s="655"/>
      <c r="L934" s="655"/>
      <c r="M934" s="655"/>
      <c r="N934" s="655"/>
      <c r="O934" s="655"/>
      <c r="P934" s="655"/>
      <c r="Q934" s="655"/>
      <c r="R934" s="655"/>
      <c r="S934" s="655"/>
      <c r="T934" s="655"/>
      <c r="U934" s="655"/>
      <c r="V934" s="655"/>
      <c r="W934" s="655"/>
      <c r="X934" s="655"/>
      <c r="Y934" s="655"/>
      <c r="Z934" s="655"/>
      <c r="AA934" s="655"/>
      <c r="AB934" s="655"/>
      <c r="AC934" s="654">
        <f>+VIAS!B85</f>
        <v>1050</v>
      </c>
      <c r="AD934" s="655"/>
      <c r="AE934" s="655"/>
      <c r="AF934" s="655"/>
      <c r="AG934" s="655"/>
      <c r="AH934" s="655"/>
      <c r="AI934" s="655"/>
      <c r="AJ934" s="655"/>
      <c r="AK934" s="655"/>
      <c r="AL934" s="655"/>
      <c r="AM934" s="655"/>
      <c r="AN934" s="655"/>
      <c r="AO934" s="655"/>
      <c r="AP934" s="655"/>
      <c r="AQ934" s="655"/>
      <c r="AR934" s="655"/>
      <c r="AS934" s="655"/>
      <c r="AT934" s="655"/>
      <c r="AU934" s="407" t="s">
        <v>1495</v>
      </c>
      <c r="AV934" s="408"/>
      <c r="AW934" s="408"/>
      <c r="AX934" s="408"/>
      <c r="AY934" s="408"/>
      <c r="AZ934" s="408"/>
      <c r="BA934" s="408"/>
      <c r="BB934" s="408"/>
      <c r="BC934" s="408"/>
      <c r="BD934" s="408"/>
      <c r="BE934" s="408"/>
      <c r="BF934" s="408"/>
      <c r="BG934" s="408"/>
      <c r="BH934" s="408"/>
      <c r="BI934" s="408"/>
      <c r="BJ934" s="408"/>
      <c r="BK934" s="408"/>
      <c r="BL934" s="409"/>
      <c r="BM934" s="266"/>
      <c r="BN934" s="266"/>
      <c r="BO934" s="266"/>
      <c r="BP934" s="266"/>
      <c r="BQ934" s="266"/>
      <c r="BR934" s="266"/>
      <c r="BS934" s="266"/>
      <c r="BT934" s="266"/>
      <c r="BU934" s="266"/>
      <c r="BV934" s="291"/>
      <c r="BW934" s="266"/>
      <c r="BX934" s="292"/>
      <c r="BY934" s="292"/>
      <c r="BZ934" s="292"/>
      <c r="CA934" s="292"/>
      <c r="CB934" s="292"/>
      <c r="CC934" s="292"/>
      <c r="CD934" s="293"/>
      <c r="CE934" s="291"/>
      <c r="CF934" s="292"/>
      <c r="CG934" s="292"/>
      <c r="CH934" s="292"/>
      <c r="CI934" s="292"/>
      <c r="CJ934" s="292"/>
      <c r="CK934" s="286" t="s">
        <v>1091</v>
      </c>
      <c r="CL934" s="292"/>
      <c r="CM934" s="293"/>
      <c r="CN934" s="8"/>
    </row>
    <row r="935" spans="4:92" ht="14.25" customHeight="1">
      <c r="D935" s="655" t="str">
        <f>+VIAS!A86</f>
        <v>LA PAILA - LA CUCHILLA</v>
      </c>
      <c r="E935" s="655"/>
      <c r="F935" s="655"/>
      <c r="G935" s="655"/>
      <c r="H935" s="655"/>
      <c r="I935" s="655"/>
      <c r="J935" s="655"/>
      <c r="K935" s="655"/>
      <c r="L935" s="655"/>
      <c r="M935" s="655"/>
      <c r="N935" s="655"/>
      <c r="O935" s="655"/>
      <c r="P935" s="655"/>
      <c r="Q935" s="655"/>
      <c r="R935" s="655"/>
      <c r="S935" s="655"/>
      <c r="T935" s="655"/>
      <c r="U935" s="655"/>
      <c r="V935" s="655"/>
      <c r="W935" s="655"/>
      <c r="X935" s="655"/>
      <c r="Y935" s="655"/>
      <c r="Z935" s="655"/>
      <c r="AA935" s="655"/>
      <c r="AB935" s="655"/>
      <c r="AC935" s="654">
        <f>+VIAS!B86</f>
        <v>950</v>
      </c>
      <c r="AD935" s="655"/>
      <c r="AE935" s="655"/>
      <c r="AF935" s="655"/>
      <c r="AG935" s="655"/>
      <c r="AH935" s="655"/>
      <c r="AI935" s="655"/>
      <c r="AJ935" s="655"/>
      <c r="AK935" s="655"/>
      <c r="AL935" s="655"/>
      <c r="AM935" s="655"/>
      <c r="AN935" s="655"/>
      <c r="AO935" s="655"/>
      <c r="AP935" s="655"/>
      <c r="AQ935" s="655"/>
      <c r="AR935" s="655"/>
      <c r="AS935" s="655"/>
      <c r="AT935" s="655"/>
      <c r="AU935" s="407" t="s">
        <v>1495</v>
      </c>
      <c r="AV935" s="408"/>
      <c r="AW935" s="408"/>
      <c r="AX935" s="408"/>
      <c r="AY935" s="408"/>
      <c r="AZ935" s="408"/>
      <c r="BA935" s="408"/>
      <c r="BB935" s="408"/>
      <c r="BC935" s="408"/>
      <c r="BD935" s="408"/>
      <c r="BE935" s="408"/>
      <c r="BF935" s="408"/>
      <c r="BG935" s="408"/>
      <c r="BH935" s="408"/>
      <c r="BI935" s="408"/>
      <c r="BJ935" s="408"/>
      <c r="BK935" s="408"/>
      <c r="BL935" s="409"/>
      <c r="BM935" s="266"/>
      <c r="BN935" s="266"/>
      <c r="BO935" s="266"/>
      <c r="BP935" s="266"/>
      <c r="BQ935" s="266"/>
      <c r="BR935" s="266"/>
      <c r="BS935" s="266"/>
      <c r="BT935" s="266"/>
      <c r="BU935" s="266"/>
      <c r="BV935" s="291"/>
      <c r="BW935" s="286" t="s">
        <v>1091</v>
      </c>
      <c r="BX935" s="292"/>
      <c r="BY935" s="292"/>
      <c r="BZ935" s="292"/>
      <c r="CA935" s="292"/>
      <c r="CB935" s="292"/>
      <c r="CC935" s="292"/>
      <c r="CD935" s="293"/>
      <c r="CE935" s="291"/>
      <c r="CF935" s="292"/>
      <c r="CG935" s="292"/>
      <c r="CH935" s="292"/>
      <c r="CI935" s="292"/>
      <c r="CJ935" s="292"/>
      <c r="CK935" s="266"/>
      <c r="CL935" s="292"/>
      <c r="CM935" s="293"/>
      <c r="CN935" s="8"/>
    </row>
    <row r="936" spans="4:92" ht="14.25" customHeight="1">
      <c r="D936" s="655" t="str">
        <f>+VIAS!A87</f>
        <v>C.RAMON MEZA-ESCORPION</v>
      </c>
      <c r="E936" s="655"/>
      <c r="F936" s="655"/>
      <c r="G936" s="655"/>
      <c r="H936" s="655"/>
      <c r="I936" s="655"/>
      <c r="J936" s="655"/>
      <c r="K936" s="655"/>
      <c r="L936" s="655"/>
      <c r="M936" s="655"/>
      <c r="N936" s="655"/>
      <c r="O936" s="655"/>
      <c r="P936" s="655"/>
      <c r="Q936" s="655"/>
      <c r="R936" s="655"/>
      <c r="S936" s="655"/>
      <c r="T936" s="655"/>
      <c r="U936" s="655"/>
      <c r="V936" s="655"/>
      <c r="W936" s="655"/>
      <c r="X936" s="655"/>
      <c r="Y936" s="655"/>
      <c r="Z936" s="655"/>
      <c r="AA936" s="655"/>
      <c r="AB936" s="655"/>
      <c r="AC936" s="654">
        <f>+VIAS!B87</f>
        <v>950</v>
      </c>
      <c r="AD936" s="655"/>
      <c r="AE936" s="655"/>
      <c r="AF936" s="655"/>
      <c r="AG936" s="655"/>
      <c r="AH936" s="655"/>
      <c r="AI936" s="655"/>
      <c r="AJ936" s="655"/>
      <c r="AK936" s="655"/>
      <c r="AL936" s="655"/>
      <c r="AM936" s="655"/>
      <c r="AN936" s="655"/>
      <c r="AO936" s="655"/>
      <c r="AP936" s="655"/>
      <c r="AQ936" s="655"/>
      <c r="AR936" s="655"/>
      <c r="AS936" s="655"/>
      <c r="AT936" s="655"/>
      <c r="AU936" s="407" t="s">
        <v>1495</v>
      </c>
      <c r="AV936" s="408"/>
      <c r="AW936" s="408"/>
      <c r="AX936" s="408"/>
      <c r="AY936" s="408"/>
      <c r="AZ936" s="408"/>
      <c r="BA936" s="408"/>
      <c r="BB936" s="408"/>
      <c r="BC936" s="408"/>
      <c r="BD936" s="408"/>
      <c r="BE936" s="408"/>
      <c r="BF936" s="408"/>
      <c r="BG936" s="408"/>
      <c r="BH936" s="408"/>
      <c r="BI936" s="408"/>
      <c r="BJ936" s="408"/>
      <c r="BK936" s="408"/>
      <c r="BL936" s="409"/>
      <c r="BM936" s="266"/>
      <c r="BN936" s="266"/>
      <c r="BO936" s="266"/>
      <c r="BP936" s="266"/>
      <c r="BQ936" s="266"/>
      <c r="BR936" s="266"/>
      <c r="BS936" s="266"/>
      <c r="BT936" s="266"/>
      <c r="BU936" s="266"/>
      <c r="BV936" s="291"/>
      <c r="BW936" s="266"/>
      <c r="BX936" s="292"/>
      <c r="BY936" s="292"/>
      <c r="BZ936" s="292"/>
      <c r="CA936" s="292"/>
      <c r="CB936" s="292"/>
      <c r="CC936" s="292"/>
      <c r="CD936" s="293"/>
      <c r="CE936" s="291"/>
      <c r="CF936" s="292"/>
      <c r="CG936" s="292"/>
      <c r="CH936" s="292"/>
      <c r="CI936" s="292"/>
      <c r="CJ936" s="292"/>
      <c r="CK936" s="286" t="s">
        <v>1091</v>
      </c>
      <c r="CL936" s="292"/>
      <c r="CM936" s="293"/>
      <c r="CN936" s="8"/>
    </row>
    <row r="937" spans="4:92" ht="14.25" customHeight="1">
      <c r="D937" s="655" t="str">
        <f>+VIAS!A88</f>
        <v>LAUREL - COLA`E GURRE</v>
      </c>
      <c r="E937" s="655"/>
      <c r="F937" s="655"/>
      <c r="G937" s="655"/>
      <c r="H937" s="655"/>
      <c r="I937" s="655"/>
      <c r="J937" s="655"/>
      <c r="K937" s="655"/>
      <c r="L937" s="655"/>
      <c r="M937" s="655"/>
      <c r="N937" s="655"/>
      <c r="O937" s="655"/>
      <c r="P937" s="655"/>
      <c r="Q937" s="655"/>
      <c r="R937" s="655"/>
      <c r="S937" s="655"/>
      <c r="T937" s="655"/>
      <c r="U937" s="655"/>
      <c r="V937" s="655"/>
      <c r="W937" s="655"/>
      <c r="X937" s="655"/>
      <c r="Y937" s="655"/>
      <c r="Z937" s="655"/>
      <c r="AA937" s="655"/>
      <c r="AB937" s="655"/>
      <c r="AC937" s="654">
        <f>+VIAS!B88</f>
        <v>850</v>
      </c>
      <c r="AD937" s="655"/>
      <c r="AE937" s="655"/>
      <c r="AF937" s="655"/>
      <c r="AG937" s="655"/>
      <c r="AH937" s="655"/>
      <c r="AI937" s="655"/>
      <c r="AJ937" s="655"/>
      <c r="AK937" s="655"/>
      <c r="AL937" s="655"/>
      <c r="AM937" s="655"/>
      <c r="AN937" s="655"/>
      <c r="AO937" s="655"/>
      <c r="AP937" s="655"/>
      <c r="AQ937" s="655"/>
      <c r="AR937" s="655"/>
      <c r="AS937" s="655"/>
      <c r="AT937" s="655"/>
      <c r="AU937" s="407" t="s">
        <v>1495</v>
      </c>
      <c r="AV937" s="408"/>
      <c r="AW937" s="408"/>
      <c r="AX937" s="408"/>
      <c r="AY937" s="408"/>
      <c r="AZ937" s="408"/>
      <c r="BA937" s="408"/>
      <c r="BB937" s="408"/>
      <c r="BC937" s="408"/>
      <c r="BD937" s="408"/>
      <c r="BE937" s="408"/>
      <c r="BF937" s="408"/>
      <c r="BG937" s="408"/>
      <c r="BH937" s="408"/>
      <c r="BI937" s="408"/>
      <c r="BJ937" s="408"/>
      <c r="BK937" s="408"/>
      <c r="BL937" s="409"/>
      <c r="BM937" s="266"/>
      <c r="BN937" s="266"/>
      <c r="BO937" s="266"/>
      <c r="BP937" s="266"/>
      <c r="BQ937" s="266"/>
      <c r="BR937" s="266"/>
      <c r="BS937" s="266"/>
      <c r="BT937" s="266"/>
      <c r="BU937" s="266"/>
      <c r="BV937" s="291"/>
      <c r="BW937" s="266"/>
      <c r="BX937" s="292"/>
      <c r="BY937" s="292"/>
      <c r="BZ937" s="292"/>
      <c r="CA937" s="292"/>
      <c r="CB937" s="292"/>
      <c r="CC937" s="292"/>
      <c r="CD937" s="293"/>
      <c r="CE937" s="291"/>
      <c r="CF937" s="292"/>
      <c r="CG937" s="292"/>
      <c r="CH937" s="292"/>
      <c r="CI937" s="292"/>
      <c r="CJ937" s="292"/>
      <c r="CK937" s="286" t="s">
        <v>1091</v>
      </c>
      <c r="CL937" s="292"/>
      <c r="CM937" s="293"/>
      <c r="CN937" s="8"/>
    </row>
    <row r="938" spans="4:92" ht="14.25" customHeight="1">
      <c r="D938" s="655" t="str">
        <f>+VIAS!A89</f>
        <v>LA ALQUERIA - EL OCASO</v>
      </c>
      <c r="E938" s="655"/>
      <c r="F938" s="655"/>
      <c r="G938" s="655"/>
      <c r="H938" s="655"/>
      <c r="I938" s="655"/>
      <c r="J938" s="655"/>
      <c r="K938" s="655"/>
      <c r="L938" s="655"/>
      <c r="M938" s="655"/>
      <c r="N938" s="655"/>
      <c r="O938" s="655"/>
      <c r="P938" s="655"/>
      <c r="Q938" s="655"/>
      <c r="R938" s="655"/>
      <c r="S938" s="655"/>
      <c r="T938" s="655"/>
      <c r="U938" s="655"/>
      <c r="V938" s="655"/>
      <c r="W938" s="655"/>
      <c r="X938" s="655"/>
      <c r="Y938" s="655"/>
      <c r="Z938" s="655"/>
      <c r="AA938" s="655"/>
      <c r="AB938" s="655"/>
      <c r="AC938" s="654">
        <f>+VIAS!B89</f>
        <v>700</v>
      </c>
      <c r="AD938" s="655"/>
      <c r="AE938" s="655"/>
      <c r="AF938" s="655"/>
      <c r="AG938" s="655"/>
      <c r="AH938" s="655"/>
      <c r="AI938" s="655"/>
      <c r="AJ938" s="655"/>
      <c r="AK938" s="655"/>
      <c r="AL938" s="655"/>
      <c r="AM938" s="655"/>
      <c r="AN938" s="655"/>
      <c r="AO938" s="655"/>
      <c r="AP938" s="655"/>
      <c r="AQ938" s="655"/>
      <c r="AR938" s="655"/>
      <c r="AS938" s="655"/>
      <c r="AT938" s="655"/>
      <c r="AU938" s="407" t="s">
        <v>1495</v>
      </c>
      <c r="AV938" s="408"/>
      <c r="AW938" s="408"/>
      <c r="AX938" s="408"/>
      <c r="AY938" s="408"/>
      <c r="AZ938" s="408"/>
      <c r="BA938" s="408"/>
      <c r="BB938" s="408"/>
      <c r="BC938" s="408"/>
      <c r="BD938" s="408"/>
      <c r="BE938" s="408"/>
      <c r="BF938" s="408"/>
      <c r="BG938" s="408"/>
      <c r="BH938" s="408"/>
      <c r="BI938" s="408"/>
      <c r="BJ938" s="408"/>
      <c r="BK938" s="408"/>
      <c r="BL938" s="409"/>
      <c r="BM938" s="266"/>
      <c r="BN938" s="266"/>
      <c r="BO938" s="266"/>
      <c r="BP938" s="266"/>
      <c r="BQ938" s="266"/>
      <c r="BR938" s="266"/>
      <c r="BS938" s="266"/>
      <c r="BT938" s="266"/>
      <c r="BU938" s="266"/>
      <c r="BV938" s="291"/>
      <c r="BW938" s="266"/>
      <c r="BX938" s="292"/>
      <c r="BY938" s="292"/>
      <c r="BZ938" s="292"/>
      <c r="CA938" s="292"/>
      <c r="CB938" s="292"/>
      <c r="CC938" s="292"/>
      <c r="CD938" s="293"/>
      <c r="CE938" s="291"/>
      <c r="CF938" s="292"/>
      <c r="CG938" s="292"/>
      <c r="CH938" s="292"/>
      <c r="CI938" s="292"/>
      <c r="CJ938" s="292"/>
      <c r="CK938" s="286" t="s">
        <v>1091</v>
      </c>
      <c r="CL938" s="292"/>
      <c r="CM938" s="293"/>
      <c r="CN938" s="8"/>
    </row>
    <row r="939" spans="4:92" ht="14.25" customHeight="1">
      <c r="D939" s="655" t="str">
        <f>+VIAS!A90</f>
        <v>EL ORITO - EL LAUREL</v>
      </c>
      <c r="E939" s="655"/>
      <c r="F939" s="655"/>
      <c r="G939" s="655"/>
      <c r="H939" s="655"/>
      <c r="I939" s="655"/>
      <c r="J939" s="655"/>
      <c r="K939" s="655"/>
      <c r="L939" s="655"/>
      <c r="M939" s="655"/>
      <c r="N939" s="655"/>
      <c r="O939" s="655"/>
      <c r="P939" s="655"/>
      <c r="Q939" s="655"/>
      <c r="R939" s="655"/>
      <c r="S939" s="655"/>
      <c r="T939" s="655"/>
      <c r="U939" s="655"/>
      <c r="V939" s="655"/>
      <c r="W939" s="655"/>
      <c r="X939" s="655"/>
      <c r="Y939" s="655"/>
      <c r="Z939" s="655"/>
      <c r="AA939" s="655"/>
      <c r="AB939" s="655"/>
      <c r="AC939" s="654">
        <f>+VIAS!B90</f>
        <v>700</v>
      </c>
      <c r="AD939" s="655"/>
      <c r="AE939" s="655"/>
      <c r="AF939" s="655"/>
      <c r="AG939" s="655"/>
      <c r="AH939" s="655"/>
      <c r="AI939" s="655"/>
      <c r="AJ939" s="655"/>
      <c r="AK939" s="655"/>
      <c r="AL939" s="655"/>
      <c r="AM939" s="655"/>
      <c r="AN939" s="655"/>
      <c r="AO939" s="655"/>
      <c r="AP939" s="655"/>
      <c r="AQ939" s="655"/>
      <c r="AR939" s="655"/>
      <c r="AS939" s="655"/>
      <c r="AT939" s="655"/>
      <c r="AU939" s="407" t="s">
        <v>1495</v>
      </c>
      <c r="AV939" s="408"/>
      <c r="AW939" s="408"/>
      <c r="AX939" s="408"/>
      <c r="AY939" s="408"/>
      <c r="AZ939" s="408"/>
      <c r="BA939" s="408"/>
      <c r="BB939" s="408"/>
      <c r="BC939" s="408"/>
      <c r="BD939" s="408"/>
      <c r="BE939" s="408"/>
      <c r="BF939" s="408"/>
      <c r="BG939" s="408"/>
      <c r="BH939" s="408"/>
      <c r="BI939" s="408"/>
      <c r="BJ939" s="408"/>
      <c r="BK939" s="408"/>
      <c r="BL939" s="409"/>
      <c r="BM939" s="266"/>
      <c r="BN939" s="266"/>
      <c r="BO939" s="266"/>
      <c r="BP939" s="266"/>
      <c r="BQ939" s="266"/>
      <c r="BR939" s="266"/>
      <c r="BS939" s="266"/>
      <c r="BT939" s="266"/>
      <c r="BU939" s="266"/>
      <c r="BV939" s="291"/>
      <c r="BW939" s="286" t="s">
        <v>1091</v>
      </c>
      <c r="BX939" s="292"/>
      <c r="BY939" s="292"/>
      <c r="BZ939" s="292"/>
      <c r="CA939" s="292"/>
      <c r="CB939" s="292"/>
      <c r="CC939" s="292"/>
      <c r="CD939" s="293"/>
      <c r="CE939" s="291"/>
      <c r="CF939" s="292"/>
      <c r="CG939" s="292"/>
      <c r="CH939" s="292"/>
      <c r="CI939" s="292"/>
      <c r="CJ939" s="292"/>
      <c r="CK939" s="266"/>
      <c r="CL939" s="292"/>
      <c r="CM939" s="293"/>
      <c r="CN939" s="8"/>
    </row>
    <row r="940" spans="4:92" ht="14.25" customHeight="1">
      <c r="D940" s="655" t="str">
        <f>+VIAS!A91</f>
        <v>MORELIA BAJA - LA SIRENA</v>
      </c>
      <c r="E940" s="655"/>
      <c r="F940" s="655"/>
      <c r="G940" s="655"/>
      <c r="H940" s="655"/>
      <c r="I940" s="655"/>
      <c r="J940" s="655"/>
      <c r="K940" s="655"/>
      <c r="L940" s="655"/>
      <c r="M940" s="655"/>
      <c r="N940" s="655"/>
      <c r="O940" s="655"/>
      <c r="P940" s="655"/>
      <c r="Q940" s="655"/>
      <c r="R940" s="655"/>
      <c r="S940" s="655"/>
      <c r="T940" s="655"/>
      <c r="U940" s="655"/>
      <c r="V940" s="655"/>
      <c r="W940" s="655"/>
      <c r="X940" s="655"/>
      <c r="Y940" s="655"/>
      <c r="Z940" s="655"/>
      <c r="AA940" s="655"/>
      <c r="AB940" s="655"/>
      <c r="AC940" s="654">
        <f>+VIAS!B91</f>
        <v>600</v>
      </c>
      <c r="AD940" s="655"/>
      <c r="AE940" s="655"/>
      <c r="AF940" s="655"/>
      <c r="AG940" s="655"/>
      <c r="AH940" s="655"/>
      <c r="AI940" s="655"/>
      <c r="AJ940" s="655"/>
      <c r="AK940" s="655"/>
      <c r="AL940" s="655"/>
      <c r="AM940" s="655"/>
      <c r="AN940" s="655"/>
      <c r="AO940" s="655"/>
      <c r="AP940" s="655"/>
      <c r="AQ940" s="655"/>
      <c r="AR940" s="655"/>
      <c r="AS940" s="655"/>
      <c r="AT940" s="655"/>
      <c r="AU940" s="407" t="s">
        <v>1495</v>
      </c>
      <c r="AV940" s="408"/>
      <c r="AW940" s="408"/>
      <c r="AX940" s="408"/>
      <c r="AY940" s="408"/>
      <c r="AZ940" s="408"/>
      <c r="BA940" s="408"/>
      <c r="BB940" s="408"/>
      <c r="BC940" s="408"/>
      <c r="BD940" s="408"/>
      <c r="BE940" s="408"/>
      <c r="BF940" s="408"/>
      <c r="BG940" s="408"/>
      <c r="BH940" s="408"/>
      <c r="BI940" s="408"/>
      <c r="BJ940" s="408"/>
      <c r="BK940" s="408"/>
      <c r="BL940" s="409"/>
      <c r="BM940" s="266"/>
      <c r="BN940" s="266"/>
      <c r="BO940" s="266"/>
      <c r="BP940" s="266"/>
      <c r="BQ940" s="266"/>
      <c r="BR940" s="266"/>
      <c r="BS940" s="266"/>
      <c r="BT940" s="266"/>
      <c r="BU940" s="266"/>
      <c r="BV940" s="291"/>
      <c r="BW940" s="286" t="s">
        <v>1091</v>
      </c>
      <c r="BX940" s="292"/>
      <c r="BY940" s="292"/>
      <c r="BZ940" s="292"/>
      <c r="CA940" s="292"/>
      <c r="CB940" s="292"/>
      <c r="CC940" s="292"/>
      <c r="CD940" s="293"/>
      <c r="CE940" s="291"/>
      <c r="CF940" s="292"/>
      <c r="CG940" s="292"/>
      <c r="CH940" s="292"/>
      <c r="CI940" s="292"/>
      <c r="CJ940" s="292"/>
      <c r="CK940" s="266"/>
      <c r="CL940" s="292"/>
      <c r="CM940" s="293"/>
      <c r="CN940" s="8"/>
    </row>
    <row r="941" spans="4:92" ht="14.25" customHeight="1">
      <c r="D941" s="655" t="str">
        <f>+VIAS!A92</f>
        <v>EL SILENCIO - MORELIA BAJA</v>
      </c>
      <c r="E941" s="655"/>
      <c r="F941" s="655"/>
      <c r="G941" s="655"/>
      <c r="H941" s="655"/>
      <c r="I941" s="655"/>
      <c r="J941" s="655"/>
      <c r="K941" s="655"/>
      <c r="L941" s="655"/>
      <c r="M941" s="655"/>
      <c r="N941" s="655"/>
      <c r="O941" s="655"/>
      <c r="P941" s="655"/>
      <c r="Q941" s="655"/>
      <c r="R941" s="655"/>
      <c r="S941" s="655"/>
      <c r="T941" s="655"/>
      <c r="U941" s="655"/>
      <c r="V941" s="655"/>
      <c r="W941" s="655"/>
      <c r="X941" s="655"/>
      <c r="Y941" s="655"/>
      <c r="Z941" s="655"/>
      <c r="AA941" s="655"/>
      <c r="AB941" s="655"/>
      <c r="AC941" s="654">
        <f>+VIAS!B92</f>
        <v>600</v>
      </c>
      <c r="AD941" s="655"/>
      <c r="AE941" s="655"/>
      <c r="AF941" s="655"/>
      <c r="AG941" s="655"/>
      <c r="AH941" s="655"/>
      <c r="AI941" s="655"/>
      <c r="AJ941" s="655"/>
      <c r="AK941" s="655"/>
      <c r="AL941" s="655"/>
      <c r="AM941" s="655"/>
      <c r="AN941" s="655"/>
      <c r="AO941" s="655"/>
      <c r="AP941" s="655"/>
      <c r="AQ941" s="655"/>
      <c r="AR941" s="655"/>
      <c r="AS941" s="655"/>
      <c r="AT941" s="655"/>
      <c r="AU941" s="407" t="s">
        <v>1495</v>
      </c>
      <c r="AV941" s="408"/>
      <c r="AW941" s="408"/>
      <c r="AX941" s="408"/>
      <c r="AY941" s="408"/>
      <c r="AZ941" s="408"/>
      <c r="BA941" s="408"/>
      <c r="BB941" s="408"/>
      <c r="BC941" s="408"/>
      <c r="BD941" s="408"/>
      <c r="BE941" s="408"/>
      <c r="BF941" s="408"/>
      <c r="BG941" s="408"/>
      <c r="BH941" s="408"/>
      <c r="BI941" s="408"/>
      <c r="BJ941" s="408"/>
      <c r="BK941" s="408"/>
      <c r="BL941" s="409"/>
      <c r="BM941" s="266"/>
      <c r="BN941" s="266"/>
      <c r="BO941" s="266"/>
      <c r="BP941" s="266"/>
      <c r="BQ941" s="266"/>
      <c r="BR941" s="266"/>
      <c r="BS941" s="266"/>
      <c r="BT941" s="266"/>
      <c r="BU941" s="266"/>
      <c r="BV941" s="291"/>
      <c r="BW941" s="286" t="s">
        <v>1091</v>
      </c>
      <c r="BX941" s="292"/>
      <c r="BY941" s="292"/>
      <c r="BZ941" s="292"/>
      <c r="CA941" s="292"/>
      <c r="CB941" s="292"/>
      <c r="CC941" s="292"/>
      <c r="CD941" s="293"/>
      <c r="CE941" s="291"/>
      <c r="CF941" s="292"/>
      <c r="CG941" s="292"/>
      <c r="CH941" s="292"/>
      <c r="CI941" s="292"/>
      <c r="CJ941" s="292"/>
      <c r="CK941" s="266"/>
      <c r="CL941" s="292"/>
      <c r="CM941" s="293"/>
      <c r="CN941" s="8"/>
    </row>
    <row r="942" spans="4:92" ht="14.25" customHeight="1">
      <c r="D942" s="655" t="str">
        <f>+VIAS!A93</f>
        <v>MORELIA BAJA -LA CAMELIA</v>
      </c>
      <c r="E942" s="655"/>
      <c r="F942" s="655"/>
      <c r="G942" s="655"/>
      <c r="H942" s="655"/>
      <c r="I942" s="655"/>
      <c r="J942" s="655"/>
      <c r="K942" s="655"/>
      <c r="L942" s="655"/>
      <c r="M942" s="655"/>
      <c r="N942" s="655"/>
      <c r="O942" s="655"/>
      <c r="P942" s="655"/>
      <c r="Q942" s="655"/>
      <c r="R942" s="655"/>
      <c r="S942" s="655"/>
      <c r="T942" s="655"/>
      <c r="U942" s="655"/>
      <c r="V942" s="655"/>
      <c r="W942" s="655"/>
      <c r="X942" s="655"/>
      <c r="Y942" s="655"/>
      <c r="Z942" s="655"/>
      <c r="AA942" s="655"/>
      <c r="AB942" s="655"/>
      <c r="AC942" s="654">
        <f>+VIAS!B93</f>
        <v>550</v>
      </c>
      <c r="AD942" s="655"/>
      <c r="AE942" s="655"/>
      <c r="AF942" s="655"/>
      <c r="AG942" s="655"/>
      <c r="AH942" s="655"/>
      <c r="AI942" s="655"/>
      <c r="AJ942" s="655"/>
      <c r="AK942" s="655"/>
      <c r="AL942" s="655"/>
      <c r="AM942" s="655"/>
      <c r="AN942" s="655"/>
      <c r="AO942" s="655"/>
      <c r="AP942" s="655"/>
      <c r="AQ942" s="655"/>
      <c r="AR942" s="655"/>
      <c r="AS942" s="655"/>
      <c r="AT942" s="655"/>
      <c r="AU942" s="407" t="s">
        <v>1495</v>
      </c>
      <c r="AV942" s="408"/>
      <c r="AW942" s="408"/>
      <c r="AX942" s="408"/>
      <c r="AY942" s="408"/>
      <c r="AZ942" s="408"/>
      <c r="BA942" s="408"/>
      <c r="BB942" s="408"/>
      <c r="BC942" s="408"/>
      <c r="BD942" s="408"/>
      <c r="BE942" s="408"/>
      <c r="BF942" s="408"/>
      <c r="BG942" s="408"/>
      <c r="BH942" s="408"/>
      <c r="BI942" s="408"/>
      <c r="BJ942" s="408"/>
      <c r="BK942" s="408"/>
      <c r="BL942" s="409"/>
      <c r="BM942" s="266"/>
      <c r="BN942" s="266"/>
      <c r="BO942" s="266"/>
      <c r="BP942" s="266"/>
      <c r="BQ942" s="266"/>
      <c r="BR942" s="266"/>
      <c r="BS942" s="266"/>
      <c r="BT942" s="266"/>
      <c r="BU942" s="266"/>
      <c r="BV942" s="291"/>
      <c r="BW942" s="286" t="s">
        <v>1091</v>
      </c>
      <c r="BX942" s="292"/>
      <c r="BY942" s="292"/>
      <c r="BZ942" s="292"/>
      <c r="CA942" s="292"/>
      <c r="CB942" s="292"/>
      <c r="CC942" s="292"/>
      <c r="CD942" s="293"/>
      <c r="CE942" s="291"/>
      <c r="CF942" s="292"/>
      <c r="CG942" s="292"/>
      <c r="CH942" s="292"/>
      <c r="CI942" s="292"/>
      <c r="CJ942" s="292"/>
      <c r="CK942" s="266"/>
      <c r="CL942" s="292"/>
      <c r="CM942" s="293"/>
      <c r="CN942" s="8"/>
    </row>
    <row r="943" spans="4:92" ht="14.25" customHeight="1">
      <c r="D943" s="655" t="str">
        <f>+VIAS!A94</f>
        <v>FINCA LA MARIA</v>
      </c>
      <c r="E943" s="655"/>
      <c r="F943" s="655"/>
      <c r="G943" s="655"/>
      <c r="H943" s="655"/>
      <c r="I943" s="655"/>
      <c r="J943" s="655"/>
      <c r="K943" s="655"/>
      <c r="L943" s="655"/>
      <c r="M943" s="655"/>
      <c r="N943" s="655"/>
      <c r="O943" s="655"/>
      <c r="P943" s="655"/>
      <c r="Q943" s="655"/>
      <c r="R943" s="655"/>
      <c r="S943" s="655"/>
      <c r="T943" s="655"/>
      <c r="U943" s="655"/>
      <c r="V943" s="655"/>
      <c r="W943" s="655"/>
      <c r="X943" s="655"/>
      <c r="Y943" s="655"/>
      <c r="Z943" s="655"/>
      <c r="AA943" s="655"/>
      <c r="AB943" s="655"/>
      <c r="AC943" s="654">
        <f>+VIAS!B94</f>
        <v>500</v>
      </c>
      <c r="AD943" s="655"/>
      <c r="AE943" s="655"/>
      <c r="AF943" s="655"/>
      <c r="AG943" s="655"/>
      <c r="AH943" s="655"/>
      <c r="AI943" s="655"/>
      <c r="AJ943" s="655"/>
      <c r="AK943" s="655"/>
      <c r="AL943" s="655"/>
      <c r="AM943" s="655"/>
      <c r="AN943" s="655"/>
      <c r="AO943" s="655"/>
      <c r="AP943" s="655"/>
      <c r="AQ943" s="655"/>
      <c r="AR943" s="655"/>
      <c r="AS943" s="655"/>
      <c r="AT943" s="655"/>
      <c r="AU943" s="407" t="s">
        <v>1495</v>
      </c>
      <c r="AV943" s="408"/>
      <c r="AW943" s="408"/>
      <c r="AX943" s="408"/>
      <c r="AY943" s="408"/>
      <c r="AZ943" s="408"/>
      <c r="BA943" s="408"/>
      <c r="BB943" s="408"/>
      <c r="BC943" s="408"/>
      <c r="BD943" s="408"/>
      <c r="BE943" s="408"/>
      <c r="BF943" s="408"/>
      <c r="BG943" s="408"/>
      <c r="BH943" s="408"/>
      <c r="BI943" s="408"/>
      <c r="BJ943" s="408"/>
      <c r="BK943" s="408"/>
      <c r="BL943" s="409"/>
      <c r="BM943" s="266"/>
      <c r="BN943" s="266"/>
      <c r="BO943" s="266"/>
      <c r="BP943" s="266"/>
      <c r="BQ943" s="266"/>
      <c r="BR943" s="266"/>
      <c r="BS943" s="266"/>
      <c r="BT943" s="266"/>
      <c r="BU943" s="266"/>
      <c r="BV943" s="291"/>
      <c r="BW943" s="286" t="s">
        <v>1091</v>
      </c>
      <c r="BX943" s="292"/>
      <c r="BY943" s="292"/>
      <c r="BZ943" s="292"/>
      <c r="CA943" s="292"/>
      <c r="CB943" s="292"/>
      <c r="CC943" s="292"/>
      <c r="CD943" s="293"/>
      <c r="CE943" s="291"/>
      <c r="CF943" s="292"/>
      <c r="CG943" s="292"/>
      <c r="CH943" s="292"/>
      <c r="CI943" s="292"/>
      <c r="CJ943" s="292"/>
      <c r="CK943" s="266"/>
      <c r="CL943" s="292"/>
      <c r="CM943" s="293"/>
      <c r="CN943" s="8"/>
    </row>
    <row r="944" spans="4:92" ht="14.25" customHeight="1">
      <c r="D944" s="655" t="str">
        <f>+VIAS!A95</f>
        <v>PUEBLO RICO - LA BELLA</v>
      </c>
      <c r="E944" s="655"/>
      <c r="F944" s="655"/>
      <c r="G944" s="655"/>
      <c r="H944" s="655"/>
      <c r="I944" s="655"/>
      <c r="J944" s="655"/>
      <c r="K944" s="655"/>
      <c r="L944" s="655"/>
      <c r="M944" s="655"/>
      <c r="N944" s="655"/>
      <c r="O944" s="655"/>
      <c r="P944" s="655"/>
      <c r="Q944" s="655"/>
      <c r="R944" s="655"/>
      <c r="S944" s="655"/>
      <c r="T944" s="655"/>
      <c r="U944" s="655"/>
      <c r="V944" s="655"/>
      <c r="W944" s="655"/>
      <c r="X944" s="655"/>
      <c r="Y944" s="655"/>
      <c r="Z944" s="655"/>
      <c r="AA944" s="655"/>
      <c r="AB944" s="655"/>
      <c r="AC944" s="654">
        <f>+VIAS!B95</f>
        <v>500</v>
      </c>
      <c r="AD944" s="655"/>
      <c r="AE944" s="655"/>
      <c r="AF944" s="655"/>
      <c r="AG944" s="655"/>
      <c r="AH944" s="655"/>
      <c r="AI944" s="655"/>
      <c r="AJ944" s="655"/>
      <c r="AK944" s="655"/>
      <c r="AL944" s="655"/>
      <c r="AM944" s="655"/>
      <c r="AN944" s="655"/>
      <c r="AO944" s="655"/>
      <c r="AP944" s="655"/>
      <c r="AQ944" s="655"/>
      <c r="AR944" s="655"/>
      <c r="AS944" s="655"/>
      <c r="AT944" s="655"/>
      <c r="AU944" s="407" t="s">
        <v>1495</v>
      </c>
      <c r="AV944" s="408"/>
      <c r="AW944" s="408"/>
      <c r="AX944" s="408"/>
      <c r="AY944" s="408"/>
      <c r="AZ944" s="408"/>
      <c r="BA944" s="408"/>
      <c r="BB944" s="408"/>
      <c r="BC944" s="408"/>
      <c r="BD944" s="408"/>
      <c r="BE944" s="408"/>
      <c r="BF944" s="408"/>
      <c r="BG944" s="408"/>
      <c r="BH944" s="408"/>
      <c r="BI944" s="408"/>
      <c r="BJ944" s="408"/>
      <c r="BK944" s="408"/>
      <c r="BL944" s="409"/>
      <c r="BM944" s="266"/>
      <c r="BN944" s="266"/>
      <c r="BO944" s="266"/>
      <c r="BP944" s="266"/>
      <c r="BQ944" s="266"/>
      <c r="BR944" s="266"/>
      <c r="BS944" s="266"/>
      <c r="BT944" s="266"/>
      <c r="BU944" s="266"/>
      <c r="BV944" s="291"/>
      <c r="BW944" s="286" t="s">
        <v>1091</v>
      </c>
      <c r="BX944" s="292"/>
      <c r="BY944" s="292"/>
      <c r="BZ944" s="292"/>
      <c r="CA944" s="292"/>
      <c r="CB944" s="292"/>
      <c r="CC944" s="292"/>
      <c r="CD944" s="293"/>
      <c r="CE944" s="291"/>
      <c r="CF944" s="292"/>
      <c r="CG944" s="292"/>
      <c r="CH944" s="292"/>
      <c r="CI944" s="292"/>
      <c r="CJ944" s="292"/>
      <c r="CK944" s="266"/>
      <c r="CL944" s="292"/>
      <c r="CM944" s="293"/>
      <c r="CN944" s="8"/>
    </row>
    <row r="945" spans="4:92" ht="14.25" customHeight="1">
      <c r="D945" s="655" t="str">
        <f>+VIAS!A96</f>
        <v>UNION - LA PATAGONIA</v>
      </c>
      <c r="E945" s="655"/>
      <c r="F945" s="655"/>
      <c r="G945" s="655"/>
      <c r="H945" s="655"/>
      <c r="I945" s="655"/>
      <c r="J945" s="655"/>
      <c r="K945" s="655"/>
      <c r="L945" s="655"/>
      <c r="M945" s="655"/>
      <c r="N945" s="655"/>
      <c r="O945" s="655"/>
      <c r="P945" s="655"/>
      <c r="Q945" s="655"/>
      <c r="R945" s="655"/>
      <c r="S945" s="655"/>
      <c r="T945" s="655"/>
      <c r="U945" s="655"/>
      <c r="V945" s="655"/>
      <c r="W945" s="655"/>
      <c r="X945" s="655"/>
      <c r="Y945" s="655"/>
      <c r="Z945" s="655"/>
      <c r="AA945" s="655"/>
      <c r="AB945" s="655"/>
      <c r="AC945" s="654">
        <f>+VIAS!B96</f>
        <v>350</v>
      </c>
      <c r="AD945" s="655"/>
      <c r="AE945" s="655"/>
      <c r="AF945" s="655"/>
      <c r="AG945" s="655"/>
      <c r="AH945" s="655"/>
      <c r="AI945" s="655"/>
      <c r="AJ945" s="655"/>
      <c r="AK945" s="655"/>
      <c r="AL945" s="655"/>
      <c r="AM945" s="655"/>
      <c r="AN945" s="655"/>
      <c r="AO945" s="655"/>
      <c r="AP945" s="655"/>
      <c r="AQ945" s="655"/>
      <c r="AR945" s="655"/>
      <c r="AS945" s="655"/>
      <c r="AT945" s="655"/>
      <c r="AU945" s="407" t="s">
        <v>1495</v>
      </c>
      <c r="AV945" s="408"/>
      <c r="AW945" s="408"/>
      <c r="AX945" s="408"/>
      <c r="AY945" s="408"/>
      <c r="AZ945" s="408"/>
      <c r="BA945" s="408"/>
      <c r="BB945" s="408"/>
      <c r="BC945" s="408"/>
      <c r="BD945" s="408"/>
      <c r="BE945" s="408"/>
      <c r="BF945" s="408"/>
      <c r="BG945" s="408"/>
      <c r="BH945" s="408"/>
      <c r="BI945" s="408"/>
      <c r="BJ945" s="408"/>
      <c r="BK945" s="408"/>
      <c r="BL945" s="409"/>
      <c r="BM945" s="266"/>
      <c r="BN945" s="266"/>
      <c r="BO945" s="266"/>
      <c r="BP945" s="266"/>
      <c r="BQ945" s="266"/>
      <c r="BR945" s="266"/>
      <c r="BS945" s="266"/>
      <c r="BT945" s="266"/>
      <c r="BU945" s="266"/>
      <c r="BV945" s="291"/>
      <c r="BW945" s="266"/>
      <c r="BX945" s="292"/>
      <c r="BY945" s="292"/>
      <c r="BZ945" s="292"/>
      <c r="CA945" s="292"/>
      <c r="CB945" s="292"/>
      <c r="CC945" s="292"/>
      <c r="CD945" s="293"/>
      <c r="CE945" s="291"/>
      <c r="CF945" s="292"/>
      <c r="CG945" s="292"/>
      <c r="CH945" s="292"/>
      <c r="CI945" s="292"/>
      <c r="CJ945" s="292"/>
      <c r="CK945" s="286" t="s">
        <v>1091</v>
      </c>
      <c r="CL945" s="292"/>
      <c r="CM945" s="293"/>
      <c r="CN945" s="8"/>
    </row>
    <row r="946" spans="4:92" ht="14.25" customHeight="1">
      <c r="D946" s="655" t="str">
        <f>+VIAS!A97</f>
        <v>LA UNION - LA CUCHILLA</v>
      </c>
      <c r="E946" s="655"/>
      <c r="F946" s="655"/>
      <c r="G946" s="655"/>
      <c r="H946" s="655"/>
      <c r="I946" s="655"/>
      <c r="J946" s="655"/>
      <c r="K946" s="655"/>
      <c r="L946" s="655"/>
      <c r="M946" s="655"/>
      <c r="N946" s="655"/>
      <c r="O946" s="655"/>
      <c r="P946" s="655"/>
      <c r="Q946" s="655"/>
      <c r="R946" s="655"/>
      <c r="S946" s="655"/>
      <c r="T946" s="655"/>
      <c r="U946" s="655"/>
      <c r="V946" s="655"/>
      <c r="W946" s="655"/>
      <c r="X946" s="655"/>
      <c r="Y946" s="655"/>
      <c r="Z946" s="655"/>
      <c r="AA946" s="655"/>
      <c r="AB946" s="655"/>
      <c r="AC946" s="654">
        <f>+VIAS!B97</f>
        <v>300</v>
      </c>
      <c r="AD946" s="655"/>
      <c r="AE946" s="655"/>
      <c r="AF946" s="655"/>
      <c r="AG946" s="655"/>
      <c r="AH946" s="655"/>
      <c r="AI946" s="655"/>
      <c r="AJ946" s="655"/>
      <c r="AK946" s="655"/>
      <c r="AL946" s="655"/>
      <c r="AM946" s="655"/>
      <c r="AN946" s="655"/>
      <c r="AO946" s="655"/>
      <c r="AP946" s="655"/>
      <c r="AQ946" s="655"/>
      <c r="AR946" s="655"/>
      <c r="AS946" s="655"/>
      <c r="AT946" s="655"/>
      <c r="AU946" s="407" t="s">
        <v>1495</v>
      </c>
      <c r="AV946" s="408"/>
      <c r="AW946" s="408"/>
      <c r="AX946" s="408"/>
      <c r="AY946" s="408"/>
      <c r="AZ946" s="408"/>
      <c r="BA946" s="408"/>
      <c r="BB946" s="408"/>
      <c r="BC946" s="408"/>
      <c r="BD946" s="408"/>
      <c r="BE946" s="408"/>
      <c r="BF946" s="408"/>
      <c r="BG946" s="408"/>
      <c r="BH946" s="408"/>
      <c r="BI946" s="408"/>
      <c r="BJ946" s="408"/>
      <c r="BK946" s="408"/>
      <c r="BL946" s="409"/>
      <c r="BM946" s="266"/>
      <c r="BN946" s="266"/>
      <c r="BO946" s="266"/>
      <c r="BP946" s="266"/>
      <c r="BQ946" s="266"/>
      <c r="BR946" s="266"/>
      <c r="BS946" s="266"/>
      <c r="BT946" s="266"/>
      <c r="BU946" s="266"/>
      <c r="BV946" s="291"/>
      <c r="BW946" s="266"/>
      <c r="BX946" s="292"/>
      <c r="BY946" s="292"/>
      <c r="BZ946" s="292"/>
      <c r="CA946" s="292"/>
      <c r="CB946" s="292"/>
      <c r="CC946" s="292"/>
      <c r="CD946" s="293"/>
      <c r="CE946" s="291"/>
      <c r="CF946" s="292"/>
      <c r="CG946" s="292"/>
      <c r="CH946" s="292"/>
      <c r="CI946" s="292"/>
      <c r="CJ946" s="292"/>
      <c r="CK946" s="286" t="s">
        <v>1091</v>
      </c>
      <c r="CL946" s="292"/>
      <c r="CM946" s="293"/>
      <c r="CN946" s="8"/>
    </row>
    <row r="947" spans="4:92" ht="14.25" customHeight="1">
      <c r="D947" s="655" t="str">
        <f>+VIAS!A98</f>
        <v>EL CRUCERO-LINEA FERREA</v>
      </c>
      <c r="E947" s="655"/>
      <c r="F947" s="655"/>
      <c r="G947" s="655"/>
      <c r="H947" s="655"/>
      <c r="I947" s="655"/>
      <c r="J947" s="655"/>
      <c r="K947" s="655"/>
      <c r="L947" s="655"/>
      <c r="M947" s="655"/>
      <c r="N947" s="655"/>
      <c r="O947" s="655"/>
      <c r="P947" s="655"/>
      <c r="Q947" s="655"/>
      <c r="R947" s="655"/>
      <c r="S947" s="655"/>
      <c r="T947" s="655"/>
      <c r="U947" s="655"/>
      <c r="V947" s="655"/>
      <c r="W947" s="655"/>
      <c r="X947" s="655"/>
      <c r="Y947" s="655"/>
      <c r="Z947" s="655"/>
      <c r="AA947" s="655"/>
      <c r="AB947" s="655"/>
      <c r="AC947" s="654">
        <f>+VIAS!B98</f>
        <v>300</v>
      </c>
      <c r="AD947" s="655"/>
      <c r="AE947" s="655"/>
      <c r="AF947" s="655"/>
      <c r="AG947" s="655"/>
      <c r="AH947" s="655"/>
      <c r="AI947" s="655"/>
      <c r="AJ947" s="655"/>
      <c r="AK947" s="655"/>
      <c r="AL947" s="655"/>
      <c r="AM947" s="655"/>
      <c r="AN947" s="655"/>
      <c r="AO947" s="655"/>
      <c r="AP947" s="655"/>
      <c r="AQ947" s="655"/>
      <c r="AR947" s="655"/>
      <c r="AS947" s="655"/>
      <c r="AT947" s="655"/>
      <c r="AU947" s="407" t="s">
        <v>1495</v>
      </c>
      <c r="AV947" s="408"/>
      <c r="AW947" s="408"/>
      <c r="AX947" s="408"/>
      <c r="AY947" s="408"/>
      <c r="AZ947" s="408"/>
      <c r="BA947" s="408"/>
      <c r="BB947" s="408"/>
      <c r="BC947" s="408"/>
      <c r="BD947" s="408"/>
      <c r="BE947" s="408"/>
      <c r="BF947" s="408"/>
      <c r="BG947" s="408"/>
      <c r="BH947" s="408"/>
      <c r="BI947" s="408"/>
      <c r="BJ947" s="408"/>
      <c r="BK947" s="408"/>
      <c r="BL947" s="409"/>
      <c r="BM947" s="266"/>
      <c r="BN947" s="266"/>
      <c r="BO947" s="266"/>
      <c r="BP947" s="266"/>
      <c r="BQ947" s="266"/>
      <c r="BR947" s="266"/>
      <c r="BS947" s="266"/>
      <c r="BT947" s="266"/>
      <c r="BU947" s="266"/>
      <c r="BV947" s="291"/>
      <c r="BW947" s="266"/>
      <c r="BX947" s="292"/>
      <c r="BY947" s="292"/>
      <c r="BZ947" s="292"/>
      <c r="CA947" s="292"/>
      <c r="CB947" s="292"/>
      <c r="CC947" s="292"/>
      <c r="CD947" s="293"/>
      <c r="CE947" s="291"/>
      <c r="CF947" s="292"/>
      <c r="CG947" s="292"/>
      <c r="CH947" s="292"/>
      <c r="CI947" s="292"/>
      <c r="CJ947" s="292"/>
      <c r="CK947" s="286" t="s">
        <v>1091</v>
      </c>
      <c r="CL947" s="292"/>
      <c r="CM947" s="293"/>
      <c r="CN947" s="8"/>
    </row>
    <row r="948" spans="4:92" ht="14.25" customHeight="1">
      <c r="D948" s="655" t="str">
        <f>+VIAS!A99</f>
        <v>LA PALOMA - EL CORTIJO</v>
      </c>
      <c r="E948" s="655"/>
      <c r="F948" s="655"/>
      <c r="G948" s="655"/>
      <c r="H948" s="655"/>
      <c r="I948" s="655"/>
      <c r="J948" s="655"/>
      <c r="K948" s="655"/>
      <c r="L948" s="655"/>
      <c r="M948" s="655"/>
      <c r="N948" s="655"/>
      <c r="O948" s="655"/>
      <c r="P948" s="655"/>
      <c r="Q948" s="655"/>
      <c r="R948" s="655"/>
      <c r="S948" s="655"/>
      <c r="T948" s="655"/>
      <c r="U948" s="655"/>
      <c r="V948" s="655"/>
      <c r="W948" s="655"/>
      <c r="X948" s="655"/>
      <c r="Y948" s="655"/>
      <c r="Z948" s="655"/>
      <c r="AA948" s="655"/>
      <c r="AB948" s="655"/>
      <c r="AC948" s="654">
        <f>+VIAS!B99</f>
        <v>300</v>
      </c>
      <c r="AD948" s="655"/>
      <c r="AE948" s="655"/>
      <c r="AF948" s="655"/>
      <c r="AG948" s="655"/>
      <c r="AH948" s="655"/>
      <c r="AI948" s="655"/>
      <c r="AJ948" s="655"/>
      <c r="AK948" s="655"/>
      <c r="AL948" s="655"/>
      <c r="AM948" s="655"/>
      <c r="AN948" s="655"/>
      <c r="AO948" s="655"/>
      <c r="AP948" s="655"/>
      <c r="AQ948" s="655"/>
      <c r="AR948" s="655"/>
      <c r="AS948" s="655"/>
      <c r="AT948" s="655"/>
      <c r="AU948" s="407" t="s">
        <v>1495</v>
      </c>
      <c r="AV948" s="408"/>
      <c r="AW948" s="408"/>
      <c r="AX948" s="408"/>
      <c r="AY948" s="408"/>
      <c r="AZ948" s="408"/>
      <c r="BA948" s="408"/>
      <c r="BB948" s="408"/>
      <c r="BC948" s="408"/>
      <c r="BD948" s="408"/>
      <c r="BE948" s="408"/>
      <c r="BF948" s="408"/>
      <c r="BG948" s="408"/>
      <c r="BH948" s="408"/>
      <c r="BI948" s="408"/>
      <c r="BJ948" s="408"/>
      <c r="BK948" s="408"/>
      <c r="BL948" s="409"/>
      <c r="BM948" s="266"/>
      <c r="BN948" s="266"/>
      <c r="BO948" s="266"/>
      <c r="BP948" s="266"/>
      <c r="BQ948" s="266"/>
      <c r="BR948" s="266"/>
      <c r="BS948" s="266"/>
      <c r="BT948" s="266"/>
      <c r="BU948" s="266"/>
      <c r="BV948" s="291"/>
      <c r="BW948" s="266"/>
      <c r="BX948" s="292"/>
      <c r="BY948" s="292"/>
      <c r="BZ948" s="292"/>
      <c r="CA948" s="292"/>
      <c r="CB948" s="292"/>
      <c r="CC948" s="292"/>
      <c r="CD948" s="293"/>
      <c r="CE948" s="291"/>
      <c r="CF948" s="292"/>
      <c r="CG948" s="292"/>
      <c r="CH948" s="292"/>
      <c r="CI948" s="292"/>
      <c r="CJ948" s="292"/>
      <c r="CK948" s="286" t="s">
        <v>1091</v>
      </c>
      <c r="CL948" s="292"/>
      <c r="CM948" s="293"/>
      <c r="CN948" s="8"/>
    </row>
    <row r="949" spans="4:92" ht="14.25" customHeight="1">
      <c r="D949" s="655" t="str">
        <f>+VIAS!A100</f>
        <v>LA PALOMA</v>
      </c>
      <c r="E949" s="655"/>
      <c r="F949" s="655"/>
      <c r="G949" s="655"/>
      <c r="H949" s="655"/>
      <c r="I949" s="655"/>
      <c r="J949" s="655"/>
      <c r="K949" s="655"/>
      <c r="L949" s="655"/>
      <c r="M949" s="655"/>
      <c r="N949" s="655"/>
      <c r="O949" s="655"/>
      <c r="P949" s="655"/>
      <c r="Q949" s="655"/>
      <c r="R949" s="655"/>
      <c r="S949" s="655"/>
      <c r="T949" s="655"/>
      <c r="U949" s="655"/>
      <c r="V949" s="655"/>
      <c r="W949" s="655"/>
      <c r="X949" s="655"/>
      <c r="Y949" s="655"/>
      <c r="Z949" s="655"/>
      <c r="AA949" s="655"/>
      <c r="AB949" s="655"/>
      <c r="AC949" s="654">
        <f>+VIAS!B100</f>
        <v>150</v>
      </c>
      <c r="AD949" s="655"/>
      <c r="AE949" s="655"/>
      <c r="AF949" s="655"/>
      <c r="AG949" s="655"/>
      <c r="AH949" s="655"/>
      <c r="AI949" s="655"/>
      <c r="AJ949" s="655"/>
      <c r="AK949" s="655"/>
      <c r="AL949" s="655"/>
      <c r="AM949" s="655"/>
      <c r="AN949" s="655"/>
      <c r="AO949" s="655"/>
      <c r="AP949" s="655"/>
      <c r="AQ949" s="655"/>
      <c r="AR949" s="655"/>
      <c r="AS949" s="655"/>
      <c r="AT949" s="655"/>
      <c r="AU949" s="407" t="s">
        <v>1495</v>
      </c>
      <c r="AV949" s="408"/>
      <c r="AW949" s="408"/>
      <c r="AX949" s="408"/>
      <c r="AY949" s="408"/>
      <c r="AZ949" s="408"/>
      <c r="BA949" s="408"/>
      <c r="BB949" s="408"/>
      <c r="BC949" s="408"/>
      <c r="BD949" s="408"/>
      <c r="BE949" s="408"/>
      <c r="BF949" s="408"/>
      <c r="BG949" s="408"/>
      <c r="BH949" s="408"/>
      <c r="BI949" s="408"/>
      <c r="BJ949" s="408"/>
      <c r="BK949" s="408"/>
      <c r="BL949" s="409"/>
      <c r="BM949" s="266"/>
      <c r="BN949" s="266"/>
      <c r="BO949" s="266"/>
      <c r="BP949" s="266"/>
      <c r="BQ949" s="266"/>
      <c r="BR949" s="266"/>
      <c r="BS949" s="266"/>
      <c r="BT949" s="266"/>
      <c r="BU949" s="266"/>
      <c r="BV949" s="294"/>
      <c r="BW949" s="286" t="s">
        <v>1091</v>
      </c>
      <c r="BX949" s="295"/>
      <c r="BY949" s="295"/>
      <c r="BZ949" s="295"/>
      <c r="CA949" s="295"/>
      <c r="CB949" s="295"/>
      <c r="CC949" s="295"/>
      <c r="CD949" s="296"/>
      <c r="CE949" s="294"/>
      <c r="CF949" s="295"/>
      <c r="CG949" s="295"/>
      <c r="CH949" s="295"/>
      <c r="CI949" s="295"/>
      <c r="CJ949" s="295"/>
      <c r="CK949" s="266"/>
      <c r="CL949" s="295"/>
      <c r="CM949" s="296"/>
      <c r="CN949" s="8"/>
    </row>
    <row r="950" spans="4:92" ht="14.25" customHeight="1">
      <c r="D950" s="655"/>
      <c r="E950" s="655"/>
      <c r="F950" s="655"/>
      <c r="G950" s="655"/>
      <c r="H950" s="655"/>
      <c r="I950" s="655"/>
      <c r="J950" s="655"/>
      <c r="K950" s="655"/>
      <c r="L950" s="655"/>
      <c r="M950" s="655"/>
      <c r="N950" s="655"/>
      <c r="O950" s="655"/>
      <c r="P950" s="655"/>
      <c r="Q950" s="655"/>
      <c r="R950" s="655"/>
      <c r="S950" s="655"/>
      <c r="T950" s="655"/>
      <c r="U950" s="655"/>
      <c r="V950" s="655"/>
      <c r="W950" s="655"/>
      <c r="X950" s="655"/>
      <c r="Y950" s="655"/>
      <c r="Z950" s="655"/>
      <c r="AA950" s="655"/>
      <c r="AB950" s="655"/>
      <c r="AC950" s="385"/>
      <c r="AD950" s="386"/>
      <c r="AE950" s="386"/>
      <c r="AF950" s="386"/>
      <c r="AG950" s="386"/>
      <c r="AH950" s="386"/>
      <c r="AI950" s="386"/>
      <c r="AJ950" s="386"/>
      <c r="AK950" s="386"/>
      <c r="AL950" s="386"/>
      <c r="AM950" s="386"/>
      <c r="AN950" s="386"/>
      <c r="AO950" s="386"/>
      <c r="AP950" s="386"/>
      <c r="AQ950" s="386"/>
      <c r="AR950" s="386"/>
      <c r="AS950" s="386"/>
      <c r="AT950" s="387"/>
      <c r="AU950" s="407"/>
      <c r="AV950" s="408"/>
      <c r="AW950" s="408"/>
      <c r="AX950" s="408"/>
      <c r="AY950" s="408"/>
      <c r="AZ950" s="408"/>
      <c r="BA950" s="408"/>
      <c r="BB950" s="408"/>
      <c r="BC950" s="408"/>
      <c r="BD950" s="408"/>
      <c r="BE950" s="408"/>
      <c r="BF950" s="408"/>
      <c r="BG950" s="408"/>
      <c r="BH950" s="408"/>
      <c r="BI950" s="408"/>
      <c r="BJ950" s="408"/>
      <c r="BK950" s="408"/>
      <c r="BL950" s="409"/>
      <c r="BM950" s="407"/>
      <c r="BN950" s="408"/>
      <c r="BO950" s="408"/>
      <c r="BP950" s="408"/>
      <c r="BQ950" s="408"/>
      <c r="BR950" s="408"/>
      <c r="BS950" s="408"/>
      <c r="BT950" s="408"/>
      <c r="BU950" s="409"/>
      <c r="BV950" s="407"/>
      <c r="BW950" s="408"/>
      <c r="BX950" s="408"/>
      <c r="BY950" s="408"/>
      <c r="BZ950" s="408"/>
      <c r="CA950" s="408"/>
      <c r="CB950" s="408"/>
      <c r="CC950" s="408"/>
      <c r="CD950" s="409"/>
      <c r="CE950" s="407"/>
      <c r="CF950" s="408"/>
      <c r="CG950" s="408"/>
      <c r="CH950" s="408"/>
      <c r="CI950" s="408"/>
      <c r="CJ950" s="408"/>
      <c r="CK950" s="408"/>
      <c r="CL950" s="408"/>
      <c r="CM950" s="409"/>
      <c r="CN950" s="8"/>
    </row>
    <row r="951" spans="4:92" ht="14.25" customHeight="1">
      <c r="D951" s="763" t="s">
        <v>606</v>
      </c>
      <c r="E951" s="763"/>
      <c r="F951" s="763"/>
      <c r="G951" s="763"/>
      <c r="H951" s="763"/>
      <c r="I951" s="763"/>
      <c r="J951" s="763"/>
      <c r="K951" s="763"/>
      <c r="L951" s="763"/>
      <c r="M951" s="763"/>
      <c r="N951" s="763"/>
      <c r="O951" s="763"/>
      <c r="P951" s="763"/>
      <c r="Q951" s="763"/>
      <c r="R951" s="763"/>
      <c r="S951" s="763"/>
      <c r="T951" s="763"/>
      <c r="U951" s="763"/>
      <c r="V951" s="763"/>
      <c r="W951" s="763"/>
      <c r="X951" s="763"/>
      <c r="Y951" s="763"/>
      <c r="Z951" s="763"/>
      <c r="AA951" s="763"/>
      <c r="AB951" s="763"/>
      <c r="AC951" s="763"/>
      <c r="AD951" s="763"/>
      <c r="AE951" s="763"/>
      <c r="AF951" s="763"/>
      <c r="AG951" s="763"/>
      <c r="AH951" s="763"/>
      <c r="AI951" s="763"/>
      <c r="AJ951" s="763"/>
      <c r="AK951" s="763"/>
      <c r="AL951" s="763"/>
      <c r="AM951" s="763"/>
      <c r="AN951" s="763"/>
      <c r="AO951" s="763"/>
      <c r="AP951" s="763"/>
      <c r="AQ951" s="763"/>
      <c r="AR951" s="763"/>
      <c r="AS951" s="763"/>
      <c r="AT951" s="763"/>
      <c r="AV951" s="188"/>
      <c r="AW951" s="188"/>
      <c r="AX951" s="188"/>
      <c r="AY951" s="188"/>
      <c r="AZ951" s="188"/>
      <c r="BA951" s="188"/>
      <c r="BB951" s="188"/>
      <c r="BC951" s="188"/>
      <c r="BD951" s="188"/>
      <c r="BE951" s="188"/>
      <c r="BF951" s="188"/>
      <c r="BG951" s="188"/>
      <c r="BH951" s="188"/>
      <c r="BI951" s="188"/>
      <c r="BJ951" s="188"/>
      <c r="BK951" s="188"/>
      <c r="BL951" s="188"/>
      <c r="BM951" s="188"/>
      <c r="BN951" s="188"/>
      <c r="BO951" s="188"/>
      <c r="BP951" s="188"/>
      <c r="BQ951" s="188"/>
      <c r="BR951" s="188"/>
      <c r="BS951" s="188"/>
      <c r="BT951" s="188"/>
      <c r="BU951" s="188"/>
      <c r="BV951" s="188"/>
      <c r="BW951" s="188"/>
      <c r="BX951" s="188"/>
      <c r="BY951" s="188"/>
      <c r="BZ951" s="188"/>
      <c r="CA951" s="188"/>
      <c r="CB951" s="188"/>
      <c r="CC951" s="188"/>
      <c r="CD951" s="188"/>
      <c r="CE951" s="188"/>
      <c r="CF951" s="188"/>
      <c r="CG951" s="188"/>
      <c r="CH951" s="188"/>
      <c r="CI951" s="188"/>
      <c r="CJ951" s="188"/>
      <c r="CK951" s="188"/>
      <c r="CL951" s="188"/>
      <c r="CM951" s="6"/>
      <c r="CN951" s="6"/>
    </row>
    <row r="952" spans="4:92" ht="14.25" customHeight="1"/>
    <row r="953" spans="4:92" ht="14.25" customHeight="1">
      <c r="D953" s="514" t="s">
        <v>630</v>
      </c>
      <c r="E953" s="514"/>
      <c r="F953" s="514"/>
      <c r="G953" s="514"/>
      <c r="H953" s="514"/>
      <c r="I953" s="514"/>
      <c r="J953" s="514"/>
      <c r="K953" s="514"/>
      <c r="L953" s="514"/>
      <c r="M953" s="514"/>
      <c r="N953" s="514"/>
      <c r="O953" s="514"/>
      <c r="P953" s="514"/>
      <c r="Q953" s="514"/>
      <c r="R953" s="514"/>
      <c r="S953" s="514"/>
      <c r="T953" s="514"/>
      <c r="U953" s="514"/>
      <c r="V953" s="514"/>
      <c r="W953" s="514"/>
      <c r="X953" s="514"/>
      <c r="Y953" s="514"/>
      <c r="Z953" s="514"/>
      <c r="AA953" s="514"/>
      <c r="AB953" s="514"/>
      <c r="AC953" s="514"/>
      <c r="AD953" s="514"/>
      <c r="AE953" s="514"/>
      <c r="AF953" s="514"/>
      <c r="AG953" s="100"/>
      <c r="AH953" s="100"/>
      <c r="AI953" s="100"/>
      <c r="AJ953" s="100"/>
      <c r="AK953" s="100"/>
      <c r="AL953" s="100"/>
      <c r="AM953" s="100"/>
      <c r="AN953" s="100"/>
      <c r="AO953" s="100"/>
      <c r="AP953" s="100"/>
      <c r="AQ953" s="100"/>
      <c r="AR953" s="100"/>
      <c r="AS953" s="100"/>
      <c r="AT953" s="100"/>
    </row>
    <row r="954" spans="4:92" ht="14.25" customHeight="1">
      <c r="D954" s="317" t="s">
        <v>453</v>
      </c>
      <c r="E954" s="318"/>
      <c r="F954" s="318"/>
      <c r="G954" s="318"/>
      <c r="H954" s="318"/>
      <c r="I954" s="318"/>
      <c r="J954" s="318"/>
      <c r="K954" s="318"/>
      <c r="L954" s="318"/>
      <c r="M954" s="318"/>
      <c r="N954" s="318"/>
      <c r="O954" s="318"/>
      <c r="P954" s="318"/>
      <c r="Q954" s="318"/>
      <c r="R954" s="318"/>
      <c r="S954" s="318"/>
      <c r="T954" s="318"/>
      <c r="U954" s="318"/>
      <c r="V954" s="318"/>
      <c r="W954" s="318"/>
      <c r="X954" s="318"/>
      <c r="Y954" s="318"/>
      <c r="Z954" s="318"/>
      <c r="AA954" s="318"/>
      <c r="AB954" s="318"/>
      <c r="AC954" s="318"/>
      <c r="AD954" s="318"/>
      <c r="AE954" s="318"/>
      <c r="AF954" s="318"/>
      <c r="AG954" s="318"/>
      <c r="AH954" s="318"/>
      <c r="AI954" s="318"/>
      <c r="AJ954" s="318"/>
      <c r="AK954" s="318"/>
      <c r="AL954" s="318"/>
      <c r="AM954" s="318"/>
      <c r="AN954" s="319"/>
      <c r="AO954" s="317" t="s">
        <v>454</v>
      </c>
      <c r="AP954" s="318"/>
      <c r="AQ954" s="318"/>
      <c r="AR954" s="318"/>
      <c r="AS954" s="318"/>
      <c r="AT954" s="318"/>
      <c r="AU954" s="318"/>
      <c r="AV954" s="318"/>
      <c r="AW954" s="318"/>
      <c r="AX954" s="318"/>
      <c r="AY954" s="318"/>
      <c r="AZ954" s="318"/>
      <c r="BA954" s="318"/>
      <c r="BB954" s="318"/>
      <c r="BC954" s="318"/>
      <c r="BD954" s="318"/>
      <c r="BE954" s="318"/>
      <c r="BF954" s="318"/>
      <c r="BG954" s="318"/>
      <c r="BH954" s="318"/>
      <c r="BI954" s="318"/>
      <c r="BJ954" s="318"/>
      <c r="BK954" s="319"/>
      <c r="BL954" s="410" t="s">
        <v>455</v>
      </c>
      <c r="BM954" s="411"/>
      <c r="BN954" s="411"/>
      <c r="BO954" s="411"/>
      <c r="BP954" s="411"/>
      <c r="BQ954" s="411"/>
      <c r="BR954" s="411"/>
      <c r="BS954" s="411"/>
      <c r="BT954" s="411"/>
      <c r="BU954" s="411"/>
      <c r="BV954" s="411"/>
      <c r="BW954" s="411"/>
      <c r="BX954" s="411"/>
      <c r="BY954" s="411"/>
      <c r="BZ954" s="411"/>
      <c r="CA954" s="411"/>
      <c r="CB954" s="411"/>
      <c r="CC954" s="411"/>
      <c r="CD954" s="411"/>
      <c r="CE954" s="411"/>
      <c r="CF954" s="411"/>
      <c r="CG954" s="411"/>
      <c r="CH954" s="411"/>
      <c r="CI954" s="411"/>
      <c r="CJ954" s="411"/>
      <c r="CK954" s="411"/>
      <c r="CL954" s="411"/>
      <c r="CM954" s="411"/>
      <c r="CN954" s="412"/>
    </row>
    <row r="955" spans="4:92" ht="14.25" customHeight="1">
      <c r="D955" s="323"/>
      <c r="E955" s="324"/>
      <c r="F955" s="324"/>
      <c r="G955" s="324"/>
      <c r="H955" s="324"/>
      <c r="I955" s="324"/>
      <c r="J955" s="324"/>
      <c r="K955" s="324"/>
      <c r="L955" s="324"/>
      <c r="M955" s="324"/>
      <c r="N955" s="324"/>
      <c r="O955" s="324"/>
      <c r="P955" s="324"/>
      <c r="Q955" s="324"/>
      <c r="R955" s="324"/>
      <c r="S955" s="324"/>
      <c r="T955" s="324"/>
      <c r="U955" s="324"/>
      <c r="V955" s="324"/>
      <c r="W955" s="324"/>
      <c r="X955" s="324"/>
      <c r="Y955" s="324"/>
      <c r="Z955" s="324"/>
      <c r="AA955" s="324"/>
      <c r="AB955" s="324"/>
      <c r="AC955" s="324"/>
      <c r="AD955" s="324"/>
      <c r="AE955" s="324"/>
      <c r="AF955" s="324"/>
      <c r="AG955" s="324"/>
      <c r="AH955" s="324"/>
      <c r="AI955" s="324"/>
      <c r="AJ955" s="324"/>
      <c r="AK955" s="324"/>
      <c r="AL955" s="324"/>
      <c r="AM955" s="324"/>
      <c r="AN955" s="325"/>
      <c r="AO955" s="323"/>
      <c r="AP955" s="324"/>
      <c r="AQ955" s="324"/>
      <c r="AR955" s="324"/>
      <c r="AS955" s="324"/>
      <c r="AT955" s="324"/>
      <c r="AU955" s="324"/>
      <c r="AV955" s="324"/>
      <c r="AW955" s="324"/>
      <c r="AX955" s="324"/>
      <c r="AY955" s="324"/>
      <c r="AZ955" s="324"/>
      <c r="BA955" s="324"/>
      <c r="BB955" s="324"/>
      <c r="BC955" s="324"/>
      <c r="BD955" s="324"/>
      <c r="BE955" s="324"/>
      <c r="BF955" s="324"/>
      <c r="BG955" s="324"/>
      <c r="BH955" s="324"/>
      <c r="BI955" s="324"/>
      <c r="BJ955" s="324"/>
      <c r="BK955" s="325"/>
      <c r="BL955" s="410" t="s">
        <v>456</v>
      </c>
      <c r="BM955" s="411"/>
      <c r="BN955" s="411"/>
      <c r="BO955" s="411"/>
      <c r="BP955" s="411"/>
      <c r="BQ955" s="411"/>
      <c r="BR955" s="411"/>
      <c r="BS955" s="411"/>
      <c r="BT955" s="411"/>
      <c r="BU955" s="411"/>
      <c r="BV955" s="411"/>
      <c r="BW955" s="411"/>
      <c r="BX955" s="411"/>
      <c r="BY955" s="411"/>
      <c r="BZ955" s="412"/>
      <c r="CA955" s="410" t="s">
        <v>457</v>
      </c>
      <c r="CB955" s="411"/>
      <c r="CC955" s="411"/>
      <c r="CD955" s="411"/>
      <c r="CE955" s="411"/>
      <c r="CF955" s="411"/>
      <c r="CG955" s="411"/>
      <c r="CH955" s="411"/>
      <c r="CI955" s="411"/>
      <c r="CJ955" s="411"/>
      <c r="CK955" s="411"/>
      <c r="CL955" s="411"/>
      <c r="CM955" s="411"/>
      <c r="CN955" s="412"/>
    </row>
    <row r="956" spans="4:92" ht="63" customHeight="1">
      <c r="D956" s="307" t="s">
        <v>1555</v>
      </c>
      <c r="E956" s="307"/>
      <c r="F956" s="307"/>
      <c r="G956" s="307"/>
      <c r="H956" s="307"/>
      <c r="I956" s="307"/>
      <c r="J956" s="307"/>
      <c r="K956" s="307"/>
      <c r="L956" s="307"/>
      <c r="M956" s="307"/>
      <c r="N956" s="307"/>
      <c r="O956" s="307"/>
      <c r="P956" s="307"/>
      <c r="Q956" s="307"/>
      <c r="R956" s="307"/>
      <c r="S956" s="307"/>
      <c r="T956" s="307"/>
      <c r="U956" s="307"/>
      <c r="V956" s="307"/>
      <c r="W956" s="307"/>
      <c r="X956" s="307"/>
      <c r="Y956" s="307"/>
      <c r="Z956" s="307"/>
      <c r="AA956" s="307"/>
      <c r="AB956" s="307"/>
      <c r="AC956" s="307"/>
      <c r="AD956" s="307"/>
      <c r="AE956" s="307"/>
      <c r="AF956" s="307"/>
      <c r="AG956" s="307"/>
      <c r="AH956" s="307"/>
      <c r="AI956" s="307"/>
      <c r="AJ956" s="307"/>
      <c r="AK956" s="307"/>
      <c r="AL956" s="307"/>
      <c r="AM956" s="307"/>
      <c r="AN956" s="307"/>
      <c r="AO956" s="541" t="s">
        <v>1552</v>
      </c>
      <c r="AP956" s="542"/>
      <c r="AQ956" s="542"/>
      <c r="AR956" s="542"/>
      <c r="AS956" s="542"/>
      <c r="AT956" s="542"/>
      <c r="AU956" s="542"/>
      <c r="AV956" s="542"/>
      <c r="AW956" s="542"/>
      <c r="AX956" s="542"/>
      <c r="AY956" s="542"/>
      <c r="AZ956" s="542"/>
      <c r="BA956" s="542"/>
      <c r="BB956" s="542"/>
      <c r="BC956" s="542"/>
      <c r="BD956" s="542"/>
      <c r="BE956" s="542"/>
      <c r="BF956" s="542"/>
      <c r="BG956" s="542"/>
      <c r="BH956" s="542"/>
      <c r="BI956" s="542"/>
      <c r="BJ956" s="542"/>
      <c r="BK956" s="543"/>
      <c r="BL956" s="307" t="s">
        <v>1553</v>
      </c>
      <c r="BM956" s="307"/>
      <c r="BN956" s="307"/>
      <c r="BO956" s="307"/>
      <c r="BP956" s="307"/>
      <c r="BQ956" s="307"/>
      <c r="BR956" s="307"/>
      <c r="BS956" s="307"/>
      <c r="BT956" s="307"/>
      <c r="BU956" s="307"/>
      <c r="BV956" s="307"/>
      <c r="BW956" s="307"/>
      <c r="BX956" s="307"/>
      <c r="BY956" s="307"/>
      <c r="BZ956" s="307"/>
      <c r="CA956" s="536" t="s">
        <v>1554</v>
      </c>
      <c r="CB956" s="537"/>
      <c r="CC956" s="537"/>
      <c r="CD956" s="537"/>
      <c r="CE956" s="537"/>
      <c r="CF956" s="537"/>
      <c r="CG956" s="537"/>
      <c r="CH956" s="537"/>
      <c r="CI956" s="537"/>
      <c r="CJ956" s="537"/>
      <c r="CK956" s="537"/>
      <c r="CL956" s="537"/>
      <c r="CM956" s="537"/>
      <c r="CN956" s="538"/>
    </row>
    <row r="957" spans="4:92" ht="14.25" customHeight="1">
      <c r="D957" s="307" t="s">
        <v>1555</v>
      </c>
      <c r="E957" s="307"/>
      <c r="F957" s="307"/>
      <c r="G957" s="307"/>
      <c r="H957" s="307"/>
      <c r="I957" s="307"/>
      <c r="J957" s="307"/>
      <c r="K957" s="307"/>
      <c r="L957" s="307"/>
      <c r="M957" s="307"/>
      <c r="N957" s="307"/>
      <c r="O957" s="307"/>
      <c r="P957" s="307"/>
      <c r="Q957" s="307"/>
      <c r="R957" s="307"/>
      <c r="S957" s="307"/>
      <c r="T957" s="307"/>
      <c r="U957" s="307"/>
      <c r="V957" s="307"/>
      <c r="W957" s="307"/>
      <c r="X957" s="307"/>
      <c r="Y957" s="307"/>
      <c r="Z957" s="307"/>
      <c r="AA957" s="307"/>
      <c r="AB957" s="307"/>
      <c r="AC957" s="307"/>
      <c r="AD957" s="307"/>
      <c r="AE957" s="307"/>
      <c r="AF957" s="307"/>
      <c r="AG957" s="307"/>
      <c r="AH957" s="307"/>
      <c r="AI957" s="307"/>
      <c r="AJ957" s="307"/>
      <c r="AK957" s="307"/>
      <c r="AL957" s="307"/>
      <c r="AM957" s="307"/>
      <c r="AN957" s="307"/>
      <c r="AO957" s="541" t="s">
        <v>1563</v>
      </c>
      <c r="AP957" s="542"/>
      <c r="AQ957" s="542"/>
      <c r="AR957" s="542"/>
      <c r="AS957" s="542"/>
      <c r="AT957" s="542"/>
      <c r="AU957" s="542"/>
      <c r="AV957" s="542"/>
      <c r="AW957" s="542"/>
      <c r="AX957" s="542"/>
      <c r="AY957" s="542"/>
      <c r="AZ957" s="542"/>
      <c r="BA957" s="542"/>
      <c r="BB957" s="542"/>
      <c r="BC957" s="542"/>
      <c r="BD957" s="542"/>
      <c r="BE957" s="542"/>
      <c r="BF957" s="542"/>
      <c r="BG957" s="542"/>
      <c r="BH957" s="542"/>
      <c r="BI957" s="542"/>
      <c r="BJ957" s="542"/>
      <c r="BK957" s="543"/>
      <c r="BL957" s="307" t="s">
        <v>1553</v>
      </c>
      <c r="BM957" s="307"/>
      <c r="BN957" s="307"/>
      <c r="BO957" s="307"/>
      <c r="BP957" s="307"/>
      <c r="BQ957" s="307"/>
      <c r="BR957" s="307"/>
      <c r="BS957" s="307"/>
      <c r="BT957" s="307"/>
      <c r="BU957" s="307"/>
      <c r="BV957" s="307"/>
      <c r="BW957" s="307"/>
      <c r="BX957" s="307"/>
      <c r="BY957" s="307"/>
      <c r="BZ957" s="307"/>
      <c r="CA957" s="536"/>
      <c r="CB957" s="537"/>
      <c r="CC957" s="537"/>
      <c r="CD957" s="537"/>
      <c r="CE957" s="537"/>
      <c r="CF957" s="537"/>
      <c r="CG957" s="537"/>
      <c r="CH957" s="537"/>
      <c r="CI957" s="537"/>
      <c r="CJ957" s="537"/>
      <c r="CK957" s="537"/>
      <c r="CL957" s="537"/>
      <c r="CM957" s="537"/>
      <c r="CN957" s="538"/>
    </row>
    <row r="958" spans="4:92" ht="14.25" customHeight="1">
      <c r="D958" s="307" t="s">
        <v>1556</v>
      </c>
      <c r="E958" s="307"/>
      <c r="F958" s="307"/>
      <c r="G958" s="307"/>
      <c r="H958" s="307"/>
      <c r="I958" s="307"/>
      <c r="J958" s="307"/>
      <c r="K958" s="307"/>
      <c r="L958" s="307"/>
      <c r="M958" s="307"/>
      <c r="N958" s="307"/>
      <c r="O958" s="307"/>
      <c r="P958" s="307"/>
      <c r="Q958" s="307"/>
      <c r="R958" s="307"/>
      <c r="S958" s="307"/>
      <c r="T958" s="307"/>
      <c r="U958" s="307"/>
      <c r="V958" s="307"/>
      <c r="W958" s="307"/>
      <c r="X958" s="307"/>
      <c r="Y958" s="307"/>
      <c r="Z958" s="307"/>
      <c r="AA958" s="307"/>
      <c r="AB958" s="307"/>
      <c r="AC958" s="307"/>
      <c r="AD958" s="307"/>
      <c r="AE958" s="307"/>
      <c r="AF958" s="307"/>
      <c r="AG958" s="307"/>
      <c r="AH958" s="307"/>
      <c r="AI958" s="307"/>
      <c r="AJ958" s="307"/>
      <c r="AK958" s="307"/>
      <c r="AL958" s="307"/>
      <c r="AM958" s="307"/>
      <c r="AN958" s="307"/>
      <c r="AO958" s="541" t="s">
        <v>1564</v>
      </c>
      <c r="AP958" s="542"/>
      <c r="AQ958" s="542"/>
      <c r="AR958" s="542"/>
      <c r="AS958" s="542"/>
      <c r="AT958" s="542"/>
      <c r="AU958" s="542"/>
      <c r="AV958" s="542"/>
      <c r="AW958" s="542"/>
      <c r="AX958" s="542"/>
      <c r="AY958" s="542"/>
      <c r="AZ958" s="542"/>
      <c r="BA958" s="542"/>
      <c r="BB958" s="542"/>
      <c r="BC958" s="542"/>
      <c r="BD958" s="542"/>
      <c r="BE958" s="542"/>
      <c r="BF958" s="542"/>
      <c r="BG958" s="542"/>
      <c r="BH958" s="542"/>
      <c r="BI958" s="542"/>
      <c r="BJ958" s="542"/>
      <c r="BK958" s="543"/>
      <c r="BL958" s="307" t="s">
        <v>1570</v>
      </c>
      <c r="BM958" s="307"/>
      <c r="BN958" s="307"/>
      <c r="BO958" s="307"/>
      <c r="BP958" s="307"/>
      <c r="BQ958" s="307"/>
      <c r="BR958" s="307"/>
      <c r="BS958" s="307"/>
      <c r="BT958" s="307"/>
      <c r="BU958" s="307"/>
      <c r="BV958" s="307"/>
      <c r="BW958" s="307"/>
      <c r="BX958" s="307"/>
      <c r="BY958" s="307"/>
      <c r="BZ958" s="307"/>
      <c r="CA958" s="536"/>
      <c r="CB958" s="537"/>
      <c r="CC958" s="537"/>
      <c r="CD958" s="537"/>
      <c r="CE958" s="537"/>
      <c r="CF958" s="537"/>
      <c r="CG958" s="537"/>
      <c r="CH958" s="537"/>
      <c r="CI958" s="537"/>
      <c r="CJ958" s="537"/>
      <c r="CK958" s="537"/>
      <c r="CL958" s="537"/>
      <c r="CM958" s="537"/>
      <c r="CN958" s="538"/>
    </row>
    <row r="959" spans="4:92" ht="14.25" customHeight="1">
      <c r="D959" s="407" t="s">
        <v>1555</v>
      </c>
      <c r="E959" s="408"/>
      <c r="F959" s="408"/>
      <c r="G959" s="408"/>
      <c r="H959" s="408"/>
      <c r="I959" s="408"/>
      <c r="J959" s="408"/>
      <c r="K959" s="408"/>
      <c r="L959" s="408"/>
      <c r="M959" s="408"/>
      <c r="N959" s="408"/>
      <c r="O959" s="408"/>
      <c r="P959" s="408"/>
      <c r="Q959" s="408"/>
      <c r="R959" s="408"/>
      <c r="S959" s="408"/>
      <c r="T959" s="408"/>
      <c r="U959" s="408"/>
      <c r="V959" s="408"/>
      <c r="W959" s="408"/>
      <c r="X959" s="408"/>
      <c r="Y959" s="408"/>
      <c r="Z959" s="408"/>
      <c r="AA959" s="408"/>
      <c r="AB959" s="408"/>
      <c r="AC959" s="408"/>
      <c r="AD959" s="408"/>
      <c r="AE959" s="408"/>
      <c r="AF959" s="408"/>
      <c r="AG959" s="408"/>
      <c r="AH959" s="408"/>
      <c r="AI959" s="408"/>
      <c r="AJ959" s="408"/>
      <c r="AK959" s="408"/>
      <c r="AL959" s="408"/>
      <c r="AM959" s="408"/>
      <c r="AN959" s="409"/>
      <c r="AO959" s="541" t="s">
        <v>1565</v>
      </c>
      <c r="AP959" s="542"/>
      <c r="AQ959" s="542"/>
      <c r="AR959" s="542"/>
      <c r="AS959" s="542"/>
      <c r="AT959" s="542"/>
      <c r="AU959" s="542"/>
      <c r="AV959" s="542"/>
      <c r="AW959" s="542"/>
      <c r="AX959" s="542"/>
      <c r="AY959" s="542"/>
      <c r="AZ959" s="542"/>
      <c r="BA959" s="542"/>
      <c r="BB959" s="542"/>
      <c r="BC959" s="542"/>
      <c r="BD959" s="542"/>
      <c r="BE959" s="542"/>
      <c r="BF959" s="542"/>
      <c r="BG959" s="542"/>
      <c r="BH959" s="542"/>
      <c r="BI959" s="542"/>
      <c r="BJ959" s="542"/>
      <c r="BK959" s="543"/>
      <c r="BL959" s="541" t="s">
        <v>1553</v>
      </c>
      <c r="BM959" s="542"/>
      <c r="BN959" s="542"/>
      <c r="BO959" s="542"/>
      <c r="BP959" s="542"/>
      <c r="BQ959" s="542"/>
      <c r="BR959" s="542"/>
      <c r="BS959" s="542"/>
      <c r="BT959" s="542"/>
      <c r="BU959" s="542"/>
      <c r="BV959" s="542"/>
      <c r="BW959" s="542"/>
      <c r="BX959" s="542"/>
      <c r="BY959" s="542"/>
      <c r="BZ959" s="543"/>
      <c r="CA959" s="536"/>
      <c r="CB959" s="537"/>
      <c r="CC959" s="537"/>
      <c r="CD959" s="537"/>
      <c r="CE959" s="537"/>
      <c r="CF959" s="537"/>
      <c r="CG959" s="537"/>
      <c r="CH959" s="537"/>
      <c r="CI959" s="537"/>
      <c r="CJ959" s="537"/>
      <c r="CK959" s="537"/>
      <c r="CL959" s="537"/>
      <c r="CM959" s="537"/>
      <c r="CN959" s="538"/>
    </row>
    <row r="960" spans="4:92" ht="14.25" customHeight="1">
      <c r="D960" s="618" t="s">
        <v>1557</v>
      </c>
      <c r="E960" s="618"/>
      <c r="F960" s="618"/>
      <c r="G960" s="618"/>
      <c r="H960" s="618"/>
      <c r="I960" s="618"/>
      <c r="J960" s="618"/>
      <c r="K960" s="618"/>
      <c r="L960" s="618"/>
      <c r="M960" s="618"/>
      <c r="N960" s="618"/>
      <c r="O960" s="618"/>
      <c r="P960" s="618"/>
      <c r="Q960" s="618"/>
      <c r="R960" s="618"/>
      <c r="S960" s="618"/>
      <c r="T960" s="618"/>
      <c r="U960" s="618"/>
      <c r="V960" s="618"/>
      <c r="W960" s="618"/>
      <c r="X960" s="618"/>
      <c r="Y960" s="618"/>
      <c r="Z960" s="618"/>
      <c r="AA960" s="618"/>
      <c r="AB960" s="618"/>
      <c r="AC960" s="618"/>
      <c r="AD960" s="618"/>
      <c r="AE960" s="618"/>
      <c r="AF960" s="618"/>
      <c r="AG960" s="618"/>
      <c r="AH960" s="618"/>
      <c r="AI960" s="618"/>
      <c r="AJ960" s="618"/>
      <c r="AK960" s="618"/>
      <c r="AL960" s="618"/>
      <c r="AM960" s="618"/>
      <c r="AN960" s="618"/>
      <c r="AO960" s="541" t="s">
        <v>1564</v>
      </c>
      <c r="AP960" s="542"/>
      <c r="AQ960" s="542"/>
      <c r="AR960" s="542"/>
      <c r="AS960" s="542"/>
      <c r="AT960" s="542"/>
      <c r="AU960" s="542"/>
      <c r="AV960" s="542"/>
      <c r="AW960" s="542"/>
      <c r="AX960" s="542"/>
      <c r="AY960" s="542"/>
      <c r="AZ960" s="542"/>
      <c r="BA960" s="542"/>
      <c r="BB960" s="542"/>
      <c r="BC960" s="542"/>
      <c r="BD960" s="542"/>
      <c r="BE960" s="542"/>
      <c r="BF960" s="542"/>
      <c r="BG960" s="542"/>
      <c r="BH960" s="542"/>
      <c r="BI960" s="542"/>
      <c r="BJ960" s="542"/>
      <c r="BK960" s="543"/>
      <c r="BL960" s="307" t="s">
        <v>1570</v>
      </c>
      <c r="BM960" s="307"/>
      <c r="BN960" s="307"/>
      <c r="BO960" s="307"/>
      <c r="BP960" s="307"/>
      <c r="BQ960" s="307"/>
      <c r="BR960" s="307"/>
      <c r="BS960" s="307"/>
      <c r="BT960" s="307"/>
      <c r="BU960" s="307"/>
      <c r="BV960" s="307"/>
      <c r="BW960" s="307"/>
      <c r="BX960" s="307"/>
      <c r="BY960" s="307"/>
      <c r="BZ960" s="307"/>
      <c r="CA960" s="536"/>
      <c r="CB960" s="537"/>
      <c r="CC960" s="537"/>
      <c r="CD960" s="537"/>
      <c r="CE960" s="537"/>
      <c r="CF960" s="537"/>
      <c r="CG960" s="537"/>
      <c r="CH960" s="537"/>
      <c r="CI960" s="537"/>
      <c r="CJ960" s="537"/>
      <c r="CK960" s="537"/>
      <c r="CL960" s="537"/>
      <c r="CM960" s="537"/>
      <c r="CN960" s="538"/>
    </row>
    <row r="961" spans="4:92" ht="14.25" customHeight="1">
      <c r="D961" s="618" t="s">
        <v>1558</v>
      </c>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18"/>
      <c r="AL961" s="618"/>
      <c r="AM961" s="618"/>
      <c r="AN961" s="618"/>
      <c r="AO961" s="541" t="s">
        <v>1564</v>
      </c>
      <c r="AP961" s="542"/>
      <c r="AQ961" s="542"/>
      <c r="AR961" s="542"/>
      <c r="AS961" s="542"/>
      <c r="AT961" s="542"/>
      <c r="AU961" s="542"/>
      <c r="AV961" s="542"/>
      <c r="AW961" s="542"/>
      <c r="AX961" s="542"/>
      <c r="AY961" s="542"/>
      <c r="AZ961" s="542"/>
      <c r="BA961" s="542"/>
      <c r="BB961" s="542"/>
      <c r="BC961" s="542"/>
      <c r="BD961" s="542"/>
      <c r="BE961" s="542"/>
      <c r="BF961" s="542"/>
      <c r="BG961" s="542"/>
      <c r="BH961" s="542"/>
      <c r="BI961" s="542"/>
      <c r="BJ961" s="542"/>
      <c r="BK961" s="543"/>
      <c r="BL961" s="307" t="s">
        <v>1570</v>
      </c>
      <c r="BM961" s="307"/>
      <c r="BN961" s="307"/>
      <c r="BO961" s="307"/>
      <c r="BP961" s="307"/>
      <c r="BQ961" s="307"/>
      <c r="BR961" s="307"/>
      <c r="BS961" s="307"/>
      <c r="BT961" s="307"/>
      <c r="BU961" s="307"/>
      <c r="BV961" s="307"/>
      <c r="BW961" s="307"/>
      <c r="BX961" s="307"/>
      <c r="BY961" s="307"/>
      <c r="BZ961" s="307"/>
      <c r="CA961" s="536"/>
      <c r="CB961" s="537"/>
      <c r="CC961" s="537"/>
      <c r="CD961" s="537"/>
      <c r="CE961" s="537"/>
      <c r="CF961" s="537"/>
      <c r="CG961" s="537"/>
      <c r="CH961" s="537"/>
      <c r="CI961" s="537"/>
      <c r="CJ961" s="537"/>
      <c r="CK961" s="537"/>
      <c r="CL961" s="537"/>
      <c r="CM961" s="537"/>
      <c r="CN961" s="538"/>
    </row>
    <row r="962" spans="4:92" ht="14.25" customHeight="1">
      <c r="D962" s="934" t="s">
        <v>1559</v>
      </c>
      <c r="E962" s="935"/>
      <c r="F962" s="935"/>
      <c r="G962" s="935"/>
      <c r="H962" s="935"/>
      <c r="I962" s="935"/>
      <c r="J962" s="935"/>
      <c r="K962" s="935"/>
      <c r="L962" s="935"/>
      <c r="M962" s="935"/>
      <c r="N962" s="935"/>
      <c r="O962" s="935"/>
      <c r="P962" s="935"/>
      <c r="Q962" s="935"/>
      <c r="R962" s="935"/>
      <c r="S962" s="935"/>
      <c r="T962" s="935"/>
      <c r="U962" s="935"/>
      <c r="V962" s="935"/>
      <c r="W962" s="935"/>
      <c r="X962" s="935"/>
      <c r="Y962" s="935"/>
      <c r="Z962" s="935"/>
      <c r="AA962" s="935"/>
      <c r="AB962" s="935"/>
      <c r="AC962" s="935"/>
      <c r="AD962" s="935"/>
      <c r="AE962" s="935"/>
      <c r="AF962" s="935"/>
      <c r="AG962" s="935"/>
      <c r="AH962" s="935"/>
      <c r="AI962" s="935"/>
      <c r="AJ962" s="935"/>
      <c r="AK962" s="935"/>
      <c r="AL962" s="935"/>
      <c r="AM962" s="935"/>
      <c r="AN962" s="936"/>
      <c r="AO962" s="550" t="s">
        <v>1566</v>
      </c>
      <c r="AP962" s="551"/>
      <c r="AQ962" s="551"/>
      <c r="AR962" s="551"/>
      <c r="AS962" s="551"/>
      <c r="AT962" s="551"/>
      <c r="AU962" s="551"/>
      <c r="AV962" s="551"/>
      <c r="AW962" s="551"/>
      <c r="AX962" s="551"/>
      <c r="AY962" s="551"/>
      <c r="AZ962" s="551"/>
      <c r="BA962" s="551"/>
      <c r="BB962" s="551"/>
      <c r="BC962" s="551"/>
      <c r="BD962" s="551"/>
      <c r="BE962" s="551"/>
      <c r="BF962" s="551"/>
      <c r="BG962" s="551"/>
      <c r="BH962" s="551"/>
      <c r="BI962" s="551"/>
      <c r="BJ962" s="551"/>
      <c r="BK962" s="552"/>
      <c r="BL962" s="541" t="s">
        <v>1553</v>
      </c>
      <c r="BM962" s="542"/>
      <c r="BN962" s="542"/>
      <c r="BO962" s="542"/>
      <c r="BP962" s="542"/>
      <c r="BQ962" s="542"/>
      <c r="BR962" s="542"/>
      <c r="BS962" s="542"/>
      <c r="BT962" s="542"/>
      <c r="BU962" s="542"/>
      <c r="BV962" s="542"/>
      <c r="BW962" s="542"/>
      <c r="BX962" s="542"/>
      <c r="BY962" s="542"/>
      <c r="BZ962" s="543"/>
      <c r="CA962" s="544"/>
      <c r="CB962" s="545"/>
      <c r="CC962" s="545"/>
      <c r="CD962" s="545"/>
      <c r="CE962" s="545"/>
      <c r="CF962" s="545"/>
      <c r="CG962" s="545"/>
      <c r="CH962" s="545"/>
      <c r="CI962" s="545"/>
      <c r="CJ962" s="545"/>
      <c r="CK962" s="545"/>
      <c r="CL962" s="545"/>
      <c r="CM962" s="545"/>
      <c r="CN962" s="546"/>
    </row>
    <row r="963" spans="4:92" ht="14.25" customHeight="1">
      <c r="D963" s="937"/>
      <c r="E963" s="938"/>
      <c r="F963" s="938"/>
      <c r="G963" s="938"/>
      <c r="H963" s="938"/>
      <c r="I963" s="938"/>
      <c r="J963" s="938"/>
      <c r="K963" s="938"/>
      <c r="L963" s="938"/>
      <c r="M963" s="938"/>
      <c r="N963" s="938"/>
      <c r="O963" s="938"/>
      <c r="P963" s="938"/>
      <c r="Q963" s="938"/>
      <c r="R963" s="938"/>
      <c r="S963" s="938"/>
      <c r="T963" s="938"/>
      <c r="U963" s="938"/>
      <c r="V963" s="938"/>
      <c r="W963" s="938"/>
      <c r="X963" s="938"/>
      <c r="Y963" s="938"/>
      <c r="Z963" s="938"/>
      <c r="AA963" s="938"/>
      <c r="AB963" s="938"/>
      <c r="AC963" s="938"/>
      <c r="AD963" s="938"/>
      <c r="AE963" s="938"/>
      <c r="AF963" s="938"/>
      <c r="AG963" s="938"/>
      <c r="AH963" s="938"/>
      <c r="AI963" s="938"/>
      <c r="AJ963" s="938"/>
      <c r="AK963" s="938"/>
      <c r="AL963" s="938"/>
      <c r="AM963" s="938"/>
      <c r="AN963" s="939"/>
      <c r="AO963" s="553"/>
      <c r="AP963" s="554"/>
      <c r="AQ963" s="554"/>
      <c r="AR963" s="554"/>
      <c r="AS963" s="554"/>
      <c r="AT963" s="554"/>
      <c r="AU963" s="554"/>
      <c r="AV963" s="554"/>
      <c r="AW963" s="554"/>
      <c r="AX963" s="554"/>
      <c r="AY963" s="554"/>
      <c r="AZ963" s="554"/>
      <c r="BA963" s="554"/>
      <c r="BB963" s="554"/>
      <c r="BC963" s="554"/>
      <c r="BD963" s="554"/>
      <c r="BE963" s="554"/>
      <c r="BF963" s="554"/>
      <c r="BG963" s="554"/>
      <c r="BH963" s="554"/>
      <c r="BI963" s="554"/>
      <c r="BJ963" s="554"/>
      <c r="BK963" s="555"/>
      <c r="BL963" s="307" t="s">
        <v>1554</v>
      </c>
      <c r="BM963" s="307"/>
      <c r="BN963" s="307"/>
      <c r="BO963" s="307"/>
      <c r="BP963" s="307"/>
      <c r="BQ963" s="307"/>
      <c r="BR963" s="307"/>
      <c r="BS963" s="307"/>
      <c r="BT963" s="307"/>
      <c r="BU963" s="307"/>
      <c r="BV963" s="307"/>
      <c r="BW963" s="307"/>
      <c r="BX963" s="307"/>
      <c r="BY963" s="307"/>
      <c r="BZ963" s="307"/>
      <c r="CA963" s="547"/>
      <c r="CB963" s="548"/>
      <c r="CC963" s="548"/>
      <c r="CD963" s="548"/>
      <c r="CE963" s="548"/>
      <c r="CF963" s="548"/>
      <c r="CG963" s="548"/>
      <c r="CH963" s="548"/>
      <c r="CI963" s="548"/>
      <c r="CJ963" s="548"/>
      <c r="CK963" s="548"/>
      <c r="CL963" s="548"/>
      <c r="CM963" s="548"/>
      <c r="CN963" s="549"/>
    </row>
    <row r="964" spans="4:92" ht="14.25" customHeight="1">
      <c r="D964" s="550" t="s">
        <v>1560</v>
      </c>
      <c r="E964" s="551"/>
      <c r="F964" s="551"/>
      <c r="G964" s="551"/>
      <c r="H964" s="551"/>
      <c r="I964" s="551"/>
      <c r="J964" s="551"/>
      <c r="K964" s="551"/>
      <c r="L964" s="551"/>
      <c r="M964" s="551"/>
      <c r="N964" s="551"/>
      <c r="O964" s="551"/>
      <c r="P964" s="551"/>
      <c r="Q964" s="551"/>
      <c r="R964" s="551"/>
      <c r="S964" s="551"/>
      <c r="T964" s="551"/>
      <c r="U964" s="551"/>
      <c r="V964" s="551"/>
      <c r="W964" s="551"/>
      <c r="X964" s="551"/>
      <c r="Y964" s="551"/>
      <c r="Z964" s="551"/>
      <c r="AA964" s="551"/>
      <c r="AB964" s="551"/>
      <c r="AC964" s="551"/>
      <c r="AD964" s="551"/>
      <c r="AE964" s="551"/>
      <c r="AF964" s="551"/>
      <c r="AG964" s="551"/>
      <c r="AH964" s="551"/>
      <c r="AI964" s="551"/>
      <c r="AJ964" s="551"/>
      <c r="AK964" s="551"/>
      <c r="AL964" s="551"/>
      <c r="AM964" s="551"/>
      <c r="AN964" s="552"/>
      <c r="AO964" s="550" t="s">
        <v>1567</v>
      </c>
      <c r="AP964" s="551"/>
      <c r="AQ964" s="551"/>
      <c r="AR964" s="551"/>
      <c r="AS964" s="551"/>
      <c r="AT964" s="551"/>
      <c r="AU964" s="551"/>
      <c r="AV964" s="551"/>
      <c r="AW964" s="551"/>
      <c r="AX964" s="551"/>
      <c r="AY964" s="551"/>
      <c r="AZ964" s="551"/>
      <c r="BA964" s="551"/>
      <c r="BB964" s="551"/>
      <c r="BC964" s="551"/>
      <c r="BD964" s="551"/>
      <c r="BE964" s="551"/>
      <c r="BF964" s="551"/>
      <c r="BG964" s="551"/>
      <c r="BH964" s="551"/>
      <c r="BI964" s="551"/>
      <c r="BJ964" s="551"/>
      <c r="BK964" s="552"/>
      <c r="BL964" s="307" t="s">
        <v>1571</v>
      </c>
      <c r="BM964" s="307"/>
      <c r="BN964" s="307"/>
      <c r="BO964" s="307"/>
      <c r="BP964" s="307"/>
      <c r="BQ964" s="307"/>
      <c r="BR964" s="307"/>
      <c r="BS964" s="307"/>
      <c r="BT964" s="307"/>
      <c r="BU964" s="307"/>
      <c r="BV964" s="307"/>
      <c r="BW964" s="307"/>
      <c r="BX964" s="307"/>
      <c r="BY964" s="307"/>
      <c r="BZ964" s="307"/>
      <c r="CA964" s="544"/>
      <c r="CB964" s="545"/>
      <c r="CC964" s="545"/>
      <c r="CD964" s="545"/>
      <c r="CE964" s="545"/>
      <c r="CF964" s="545"/>
      <c r="CG964" s="545"/>
      <c r="CH964" s="545"/>
      <c r="CI964" s="545"/>
      <c r="CJ964" s="545"/>
      <c r="CK964" s="545"/>
      <c r="CL964" s="545"/>
      <c r="CM964" s="545"/>
      <c r="CN964" s="546"/>
    </row>
    <row r="965" spans="4:92" ht="14.25" customHeight="1">
      <c r="D965" s="553"/>
      <c r="E965" s="554"/>
      <c r="F965" s="554"/>
      <c r="G965" s="554"/>
      <c r="H965" s="554"/>
      <c r="I965" s="554"/>
      <c r="J965" s="554"/>
      <c r="K965" s="554"/>
      <c r="L965" s="554"/>
      <c r="M965" s="554"/>
      <c r="N965" s="554"/>
      <c r="O965" s="554"/>
      <c r="P965" s="554"/>
      <c r="Q965" s="554"/>
      <c r="R965" s="554"/>
      <c r="S965" s="554"/>
      <c r="T965" s="554"/>
      <c r="U965" s="554"/>
      <c r="V965" s="554"/>
      <c r="W965" s="554"/>
      <c r="X965" s="554"/>
      <c r="Y965" s="554"/>
      <c r="Z965" s="554"/>
      <c r="AA965" s="554"/>
      <c r="AB965" s="554"/>
      <c r="AC965" s="554"/>
      <c r="AD965" s="554"/>
      <c r="AE965" s="554"/>
      <c r="AF965" s="554"/>
      <c r="AG965" s="554"/>
      <c r="AH965" s="554"/>
      <c r="AI965" s="554"/>
      <c r="AJ965" s="554"/>
      <c r="AK965" s="554"/>
      <c r="AL965" s="554"/>
      <c r="AM965" s="554"/>
      <c r="AN965" s="555"/>
      <c r="AO965" s="553"/>
      <c r="AP965" s="554"/>
      <c r="AQ965" s="554"/>
      <c r="AR965" s="554"/>
      <c r="AS965" s="554"/>
      <c r="AT965" s="554"/>
      <c r="AU965" s="554"/>
      <c r="AV965" s="554"/>
      <c r="AW965" s="554"/>
      <c r="AX965" s="554"/>
      <c r="AY965" s="554"/>
      <c r="AZ965" s="554"/>
      <c r="BA965" s="554"/>
      <c r="BB965" s="554"/>
      <c r="BC965" s="554"/>
      <c r="BD965" s="554"/>
      <c r="BE965" s="554"/>
      <c r="BF965" s="554"/>
      <c r="BG965" s="554"/>
      <c r="BH965" s="554"/>
      <c r="BI965" s="554"/>
      <c r="BJ965" s="554"/>
      <c r="BK965" s="555"/>
      <c r="BL965" s="307" t="s">
        <v>1571</v>
      </c>
      <c r="BM965" s="307"/>
      <c r="BN965" s="307"/>
      <c r="BO965" s="307"/>
      <c r="BP965" s="307"/>
      <c r="BQ965" s="307"/>
      <c r="BR965" s="307"/>
      <c r="BS965" s="307"/>
      <c r="BT965" s="307"/>
      <c r="BU965" s="307"/>
      <c r="BV965" s="307"/>
      <c r="BW965" s="307"/>
      <c r="BX965" s="307"/>
      <c r="BY965" s="307"/>
      <c r="BZ965" s="307"/>
      <c r="CA965" s="547"/>
      <c r="CB965" s="548"/>
      <c r="CC965" s="548"/>
      <c r="CD965" s="548"/>
      <c r="CE965" s="548"/>
      <c r="CF965" s="548"/>
      <c r="CG965" s="548"/>
      <c r="CH965" s="548"/>
      <c r="CI965" s="548"/>
      <c r="CJ965" s="548"/>
      <c r="CK965" s="548"/>
      <c r="CL965" s="548"/>
      <c r="CM965" s="548"/>
      <c r="CN965" s="549"/>
    </row>
    <row r="966" spans="4:92" ht="14.25" customHeight="1">
      <c r="D966" s="550" t="s">
        <v>1561</v>
      </c>
      <c r="E966" s="551"/>
      <c r="F966" s="551"/>
      <c r="G966" s="551"/>
      <c r="H966" s="551"/>
      <c r="I966" s="551"/>
      <c r="J966" s="551"/>
      <c r="K966" s="551"/>
      <c r="L966" s="551"/>
      <c r="M966" s="551"/>
      <c r="N966" s="551"/>
      <c r="O966" s="551"/>
      <c r="P966" s="551"/>
      <c r="Q966" s="551"/>
      <c r="R966" s="551"/>
      <c r="S966" s="551"/>
      <c r="T966" s="551"/>
      <c r="U966" s="551"/>
      <c r="V966" s="551"/>
      <c r="W966" s="551"/>
      <c r="X966" s="551"/>
      <c r="Y966" s="551"/>
      <c r="Z966" s="551"/>
      <c r="AA966" s="551"/>
      <c r="AB966" s="551"/>
      <c r="AC966" s="551"/>
      <c r="AD966" s="551"/>
      <c r="AE966" s="551"/>
      <c r="AF966" s="551"/>
      <c r="AG966" s="551"/>
      <c r="AH966" s="551"/>
      <c r="AI966" s="551"/>
      <c r="AJ966" s="551"/>
      <c r="AK966" s="551"/>
      <c r="AL966" s="551"/>
      <c r="AM966" s="551"/>
      <c r="AN966" s="552"/>
      <c r="AO966" s="550" t="s">
        <v>1568</v>
      </c>
      <c r="AP966" s="551"/>
      <c r="AQ966" s="551"/>
      <c r="AR966" s="551"/>
      <c r="AS966" s="551"/>
      <c r="AT966" s="551"/>
      <c r="AU966" s="551"/>
      <c r="AV966" s="551"/>
      <c r="AW966" s="551"/>
      <c r="AX966" s="551"/>
      <c r="AY966" s="551"/>
      <c r="AZ966" s="551"/>
      <c r="BA966" s="551"/>
      <c r="BB966" s="551"/>
      <c r="BC966" s="551"/>
      <c r="BD966" s="551"/>
      <c r="BE966" s="551"/>
      <c r="BF966" s="551"/>
      <c r="BG966" s="551"/>
      <c r="BH966" s="551"/>
      <c r="BI966" s="551"/>
      <c r="BJ966" s="551"/>
      <c r="BK966" s="552"/>
      <c r="BL966" s="307"/>
      <c r="BM966" s="307"/>
      <c r="BN966" s="307"/>
      <c r="BO966" s="307"/>
      <c r="BP966" s="307"/>
      <c r="BQ966" s="307"/>
      <c r="BR966" s="307"/>
      <c r="BS966" s="307"/>
      <c r="BT966" s="307"/>
      <c r="BU966" s="307"/>
      <c r="BV966" s="307"/>
      <c r="BW966" s="307"/>
      <c r="BX966" s="307"/>
      <c r="BY966" s="307"/>
      <c r="BZ966" s="307"/>
      <c r="CA966" s="544"/>
      <c r="CB966" s="545"/>
      <c r="CC966" s="545"/>
      <c r="CD966" s="545"/>
      <c r="CE966" s="545"/>
      <c r="CF966" s="545"/>
      <c r="CG966" s="545"/>
      <c r="CH966" s="545"/>
      <c r="CI966" s="545"/>
      <c r="CJ966" s="545"/>
      <c r="CK966" s="545"/>
      <c r="CL966" s="545"/>
      <c r="CM966" s="545"/>
      <c r="CN966" s="546"/>
    </row>
    <row r="967" spans="4:92" ht="14.25" customHeight="1">
      <c r="D967" s="553"/>
      <c r="E967" s="554"/>
      <c r="F967" s="554"/>
      <c r="G967" s="554"/>
      <c r="H967" s="554"/>
      <c r="I967" s="554"/>
      <c r="J967" s="554"/>
      <c r="K967" s="554"/>
      <c r="L967" s="554"/>
      <c r="M967" s="554"/>
      <c r="N967" s="554"/>
      <c r="O967" s="554"/>
      <c r="P967" s="554"/>
      <c r="Q967" s="554"/>
      <c r="R967" s="554"/>
      <c r="S967" s="554"/>
      <c r="T967" s="554"/>
      <c r="U967" s="554"/>
      <c r="V967" s="554"/>
      <c r="W967" s="554"/>
      <c r="X967" s="554"/>
      <c r="Y967" s="554"/>
      <c r="Z967" s="554"/>
      <c r="AA967" s="554"/>
      <c r="AB967" s="554"/>
      <c r="AC967" s="554"/>
      <c r="AD967" s="554"/>
      <c r="AE967" s="554"/>
      <c r="AF967" s="554"/>
      <c r="AG967" s="554"/>
      <c r="AH967" s="554"/>
      <c r="AI967" s="554"/>
      <c r="AJ967" s="554"/>
      <c r="AK967" s="554"/>
      <c r="AL967" s="554"/>
      <c r="AM967" s="554"/>
      <c r="AN967" s="555"/>
      <c r="AO967" s="553"/>
      <c r="AP967" s="554"/>
      <c r="AQ967" s="554"/>
      <c r="AR967" s="554"/>
      <c r="AS967" s="554"/>
      <c r="AT967" s="554"/>
      <c r="AU967" s="554"/>
      <c r="AV967" s="554"/>
      <c r="AW967" s="554"/>
      <c r="AX967" s="554"/>
      <c r="AY967" s="554"/>
      <c r="AZ967" s="554"/>
      <c r="BA967" s="554"/>
      <c r="BB967" s="554"/>
      <c r="BC967" s="554"/>
      <c r="BD967" s="554"/>
      <c r="BE967" s="554"/>
      <c r="BF967" s="554"/>
      <c r="BG967" s="554"/>
      <c r="BH967" s="554"/>
      <c r="BI967" s="554"/>
      <c r="BJ967" s="554"/>
      <c r="BK967" s="555"/>
      <c r="BL967" s="307" t="s">
        <v>1571</v>
      </c>
      <c r="BM967" s="307"/>
      <c r="BN967" s="307"/>
      <c r="BO967" s="307"/>
      <c r="BP967" s="307"/>
      <c r="BQ967" s="307"/>
      <c r="BR967" s="307"/>
      <c r="BS967" s="307"/>
      <c r="BT967" s="307"/>
      <c r="BU967" s="307"/>
      <c r="BV967" s="307"/>
      <c r="BW967" s="307"/>
      <c r="BX967" s="307"/>
      <c r="BY967" s="307"/>
      <c r="BZ967" s="307"/>
      <c r="CA967" s="547"/>
      <c r="CB967" s="548"/>
      <c r="CC967" s="548"/>
      <c r="CD967" s="548"/>
      <c r="CE967" s="548"/>
      <c r="CF967" s="548"/>
      <c r="CG967" s="548"/>
      <c r="CH967" s="548"/>
      <c r="CI967" s="548"/>
      <c r="CJ967" s="548"/>
      <c r="CK967" s="548"/>
      <c r="CL967" s="548"/>
      <c r="CM967" s="548"/>
      <c r="CN967" s="549"/>
    </row>
    <row r="968" spans="4:92" ht="14.25" customHeight="1">
      <c r="D968" s="550" t="s">
        <v>1562</v>
      </c>
      <c r="E968" s="551"/>
      <c r="F968" s="551"/>
      <c r="G968" s="551"/>
      <c r="H968" s="551"/>
      <c r="I968" s="551"/>
      <c r="J968" s="551"/>
      <c r="K968" s="551"/>
      <c r="L968" s="551"/>
      <c r="M968" s="551"/>
      <c r="N968" s="551"/>
      <c r="O968" s="551"/>
      <c r="P968" s="551"/>
      <c r="Q968" s="551"/>
      <c r="R968" s="551"/>
      <c r="S968" s="551"/>
      <c r="T968" s="551"/>
      <c r="U968" s="551"/>
      <c r="V968" s="551"/>
      <c r="W968" s="551"/>
      <c r="X968" s="551"/>
      <c r="Y968" s="551"/>
      <c r="Z968" s="551"/>
      <c r="AA968" s="551"/>
      <c r="AB968" s="551"/>
      <c r="AC968" s="551"/>
      <c r="AD968" s="551"/>
      <c r="AE968" s="551"/>
      <c r="AF968" s="551"/>
      <c r="AG968" s="551"/>
      <c r="AH968" s="551"/>
      <c r="AI968" s="551"/>
      <c r="AJ968" s="551"/>
      <c r="AK968" s="551"/>
      <c r="AL968" s="551"/>
      <c r="AM968" s="551"/>
      <c r="AN968" s="552"/>
      <c r="AO968" s="550" t="s">
        <v>1568</v>
      </c>
      <c r="AP968" s="551"/>
      <c r="AQ968" s="551"/>
      <c r="AR968" s="551"/>
      <c r="AS968" s="551"/>
      <c r="AT968" s="551"/>
      <c r="AU968" s="551"/>
      <c r="AV968" s="551"/>
      <c r="AW968" s="551"/>
      <c r="AX968" s="551"/>
      <c r="AY968" s="551"/>
      <c r="AZ968" s="551"/>
      <c r="BA968" s="551"/>
      <c r="BB968" s="551"/>
      <c r="BC968" s="551"/>
      <c r="BD968" s="551"/>
      <c r="BE968" s="551"/>
      <c r="BF968" s="551"/>
      <c r="BG968" s="551"/>
      <c r="BH968" s="551"/>
      <c r="BI968" s="551"/>
      <c r="BJ968" s="551"/>
      <c r="BK968" s="552"/>
      <c r="BL968" s="307"/>
      <c r="BM968" s="307"/>
      <c r="BN968" s="307"/>
      <c r="BO968" s="307"/>
      <c r="BP968" s="307"/>
      <c r="BQ968" s="307"/>
      <c r="BR968" s="307"/>
      <c r="BS968" s="307"/>
      <c r="BT968" s="307"/>
      <c r="BU968" s="307"/>
      <c r="BV968" s="307"/>
      <c r="BW968" s="307"/>
      <c r="BX968" s="307"/>
      <c r="BY968" s="307"/>
      <c r="BZ968" s="307"/>
      <c r="CA968" s="544"/>
      <c r="CB968" s="545"/>
      <c r="CC968" s="545"/>
      <c r="CD968" s="545"/>
      <c r="CE968" s="545"/>
      <c r="CF968" s="545"/>
      <c r="CG968" s="545"/>
      <c r="CH968" s="545"/>
      <c r="CI968" s="545"/>
      <c r="CJ968" s="545"/>
      <c r="CK968" s="545"/>
      <c r="CL968" s="545"/>
      <c r="CM968" s="545"/>
      <c r="CN968" s="546"/>
    </row>
    <row r="969" spans="4:92" ht="14.25" customHeight="1">
      <c r="D969" s="553"/>
      <c r="E969" s="554"/>
      <c r="F969" s="554"/>
      <c r="G969" s="554"/>
      <c r="H969" s="554"/>
      <c r="I969" s="554"/>
      <c r="J969" s="554"/>
      <c r="K969" s="554"/>
      <c r="L969" s="554"/>
      <c r="M969" s="554"/>
      <c r="N969" s="554"/>
      <c r="O969" s="554"/>
      <c r="P969" s="554"/>
      <c r="Q969" s="554"/>
      <c r="R969" s="554"/>
      <c r="S969" s="554"/>
      <c r="T969" s="554"/>
      <c r="U969" s="554"/>
      <c r="V969" s="554"/>
      <c r="W969" s="554"/>
      <c r="X969" s="554"/>
      <c r="Y969" s="554"/>
      <c r="Z969" s="554"/>
      <c r="AA969" s="554"/>
      <c r="AB969" s="554"/>
      <c r="AC969" s="554"/>
      <c r="AD969" s="554"/>
      <c r="AE969" s="554"/>
      <c r="AF969" s="554"/>
      <c r="AG969" s="554"/>
      <c r="AH969" s="554"/>
      <c r="AI969" s="554"/>
      <c r="AJ969" s="554"/>
      <c r="AK969" s="554"/>
      <c r="AL969" s="554"/>
      <c r="AM969" s="554"/>
      <c r="AN969" s="555"/>
      <c r="AO969" s="553"/>
      <c r="AP969" s="554"/>
      <c r="AQ969" s="554"/>
      <c r="AR969" s="554"/>
      <c r="AS969" s="554"/>
      <c r="AT969" s="554"/>
      <c r="AU969" s="554"/>
      <c r="AV969" s="554"/>
      <c r="AW969" s="554"/>
      <c r="AX969" s="554"/>
      <c r="AY969" s="554"/>
      <c r="AZ969" s="554"/>
      <c r="BA969" s="554"/>
      <c r="BB969" s="554"/>
      <c r="BC969" s="554"/>
      <c r="BD969" s="554"/>
      <c r="BE969" s="554"/>
      <c r="BF969" s="554"/>
      <c r="BG969" s="554"/>
      <c r="BH969" s="554"/>
      <c r="BI969" s="554"/>
      <c r="BJ969" s="554"/>
      <c r="BK969" s="555"/>
      <c r="BL969" s="307"/>
      <c r="BM969" s="307"/>
      <c r="BN969" s="307"/>
      <c r="BO969" s="307"/>
      <c r="BP969" s="307"/>
      <c r="BQ969" s="307"/>
      <c r="BR969" s="307"/>
      <c r="BS969" s="307"/>
      <c r="BT969" s="307"/>
      <c r="BU969" s="307"/>
      <c r="BV969" s="307"/>
      <c r="BW969" s="307"/>
      <c r="BX969" s="307"/>
      <c r="BY969" s="307"/>
      <c r="BZ969" s="307"/>
      <c r="CA969" s="547"/>
      <c r="CB969" s="548"/>
      <c r="CC969" s="548"/>
      <c r="CD969" s="548"/>
      <c r="CE969" s="548"/>
      <c r="CF969" s="548"/>
      <c r="CG969" s="548"/>
      <c r="CH969" s="548"/>
      <c r="CI969" s="548"/>
      <c r="CJ969" s="548"/>
      <c r="CK969" s="548"/>
      <c r="CL969" s="548"/>
      <c r="CM969" s="548"/>
      <c r="CN969" s="549"/>
    </row>
    <row r="970" spans="4:92" ht="14.25" customHeight="1">
      <c r="D970" s="307" t="s">
        <v>1561</v>
      </c>
      <c r="E970" s="307"/>
      <c r="F970" s="307"/>
      <c r="G970" s="307"/>
      <c r="H970" s="307"/>
      <c r="I970" s="307"/>
      <c r="J970" s="307"/>
      <c r="K970" s="307"/>
      <c r="L970" s="307"/>
      <c r="M970" s="307"/>
      <c r="N970" s="307"/>
      <c r="O970" s="307"/>
      <c r="P970" s="307"/>
      <c r="Q970" s="307"/>
      <c r="R970" s="307"/>
      <c r="S970" s="307"/>
      <c r="T970" s="307"/>
      <c r="U970" s="307"/>
      <c r="V970" s="307"/>
      <c r="W970" s="307"/>
      <c r="X970" s="307"/>
      <c r="Y970" s="307"/>
      <c r="Z970" s="307"/>
      <c r="AA970" s="307"/>
      <c r="AB970" s="307"/>
      <c r="AC970" s="307"/>
      <c r="AD970" s="307"/>
      <c r="AE970" s="307"/>
      <c r="AF970" s="307"/>
      <c r="AG970" s="307"/>
      <c r="AH970" s="307"/>
      <c r="AI970" s="307"/>
      <c r="AJ970" s="307"/>
      <c r="AK970" s="307"/>
      <c r="AL970" s="307"/>
      <c r="AM970" s="307"/>
      <c r="AN970" s="307"/>
      <c r="AO970" s="550" t="s">
        <v>1569</v>
      </c>
      <c r="AP970" s="551"/>
      <c r="AQ970" s="551"/>
      <c r="AR970" s="551"/>
      <c r="AS970" s="551"/>
      <c r="AT970" s="551"/>
      <c r="AU970" s="551"/>
      <c r="AV970" s="551"/>
      <c r="AW970" s="551"/>
      <c r="AX970" s="551"/>
      <c r="AY970" s="551"/>
      <c r="AZ970" s="551"/>
      <c r="BA970" s="551"/>
      <c r="BB970" s="551"/>
      <c r="BC970" s="551"/>
      <c r="BD970" s="551"/>
      <c r="BE970" s="551"/>
      <c r="BF970" s="551"/>
      <c r="BG970" s="551"/>
      <c r="BH970" s="551"/>
      <c r="BI970" s="551"/>
      <c r="BJ970" s="551"/>
      <c r="BK970" s="552"/>
      <c r="BL970" s="550" t="s">
        <v>1572</v>
      </c>
      <c r="BM970" s="551"/>
      <c r="BN970" s="551"/>
      <c r="BO970" s="551"/>
      <c r="BP970" s="551"/>
      <c r="BQ970" s="551"/>
      <c r="BR970" s="551"/>
      <c r="BS970" s="551"/>
      <c r="BT970" s="551"/>
      <c r="BU970" s="551"/>
      <c r="BV970" s="551"/>
      <c r="BW970" s="551"/>
      <c r="BX970" s="551"/>
      <c r="BY970" s="551"/>
      <c r="BZ970" s="552"/>
      <c r="CA970" s="544"/>
      <c r="CB970" s="545"/>
      <c r="CC970" s="545"/>
      <c r="CD970" s="545"/>
      <c r="CE970" s="545"/>
      <c r="CF970" s="545"/>
      <c r="CG970" s="545"/>
      <c r="CH970" s="545"/>
      <c r="CI970" s="545"/>
      <c r="CJ970" s="545"/>
      <c r="CK970" s="545"/>
      <c r="CL970" s="545"/>
      <c r="CM970" s="545"/>
      <c r="CN970" s="546"/>
    </row>
    <row r="971" spans="4:92" ht="14.25" customHeight="1">
      <c r="D971" s="307"/>
      <c r="E971" s="307"/>
      <c r="F971" s="307"/>
      <c r="G971" s="307"/>
      <c r="H971" s="307"/>
      <c r="I971" s="307"/>
      <c r="J971" s="307"/>
      <c r="K971" s="307"/>
      <c r="L971" s="307"/>
      <c r="M971" s="307"/>
      <c r="N971" s="307"/>
      <c r="O971" s="307"/>
      <c r="P971" s="307"/>
      <c r="Q971" s="307"/>
      <c r="R971" s="307"/>
      <c r="S971" s="307"/>
      <c r="T971" s="307"/>
      <c r="U971" s="307"/>
      <c r="V971" s="307"/>
      <c r="W971" s="307"/>
      <c r="X971" s="307"/>
      <c r="Y971" s="307"/>
      <c r="Z971" s="307"/>
      <c r="AA971" s="307"/>
      <c r="AB971" s="307"/>
      <c r="AC971" s="307"/>
      <c r="AD971" s="307"/>
      <c r="AE971" s="307"/>
      <c r="AF971" s="307"/>
      <c r="AG971" s="307"/>
      <c r="AH971" s="307"/>
      <c r="AI971" s="307"/>
      <c r="AJ971" s="307"/>
      <c r="AK971" s="307"/>
      <c r="AL971" s="307"/>
      <c r="AM971" s="307"/>
      <c r="AN971" s="307"/>
      <c r="AO971" s="556"/>
      <c r="AP971" s="557"/>
      <c r="AQ971" s="557"/>
      <c r="AR971" s="557"/>
      <c r="AS971" s="557"/>
      <c r="AT971" s="557"/>
      <c r="AU971" s="557"/>
      <c r="AV971" s="557"/>
      <c r="AW971" s="557"/>
      <c r="AX971" s="557"/>
      <c r="AY971" s="557"/>
      <c r="AZ971" s="557"/>
      <c r="BA971" s="557"/>
      <c r="BB971" s="557"/>
      <c r="BC971" s="557"/>
      <c r="BD971" s="557"/>
      <c r="BE971" s="557"/>
      <c r="BF971" s="557"/>
      <c r="BG971" s="557"/>
      <c r="BH971" s="557"/>
      <c r="BI971" s="557"/>
      <c r="BJ971" s="557"/>
      <c r="BK971" s="558"/>
      <c r="BL971" s="556"/>
      <c r="BM971" s="557"/>
      <c r="BN971" s="557"/>
      <c r="BO971" s="557"/>
      <c r="BP971" s="557"/>
      <c r="BQ971" s="557"/>
      <c r="BR971" s="557"/>
      <c r="BS971" s="557"/>
      <c r="BT971" s="557"/>
      <c r="BU971" s="557"/>
      <c r="BV971" s="557"/>
      <c r="BW971" s="557"/>
      <c r="BX971" s="557"/>
      <c r="BY971" s="557"/>
      <c r="BZ971" s="558"/>
      <c r="CA971" s="675"/>
      <c r="CB971" s="676"/>
      <c r="CC971" s="676"/>
      <c r="CD971" s="676"/>
      <c r="CE971" s="676"/>
      <c r="CF971" s="676"/>
      <c r="CG971" s="676"/>
      <c r="CH971" s="676"/>
      <c r="CI971" s="676"/>
      <c r="CJ971" s="676"/>
      <c r="CK971" s="676"/>
      <c r="CL971" s="676"/>
      <c r="CM971" s="676"/>
      <c r="CN971" s="677"/>
    </row>
    <row r="972" spans="4:92" ht="14.25" customHeight="1">
      <c r="D972" s="307"/>
      <c r="E972" s="307"/>
      <c r="F972" s="307"/>
      <c r="G972" s="307"/>
      <c r="H972" s="307"/>
      <c r="I972" s="307"/>
      <c r="J972" s="307"/>
      <c r="K972" s="307"/>
      <c r="L972" s="307"/>
      <c r="M972" s="307"/>
      <c r="N972" s="307"/>
      <c r="O972" s="307"/>
      <c r="P972" s="307"/>
      <c r="Q972" s="307"/>
      <c r="R972" s="307"/>
      <c r="S972" s="307"/>
      <c r="T972" s="307"/>
      <c r="U972" s="307"/>
      <c r="V972" s="307"/>
      <c r="W972" s="307"/>
      <c r="X972" s="307"/>
      <c r="Y972" s="307"/>
      <c r="Z972" s="307"/>
      <c r="AA972" s="307"/>
      <c r="AB972" s="307"/>
      <c r="AC972" s="307"/>
      <c r="AD972" s="307"/>
      <c r="AE972" s="307"/>
      <c r="AF972" s="307"/>
      <c r="AG972" s="307"/>
      <c r="AH972" s="307"/>
      <c r="AI972" s="307"/>
      <c r="AJ972" s="307"/>
      <c r="AK972" s="307"/>
      <c r="AL972" s="307"/>
      <c r="AM972" s="307"/>
      <c r="AN972" s="307"/>
      <c r="AO972" s="553"/>
      <c r="AP972" s="554"/>
      <c r="AQ972" s="554"/>
      <c r="AR972" s="554"/>
      <c r="AS972" s="554"/>
      <c r="AT972" s="554"/>
      <c r="AU972" s="554"/>
      <c r="AV972" s="554"/>
      <c r="AW972" s="554"/>
      <c r="AX972" s="554"/>
      <c r="AY972" s="554"/>
      <c r="AZ972" s="554"/>
      <c r="BA972" s="554"/>
      <c r="BB972" s="554"/>
      <c r="BC972" s="554"/>
      <c r="BD972" s="554"/>
      <c r="BE972" s="554"/>
      <c r="BF972" s="554"/>
      <c r="BG972" s="554"/>
      <c r="BH972" s="554"/>
      <c r="BI972" s="554"/>
      <c r="BJ972" s="554"/>
      <c r="BK972" s="555"/>
      <c r="BL972" s="553"/>
      <c r="BM972" s="554"/>
      <c r="BN972" s="554"/>
      <c r="BO972" s="554"/>
      <c r="BP972" s="554"/>
      <c r="BQ972" s="554"/>
      <c r="BR972" s="554"/>
      <c r="BS972" s="554"/>
      <c r="BT972" s="554"/>
      <c r="BU972" s="554"/>
      <c r="BV972" s="554"/>
      <c r="BW972" s="554"/>
      <c r="BX972" s="554"/>
      <c r="BY972" s="554"/>
      <c r="BZ972" s="555"/>
      <c r="CA972" s="547"/>
      <c r="CB972" s="548"/>
      <c r="CC972" s="548"/>
      <c r="CD972" s="548"/>
      <c r="CE972" s="548"/>
      <c r="CF972" s="548"/>
      <c r="CG972" s="548"/>
      <c r="CH972" s="548"/>
      <c r="CI972" s="548"/>
      <c r="CJ972" s="548"/>
      <c r="CK972" s="548"/>
      <c r="CL972" s="548"/>
      <c r="CM972" s="548"/>
      <c r="CN972" s="549"/>
    </row>
    <row r="973" spans="4:92" ht="14.25" customHeight="1">
      <c r="D973" s="307"/>
      <c r="E973" s="307"/>
      <c r="F973" s="307"/>
      <c r="G973" s="307"/>
      <c r="H973" s="307"/>
      <c r="I973" s="307"/>
      <c r="J973" s="307"/>
      <c r="K973" s="307"/>
      <c r="L973" s="307"/>
      <c r="M973" s="307"/>
      <c r="N973" s="307"/>
      <c r="O973" s="307"/>
      <c r="P973" s="307"/>
      <c r="Q973" s="307"/>
      <c r="R973" s="307"/>
      <c r="S973" s="307"/>
      <c r="T973" s="307"/>
      <c r="U973" s="307"/>
      <c r="V973" s="307"/>
      <c r="W973" s="307"/>
      <c r="X973" s="307"/>
      <c r="Y973" s="307"/>
      <c r="Z973" s="307"/>
      <c r="AA973" s="307"/>
      <c r="AB973" s="307"/>
      <c r="AC973" s="307"/>
      <c r="AD973" s="307"/>
      <c r="AE973" s="307"/>
      <c r="AF973" s="307"/>
      <c r="AG973" s="307"/>
      <c r="AH973" s="307"/>
      <c r="AI973" s="307"/>
      <c r="AJ973" s="307"/>
      <c r="AK973" s="307"/>
      <c r="AL973" s="307"/>
      <c r="AM973" s="307"/>
      <c r="AN973" s="307"/>
      <c r="AO973" s="550"/>
      <c r="AP973" s="551"/>
      <c r="AQ973" s="551"/>
      <c r="AR973" s="551"/>
      <c r="AS973" s="551"/>
      <c r="AT973" s="551"/>
      <c r="AU973" s="551"/>
      <c r="AV973" s="551"/>
      <c r="AW973" s="551"/>
      <c r="AX973" s="551"/>
      <c r="AY973" s="551"/>
      <c r="AZ973" s="551"/>
      <c r="BA973" s="551"/>
      <c r="BB973" s="551"/>
      <c r="BC973" s="551"/>
      <c r="BD973" s="551"/>
      <c r="BE973" s="551"/>
      <c r="BF973" s="551"/>
      <c r="BG973" s="551"/>
      <c r="BH973" s="551"/>
      <c r="BI973" s="551"/>
      <c r="BJ973" s="551"/>
      <c r="BK973" s="552"/>
      <c r="BL973" s="550"/>
      <c r="BM973" s="551"/>
      <c r="BN973" s="551"/>
      <c r="BO973" s="551"/>
      <c r="BP973" s="551"/>
      <c r="BQ973" s="551"/>
      <c r="BR973" s="551"/>
      <c r="BS973" s="551"/>
      <c r="BT973" s="551"/>
      <c r="BU973" s="551"/>
      <c r="BV973" s="551"/>
      <c r="BW973" s="551"/>
      <c r="BX973" s="551"/>
      <c r="BY973" s="551"/>
      <c r="BZ973" s="552"/>
      <c r="CA973" s="544"/>
      <c r="CB973" s="545"/>
      <c r="CC973" s="545"/>
      <c r="CD973" s="545"/>
      <c r="CE973" s="545"/>
      <c r="CF973" s="545"/>
      <c r="CG973" s="545"/>
      <c r="CH973" s="545"/>
      <c r="CI973" s="545"/>
      <c r="CJ973" s="545"/>
      <c r="CK973" s="545"/>
      <c r="CL973" s="545"/>
      <c r="CM973" s="545"/>
      <c r="CN973" s="546"/>
    </row>
    <row r="974" spans="4:92" ht="14.25" customHeight="1">
      <c r="D974" s="307"/>
      <c r="E974" s="307"/>
      <c r="F974" s="307"/>
      <c r="G974" s="307"/>
      <c r="H974" s="307"/>
      <c r="I974" s="307"/>
      <c r="J974" s="307"/>
      <c r="K974" s="307"/>
      <c r="L974" s="307"/>
      <c r="M974" s="307"/>
      <c r="N974" s="307"/>
      <c r="O974" s="307"/>
      <c r="P974" s="307"/>
      <c r="Q974" s="307"/>
      <c r="R974" s="307"/>
      <c r="S974" s="307"/>
      <c r="T974" s="307"/>
      <c r="U974" s="307"/>
      <c r="V974" s="307"/>
      <c r="W974" s="307"/>
      <c r="X974" s="307"/>
      <c r="Y974" s="307"/>
      <c r="Z974" s="307"/>
      <c r="AA974" s="307"/>
      <c r="AB974" s="307"/>
      <c r="AC974" s="307"/>
      <c r="AD974" s="307"/>
      <c r="AE974" s="307"/>
      <c r="AF974" s="307"/>
      <c r="AG974" s="307"/>
      <c r="AH974" s="307"/>
      <c r="AI974" s="307"/>
      <c r="AJ974" s="307"/>
      <c r="AK974" s="307"/>
      <c r="AL974" s="307"/>
      <c r="AM974" s="307"/>
      <c r="AN974" s="307"/>
      <c r="AO974" s="553"/>
      <c r="AP974" s="554"/>
      <c r="AQ974" s="554"/>
      <c r="AR974" s="554"/>
      <c r="AS974" s="554"/>
      <c r="AT974" s="554"/>
      <c r="AU974" s="554"/>
      <c r="AV974" s="554"/>
      <c r="AW974" s="554"/>
      <c r="AX974" s="554"/>
      <c r="AY974" s="554"/>
      <c r="AZ974" s="554"/>
      <c r="BA974" s="554"/>
      <c r="BB974" s="554"/>
      <c r="BC974" s="554"/>
      <c r="BD974" s="554"/>
      <c r="BE974" s="554"/>
      <c r="BF974" s="554"/>
      <c r="BG974" s="554"/>
      <c r="BH974" s="554"/>
      <c r="BI974" s="554"/>
      <c r="BJ974" s="554"/>
      <c r="BK974" s="555"/>
      <c r="BL974" s="553"/>
      <c r="BM974" s="554"/>
      <c r="BN974" s="554"/>
      <c r="BO974" s="554"/>
      <c r="BP974" s="554"/>
      <c r="BQ974" s="554"/>
      <c r="BR974" s="554"/>
      <c r="BS974" s="554"/>
      <c r="BT974" s="554"/>
      <c r="BU974" s="554"/>
      <c r="BV974" s="554"/>
      <c r="BW974" s="554"/>
      <c r="BX974" s="554"/>
      <c r="BY974" s="554"/>
      <c r="BZ974" s="555"/>
      <c r="CA974" s="547"/>
      <c r="CB974" s="548"/>
      <c r="CC974" s="548"/>
      <c r="CD974" s="548"/>
      <c r="CE974" s="548"/>
      <c r="CF974" s="548"/>
      <c r="CG974" s="548"/>
      <c r="CH974" s="548"/>
      <c r="CI974" s="548"/>
      <c r="CJ974" s="548"/>
      <c r="CK974" s="548"/>
      <c r="CL974" s="548"/>
      <c r="CM974" s="548"/>
      <c r="CN974" s="549"/>
    </row>
    <row r="975" spans="4:92" ht="14.25" customHeight="1">
      <c r="D975" s="307"/>
      <c r="E975" s="307"/>
      <c r="F975" s="307"/>
      <c r="G975" s="307"/>
      <c r="H975" s="307"/>
      <c r="I975" s="307"/>
      <c r="J975" s="307"/>
      <c r="K975" s="307"/>
      <c r="L975" s="307"/>
      <c r="M975" s="307"/>
      <c r="N975" s="307"/>
      <c r="O975" s="307"/>
      <c r="P975" s="307"/>
      <c r="Q975" s="307"/>
      <c r="R975" s="307"/>
      <c r="S975" s="307"/>
      <c r="T975" s="307"/>
      <c r="U975" s="307"/>
      <c r="V975" s="307"/>
      <c r="W975" s="307"/>
      <c r="X975" s="307"/>
      <c r="Y975" s="307"/>
      <c r="Z975" s="307"/>
      <c r="AA975" s="307"/>
      <c r="AB975" s="307"/>
      <c r="AC975" s="307"/>
      <c r="AD975" s="307"/>
      <c r="AE975" s="307"/>
      <c r="AF975" s="307"/>
      <c r="AG975" s="307"/>
      <c r="AH975" s="307"/>
      <c r="AI975" s="307"/>
      <c r="AJ975" s="307"/>
      <c r="AK975" s="307"/>
      <c r="AL975" s="307"/>
      <c r="AM975" s="307"/>
      <c r="AN975" s="307"/>
      <c r="AO975" s="550"/>
      <c r="AP975" s="551"/>
      <c r="AQ975" s="551"/>
      <c r="AR975" s="551"/>
      <c r="AS975" s="551"/>
      <c r="AT975" s="551"/>
      <c r="AU975" s="551"/>
      <c r="AV975" s="551"/>
      <c r="AW975" s="551"/>
      <c r="AX975" s="551"/>
      <c r="AY975" s="551"/>
      <c r="AZ975" s="551"/>
      <c r="BA975" s="551"/>
      <c r="BB975" s="551"/>
      <c r="BC975" s="551"/>
      <c r="BD975" s="551"/>
      <c r="BE975" s="551"/>
      <c r="BF975" s="551"/>
      <c r="BG975" s="551"/>
      <c r="BH975" s="551"/>
      <c r="BI975" s="551"/>
      <c r="BJ975" s="551"/>
      <c r="BK975" s="552"/>
      <c r="BL975" s="928"/>
      <c r="BM975" s="929"/>
      <c r="BN975" s="929"/>
      <c r="BO975" s="929"/>
      <c r="BP975" s="929"/>
      <c r="BQ975" s="929"/>
      <c r="BR975" s="929"/>
      <c r="BS975" s="929"/>
      <c r="BT975" s="929"/>
      <c r="BU975" s="929"/>
      <c r="BV975" s="929"/>
      <c r="BW975" s="929"/>
      <c r="BX975" s="929"/>
      <c r="BY975" s="929"/>
      <c r="BZ975" s="930"/>
      <c r="CA975" s="544"/>
      <c r="CB975" s="545"/>
      <c r="CC975" s="545"/>
      <c r="CD975" s="545"/>
      <c r="CE975" s="545"/>
      <c r="CF975" s="545"/>
      <c r="CG975" s="545"/>
      <c r="CH975" s="545"/>
      <c r="CI975" s="545"/>
      <c r="CJ975" s="545"/>
      <c r="CK975" s="545"/>
      <c r="CL975" s="545"/>
      <c r="CM975" s="545"/>
      <c r="CN975" s="546"/>
    </row>
    <row r="976" spans="4:92" ht="14.25" customHeight="1">
      <c r="D976" s="307"/>
      <c r="E976" s="307"/>
      <c r="F976" s="307"/>
      <c r="G976" s="307"/>
      <c r="H976" s="307"/>
      <c r="I976" s="307"/>
      <c r="J976" s="307"/>
      <c r="K976" s="307"/>
      <c r="L976" s="307"/>
      <c r="M976" s="307"/>
      <c r="N976" s="307"/>
      <c r="O976" s="307"/>
      <c r="P976" s="307"/>
      <c r="Q976" s="307"/>
      <c r="R976" s="307"/>
      <c r="S976" s="307"/>
      <c r="T976" s="307"/>
      <c r="U976" s="307"/>
      <c r="V976" s="307"/>
      <c r="W976" s="307"/>
      <c r="X976" s="307"/>
      <c r="Y976" s="307"/>
      <c r="Z976" s="307"/>
      <c r="AA976" s="307"/>
      <c r="AB976" s="307"/>
      <c r="AC976" s="307"/>
      <c r="AD976" s="307"/>
      <c r="AE976" s="307"/>
      <c r="AF976" s="307"/>
      <c r="AG976" s="307"/>
      <c r="AH976" s="307"/>
      <c r="AI976" s="307"/>
      <c r="AJ976" s="307"/>
      <c r="AK976" s="307"/>
      <c r="AL976" s="307"/>
      <c r="AM976" s="307"/>
      <c r="AN976" s="307"/>
      <c r="AO976" s="553"/>
      <c r="AP976" s="554"/>
      <c r="AQ976" s="554"/>
      <c r="AR976" s="554"/>
      <c r="AS976" s="554"/>
      <c r="AT976" s="554"/>
      <c r="AU976" s="554"/>
      <c r="AV976" s="554"/>
      <c r="AW976" s="554"/>
      <c r="AX976" s="554"/>
      <c r="AY976" s="554"/>
      <c r="AZ976" s="554"/>
      <c r="BA976" s="554"/>
      <c r="BB976" s="554"/>
      <c r="BC976" s="554"/>
      <c r="BD976" s="554"/>
      <c r="BE976" s="554"/>
      <c r="BF976" s="554"/>
      <c r="BG976" s="554"/>
      <c r="BH976" s="554"/>
      <c r="BI976" s="554"/>
      <c r="BJ976" s="554"/>
      <c r="BK976" s="555"/>
      <c r="BL976" s="931"/>
      <c r="BM976" s="932"/>
      <c r="BN976" s="932"/>
      <c r="BO976" s="932"/>
      <c r="BP976" s="932"/>
      <c r="BQ976" s="932"/>
      <c r="BR976" s="932"/>
      <c r="BS976" s="932"/>
      <c r="BT976" s="932"/>
      <c r="BU976" s="932"/>
      <c r="BV976" s="932"/>
      <c r="BW976" s="932"/>
      <c r="BX976" s="932"/>
      <c r="BY976" s="932"/>
      <c r="BZ976" s="933"/>
      <c r="CA976" s="547"/>
      <c r="CB976" s="548"/>
      <c r="CC976" s="548"/>
      <c r="CD976" s="548"/>
      <c r="CE976" s="548"/>
      <c r="CF976" s="548"/>
      <c r="CG976" s="548"/>
      <c r="CH976" s="548"/>
      <c r="CI976" s="548"/>
      <c r="CJ976" s="548"/>
      <c r="CK976" s="548"/>
      <c r="CL976" s="548"/>
      <c r="CM976" s="548"/>
      <c r="CN976" s="549"/>
    </row>
    <row r="977" spans="4:92" ht="14.25" customHeight="1">
      <c r="D977" s="307"/>
      <c r="E977" s="307"/>
      <c r="F977" s="307"/>
      <c r="G977" s="307"/>
      <c r="H977" s="307"/>
      <c r="I977" s="307"/>
      <c r="J977" s="307"/>
      <c r="K977" s="307"/>
      <c r="L977" s="307"/>
      <c r="M977" s="307"/>
      <c r="N977" s="307"/>
      <c r="O977" s="307"/>
      <c r="P977" s="307"/>
      <c r="Q977" s="307"/>
      <c r="R977" s="307"/>
      <c r="S977" s="307"/>
      <c r="T977" s="307"/>
      <c r="U977" s="307"/>
      <c r="V977" s="307"/>
      <c r="W977" s="307"/>
      <c r="X977" s="307"/>
      <c r="Y977" s="307"/>
      <c r="Z977" s="307"/>
      <c r="AA977" s="307"/>
      <c r="AB977" s="307"/>
      <c r="AC977" s="307"/>
      <c r="AD977" s="307"/>
      <c r="AE977" s="307"/>
      <c r="AF977" s="307"/>
      <c r="AG977" s="307"/>
      <c r="AH977" s="307"/>
      <c r="AI977" s="307"/>
      <c r="AJ977" s="307"/>
      <c r="AK977" s="307"/>
      <c r="AL977" s="307"/>
      <c r="AM977" s="307"/>
      <c r="AN977" s="307"/>
      <c r="AO977" s="550"/>
      <c r="AP977" s="551"/>
      <c r="AQ977" s="551"/>
      <c r="AR977" s="551"/>
      <c r="AS977" s="551"/>
      <c r="AT977" s="551"/>
      <c r="AU977" s="551"/>
      <c r="AV977" s="551"/>
      <c r="AW977" s="551"/>
      <c r="AX977" s="551"/>
      <c r="AY977" s="551"/>
      <c r="AZ977" s="551"/>
      <c r="BA977" s="551"/>
      <c r="BB977" s="551"/>
      <c r="BC977" s="551"/>
      <c r="BD977" s="551"/>
      <c r="BE977" s="551"/>
      <c r="BF977" s="551"/>
      <c r="BG977" s="551"/>
      <c r="BH977" s="551"/>
      <c r="BI977" s="551"/>
      <c r="BJ977" s="551"/>
      <c r="BK977" s="552"/>
      <c r="BL977" s="550"/>
      <c r="BM977" s="551"/>
      <c r="BN977" s="551"/>
      <c r="BO977" s="551"/>
      <c r="BP977" s="551"/>
      <c r="BQ977" s="551"/>
      <c r="BR977" s="551"/>
      <c r="BS977" s="551"/>
      <c r="BT977" s="551"/>
      <c r="BU977" s="551"/>
      <c r="BV977" s="551"/>
      <c r="BW977" s="551"/>
      <c r="BX977" s="551"/>
      <c r="BY977" s="551"/>
      <c r="BZ977" s="552"/>
      <c r="CA977" s="544"/>
      <c r="CB977" s="545"/>
      <c r="CC977" s="545"/>
      <c r="CD977" s="545"/>
      <c r="CE977" s="545"/>
      <c r="CF977" s="545"/>
      <c r="CG977" s="545"/>
      <c r="CH977" s="545"/>
      <c r="CI977" s="545"/>
      <c r="CJ977" s="545"/>
      <c r="CK977" s="545"/>
      <c r="CL977" s="545"/>
      <c r="CM977" s="545"/>
      <c r="CN977" s="546"/>
    </row>
    <row r="978" spans="4:92" ht="14.25" customHeight="1">
      <c r="D978" s="307"/>
      <c r="E978" s="307"/>
      <c r="F978" s="307"/>
      <c r="G978" s="307"/>
      <c r="H978" s="307"/>
      <c r="I978" s="307"/>
      <c r="J978" s="307"/>
      <c r="K978" s="307"/>
      <c r="L978" s="307"/>
      <c r="M978" s="307"/>
      <c r="N978" s="307"/>
      <c r="O978" s="307"/>
      <c r="P978" s="307"/>
      <c r="Q978" s="307"/>
      <c r="R978" s="307"/>
      <c r="S978" s="307"/>
      <c r="T978" s="307"/>
      <c r="U978" s="307"/>
      <c r="V978" s="307"/>
      <c r="W978" s="307"/>
      <c r="X978" s="307"/>
      <c r="Y978" s="307"/>
      <c r="Z978" s="307"/>
      <c r="AA978" s="307"/>
      <c r="AB978" s="307"/>
      <c r="AC978" s="307"/>
      <c r="AD978" s="307"/>
      <c r="AE978" s="307"/>
      <c r="AF978" s="307"/>
      <c r="AG978" s="307"/>
      <c r="AH978" s="307"/>
      <c r="AI978" s="307"/>
      <c r="AJ978" s="307"/>
      <c r="AK978" s="307"/>
      <c r="AL978" s="307"/>
      <c r="AM978" s="307"/>
      <c r="AN978" s="307"/>
      <c r="AO978" s="553"/>
      <c r="AP978" s="554"/>
      <c r="AQ978" s="554"/>
      <c r="AR978" s="554"/>
      <c r="AS978" s="554"/>
      <c r="AT978" s="554"/>
      <c r="AU978" s="554"/>
      <c r="AV978" s="554"/>
      <c r="AW978" s="554"/>
      <c r="AX978" s="554"/>
      <c r="AY978" s="554"/>
      <c r="AZ978" s="554"/>
      <c r="BA978" s="554"/>
      <c r="BB978" s="554"/>
      <c r="BC978" s="554"/>
      <c r="BD978" s="554"/>
      <c r="BE978" s="554"/>
      <c r="BF978" s="554"/>
      <c r="BG978" s="554"/>
      <c r="BH978" s="554"/>
      <c r="BI978" s="554"/>
      <c r="BJ978" s="554"/>
      <c r="BK978" s="555"/>
      <c r="BL978" s="553"/>
      <c r="BM978" s="554"/>
      <c r="BN978" s="554"/>
      <c r="BO978" s="554"/>
      <c r="BP978" s="554"/>
      <c r="BQ978" s="554"/>
      <c r="BR978" s="554"/>
      <c r="BS978" s="554"/>
      <c r="BT978" s="554"/>
      <c r="BU978" s="554"/>
      <c r="BV978" s="554"/>
      <c r="BW978" s="554"/>
      <c r="BX978" s="554"/>
      <c r="BY978" s="554"/>
      <c r="BZ978" s="555"/>
      <c r="CA978" s="547"/>
      <c r="CB978" s="548"/>
      <c r="CC978" s="548"/>
      <c r="CD978" s="548"/>
      <c r="CE978" s="548"/>
      <c r="CF978" s="548"/>
      <c r="CG978" s="548"/>
      <c r="CH978" s="548"/>
      <c r="CI978" s="548"/>
      <c r="CJ978" s="548"/>
      <c r="CK978" s="548"/>
      <c r="CL978" s="548"/>
      <c r="CM978" s="548"/>
      <c r="CN978" s="549"/>
    </row>
    <row r="979" spans="4:92" ht="14.25" customHeight="1">
      <c r="D979" s="307"/>
      <c r="E979" s="307"/>
      <c r="F979" s="307"/>
      <c r="G979" s="307"/>
      <c r="H979" s="307"/>
      <c r="I979" s="307"/>
      <c r="J979" s="307"/>
      <c r="K979" s="307"/>
      <c r="L979" s="307"/>
      <c r="M979" s="307"/>
      <c r="N979" s="307"/>
      <c r="O979" s="307"/>
      <c r="P979" s="307"/>
      <c r="Q979" s="307"/>
      <c r="R979" s="307"/>
      <c r="S979" s="307"/>
      <c r="T979" s="307"/>
      <c r="U979" s="307"/>
      <c r="V979" s="307"/>
      <c r="W979" s="307"/>
      <c r="X979" s="307"/>
      <c r="Y979" s="307"/>
      <c r="Z979" s="307"/>
      <c r="AA979" s="307"/>
      <c r="AB979" s="307"/>
      <c r="AC979" s="307"/>
      <c r="AD979" s="307"/>
      <c r="AE979" s="307"/>
      <c r="AF979" s="307"/>
      <c r="AG979" s="307"/>
      <c r="AH979" s="307"/>
      <c r="AI979" s="307"/>
      <c r="AJ979" s="307"/>
      <c r="AK979" s="307"/>
      <c r="AL979" s="307"/>
      <c r="AM979" s="307"/>
      <c r="AN979" s="307"/>
      <c r="AO979" s="550"/>
      <c r="AP979" s="551"/>
      <c r="AQ979" s="551"/>
      <c r="AR979" s="551"/>
      <c r="AS979" s="551"/>
      <c r="AT979" s="551"/>
      <c r="AU979" s="551"/>
      <c r="AV979" s="551"/>
      <c r="AW979" s="551"/>
      <c r="AX979" s="551"/>
      <c r="AY979" s="551"/>
      <c r="AZ979" s="551"/>
      <c r="BA979" s="551"/>
      <c r="BB979" s="551"/>
      <c r="BC979" s="551"/>
      <c r="BD979" s="551"/>
      <c r="BE979" s="551"/>
      <c r="BF979" s="551"/>
      <c r="BG979" s="551"/>
      <c r="BH979" s="551"/>
      <c r="BI979" s="551"/>
      <c r="BJ979" s="551"/>
      <c r="BK979" s="552"/>
      <c r="BL979" s="550"/>
      <c r="BM979" s="551"/>
      <c r="BN979" s="551"/>
      <c r="BO979" s="551"/>
      <c r="BP979" s="551"/>
      <c r="BQ979" s="551"/>
      <c r="BR979" s="551"/>
      <c r="BS979" s="551"/>
      <c r="BT979" s="551"/>
      <c r="BU979" s="551"/>
      <c r="BV979" s="551"/>
      <c r="BW979" s="551"/>
      <c r="BX979" s="551"/>
      <c r="BY979" s="551"/>
      <c r="BZ979" s="552"/>
      <c r="CA979" s="544"/>
      <c r="CB979" s="545"/>
      <c r="CC979" s="545"/>
      <c r="CD979" s="545"/>
      <c r="CE979" s="545"/>
      <c r="CF979" s="545"/>
      <c r="CG979" s="545"/>
      <c r="CH979" s="545"/>
      <c r="CI979" s="545"/>
      <c r="CJ979" s="545"/>
      <c r="CK979" s="545"/>
      <c r="CL979" s="545"/>
      <c r="CM979" s="545"/>
      <c r="CN979" s="546"/>
    </row>
    <row r="980" spans="4:92" ht="14.25" customHeight="1">
      <c r="D980" s="307"/>
      <c r="E980" s="307"/>
      <c r="F980" s="307"/>
      <c r="G980" s="307"/>
      <c r="H980" s="307"/>
      <c r="I980" s="307"/>
      <c r="J980" s="307"/>
      <c r="K980" s="307"/>
      <c r="L980" s="307"/>
      <c r="M980" s="307"/>
      <c r="N980" s="307"/>
      <c r="O980" s="307"/>
      <c r="P980" s="307"/>
      <c r="Q980" s="307"/>
      <c r="R980" s="307"/>
      <c r="S980" s="307"/>
      <c r="T980" s="307"/>
      <c r="U980" s="307"/>
      <c r="V980" s="307"/>
      <c r="W980" s="307"/>
      <c r="X980" s="307"/>
      <c r="Y980" s="307"/>
      <c r="Z980" s="307"/>
      <c r="AA980" s="307"/>
      <c r="AB980" s="307"/>
      <c r="AC980" s="307"/>
      <c r="AD980" s="307"/>
      <c r="AE980" s="307"/>
      <c r="AF980" s="307"/>
      <c r="AG980" s="307"/>
      <c r="AH980" s="307"/>
      <c r="AI980" s="307"/>
      <c r="AJ980" s="307"/>
      <c r="AK980" s="307"/>
      <c r="AL980" s="307"/>
      <c r="AM980" s="307"/>
      <c r="AN980" s="307"/>
      <c r="AO980" s="553"/>
      <c r="AP980" s="554"/>
      <c r="AQ980" s="554"/>
      <c r="AR980" s="554"/>
      <c r="AS980" s="554"/>
      <c r="AT980" s="554"/>
      <c r="AU980" s="554"/>
      <c r="AV980" s="554"/>
      <c r="AW980" s="554"/>
      <c r="AX980" s="554"/>
      <c r="AY980" s="554"/>
      <c r="AZ980" s="554"/>
      <c r="BA980" s="554"/>
      <c r="BB980" s="554"/>
      <c r="BC980" s="554"/>
      <c r="BD980" s="554"/>
      <c r="BE980" s="554"/>
      <c r="BF980" s="554"/>
      <c r="BG980" s="554"/>
      <c r="BH980" s="554"/>
      <c r="BI980" s="554"/>
      <c r="BJ980" s="554"/>
      <c r="BK980" s="555"/>
      <c r="BL980" s="553"/>
      <c r="BM980" s="554"/>
      <c r="BN980" s="554"/>
      <c r="BO980" s="554"/>
      <c r="BP980" s="554"/>
      <c r="BQ980" s="554"/>
      <c r="BR980" s="554"/>
      <c r="BS980" s="554"/>
      <c r="BT980" s="554"/>
      <c r="BU980" s="554"/>
      <c r="BV980" s="554"/>
      <c r="BW980" s="554"/>
      <c r="BX980" s="554"/>
      <c r="BY980" s="554"/>
      <c r="BZ980" s="555"/>
      <c r="CA980" s="547"/>
      <c r="CB980" s="548"/>
      <c r="CC980" s="548"/>
      <c r="CD980" s="548"/>
      <c r="CE980" s="548"/>
      <c r="CF980" s="548"/>
      <c r="CG980" s="548"/>
      <c r="CH980" s="548"/>
      <c r="CI980" s="548"/>
      <c r="CJ980" s="548"/>
      <c r="CK980" s="548"/>
      <c r="CL980" s="548"/>
      <c r="CM980" s="548"/>
      <c r="CN980" s="549"/>
    </row>
    <row r="981" spans="4:92" ht="14.25" customHeight="1">
      <c r="D981" s="307"/>
      <c r="E981" s="307"/>
      <c r="F981" s="307"/>
      <c r="G981" s="307"/>
      <c r="H981" s="307"/>
      <c r="I981" s="307"/>
      <c r="J981" s="307"/>
      <c r="K981" s="307"/>
      <c r="L981" s="307"/>
      <c r="M981" s="307"/>
      <c r="N981" s="307"/>
      <c r="O981" s="307"/>
      <c r="P981" s="307"/>
      <c r="Q981" s="307"/>
      <c r="R981" s="307"/>
      <c r="S981" s="307"/>
      <c r="T981" s="307"/>
      <c r="U981" s="307"/>
      <c r="V981" s="307"/>
      <c r="W981" s="307"/>
      <c r="X981" s="307"/>
      <c r="Y981" s="307"/>
      <c r="Z981" s="307"/>
      <c r="AA981" s="307"/>
      <c r="AB981" s="307"/>
      <c r="AC981" s="307"/>
      <c r="AD981" s="307"/>
      <c r="AE981" s="307"/>
      <c r="AF981" s="307"/>
      <c r="AG981" s="307"/>
      <c r="AH981" s="307"/>
      <c r="AI981" s="307"/>
      <c r="AJ981" s="307"/>
      <c r="AK981" s="307"/>
      <c r="AL981" s="307"/>
      <c r="AM981" s="307"/>
      <c r="AN981" s="307"/>
      <c r="AO981" s="550"/>
      <c r="AP981" s="551"/>
      <c r="AQ981" s="551"/>
      <c r="AR981" s="551"/>
      <c r="AS981" s="551"/>
      <c r="AT981" s="551"/>
      <c r="AU981" s="551"/>
      <c r="AV981" s="551"/>
      <c r="AW981" s="551"/>
      <c r="AX981" s="551"/>
      <c r="AY981" s="551"/>
      <c r="AZ981" s="551"/>
      <c r="BA981" s="551"/>
      <c r="BB981" s="551"/>
      <c r="BC981" s="551"/>
      <c r="BD981" s="551"/>
      <c r="BE981" s="551"/>
      <c r="BF981" s="551"/>
      <c r="BG981" s="551"/>
      <c r="BH981" s="551"/>
      <c r="BI981" s="551"/>
      <c r="BJ981" s="551"/>
      <c r="BK981" s="552"/>
      <c r="BL981" s="550"/>
      <c r="BM981" s="551"/>
      <c r="BN981" s="551"/>
      <c r="BO981" s="551"/>
      <c r="BP981" s="551"/>
      <c r="BQ981" s="551"/>
      <c r="BR981" s="551"/>
      <c r="BS981" s="551"/>
      <c r="BT981" s="551"/>
      <c r="BU981" s="551"/>
      <c r="BV981" s="551"/>
      <c r="BW981" s="551"/>
      <c r="BX981" s="551"/>
      <c r="BY981" s="551"/>
      <c r="BZ981" s="552"/>
      <c r="CA981" s="544"/>
      <c r="CB981" s="545"/>
      <c r="CC981" s="545"/>
      <c r="CD981" s="545"/>
      <c r="CE981" s="545"/>
      <c r="CF981" s="545"/>
      <c r="CG981" s="545"/>
      <c r="CH981" s="545"/>
      <c r="CI981" s="545"/>
      <c r="CJ981" s="545"/>
      <c r="CK981" s="545"/>
      <c r="CL981" s="545"/>
      <c r="CM981" s="545"/>
      <c r="CN981" s="546"/>
    </row>
    <row r="982" spans="4:92" ht="14.25" customHeight="1">
      <c r="D982" s="307"/>
      <c r="E982" s="307"/>
      <c r="F982" s="307"/>
      <c r="G982" s="307"/>
      <c r="H982" s="307"/>
      <c r="I982" s="307"/>
      <c r="J982" s="307"/>
      <c r="K982" s="307"/>
      <c r="L982" s="307"/>
      <c r="M982" s="307"/>
      <c r="N982" s="307"/>
      <c r="O982" s="307"/>
      <c r="P982" s="307"/>
      <c r="Q982" s="307"/>
      <c r="R982" s="307"/>
      <c r="S982" s="307"/>
      <c r="T982" s="307"/>
      <c r="U982" s="307"/>
      <c r="V982" s="307"/>
      <c r="W982" s="307"/>
      <c r="X982" s="307"/>
      <c r="Y982" s="307"/>
      <c r="Z982" s="307"/>
      <c r="AA982" s="307"/>
      <c r="AB982" s="307"/>
      <c r="AC982" s="307"/>
      <c r="AD982" s="307"/>
      <c r="AE982" s="307"/>
      <c r="AF982" s="307"/>
      <c r="AG982" s="307"/>
      <c r="AH982" s="307"/>
      <c r="AI982" s="307"/>
      <c r="AJ982" s="307"/>
      <c r="AK982" s="307"/>
      <c r="AL982" s="307"/>
      <c r="AM982" s="307"/>
      <c r="AN982" s="307"/>
      <c r="AO982" s="553"/>
      <c r="AP982" s="554"/>
      <c r="AQ982" s="554"/>
      <c r="AR982" s="554"/>
      <c r="AS982" s="554"/>
      <c r="AT982" s="554"/>
      <c r="AU982" s="554"/>
      <c r="AV982" s="554"/>
      <c r="AW982" s="554"/>
      <c r="AX982" s="554"/>
      <c r="AY982" s="554"/>
      <c r="AZ982" s="554"/>
      <c r="BA982" s="554"/>
      <c r="BB982" s="554"/>
      <c r="BC982" s="554"/>
      <c r="BD982" s="554"/>
      <c r="BE982" s="554"/>
      <c r="BF982" s="554"/>
      <c r="BG982" s="554"/>
      <c r="BH982" s="554"/>
      <c r="BI982" s="554"/>
      <c r="BJ982" s="554"/>
      <c r="BK982" s="555"/>
      <c r="BL982" s="553"/>
      <c r="BM982" s="554"/>
      <c r="BN982" s="554"/>
      <c r="BO982" s="554"/>
      <c r="BP982" s="554"/>
      <c r="BQ982" s="554"/>
      <c r="BR982" s="554"/>
      <c r="BS982" s="554"/>
      <c r="BT982" s="554"/>
      <c r="BU982" s="554"/>
      <c r="BV982" s="554"/>
      <c r="BW982" s="554"/>
      <c r="BX982" s="554"/>
      <c r="BY982" s="554"/>
      <c r="BZ982" s="555"/>
      <c r="CA982" s="547"/>
      <c r="CB982" s="548"/>
      <c r="CC982" s="548"/>
      <c r="CD982" s="548"/>
      <c r="CE982" s="548"/>
      <c r="CF982" s="548"/>
      <c r="CG982" s="548"/>
      <c r="CH982" s="548"/>
      <c r="CI982" s="548"/>
      <c r="CJ982" s="548"/>
      <c r="CK982" s="548"/>
      <c r="CL982" s="548"/>
      <c r="CM982" s="548"/>
      <c r="CN982" s="549"/>
    </row>
    <row r="983" spans="4:92" ht="14.25" customHeight="1">
      <c r="D983" s="307"/>
      <c r="E983" s="307"/>
      <c r="F983" s="307"/>
      <c r="G983" s="307"/>
      <c r="H983" s="307"/>
      <c r="I983" s="307"/>
      <c r="J983" s="307"/>
      <c r="K983" s="307"/>
      <c r="L983" s="307"/>
      <c r="M983" s="307"/>
      <c r="N983" s="307"/>
      <c r="O983" s="307"/>
      <c r="P983" s="307"/>
      <c r="Q983" s="307"/>
      <c r="R983" s="307"/>
      <c r="S983" s="307"/>
      <c r="T983" s="307"/>
      <c r="U983" s="307"/>
      <c r="V983" s="307"/>
      <c r="W983" s="307"/>
      <c r="X983" s="307"/>
      <c r="Y983" s="307"/>
      <c r="Z983" s="307"/>
      <c r="AA983" s="307"/>
      <c r="AB983" s="307"/>
      <c r="AC983" s="307"/>
      <c r="AD983" s="307"/>
      <c r="AE983" s="307"/>
      <c r="AF983" s="307"/>
      <c r="AG983" s="307"/>
      <c r="AH983" s="307"/>
      <c r="AI983" s="307"/>
      <c r="AJ983" s="307"/>
      <c r="AK983" s="307"/>
      <c r="AL983" s="307"/>
      <c r="AM983" s="307"/>
      <c r="AN983" s="307"/>
      <c r="AO983" s="550"/>
      <c r="AP983" s="551"/>
      <c r="AQ983" s="551"/>
      <c r="AR983" s="551"/>
      <c r="AS983" s="551"/>
      <c r="AT983" s="551"/>
      <c r="AU983" s="551"/>
      <c r="AV983" s="551"/>
      <c r="AW983" s="551"/>
      <c r="AX983" s="551"/>
      <c r="AY983" s="551"/>
      <c r="AZ983" s="551"/>
      <c r="BA983" s="551"/>
      <c r="BB983" s="551"/>
      <c r="BC983" s="551"/>
      <c r="BD983" s="551"/>
      <c r="BE983" s="551"/>
      <c r="BF983" s="551"/>
      <c r="BG983" s="551"/>
      <c r="BH983" s="551"/>
      <c r="BI983" s="551"/>
      <c r="BJ983" s="551"/>
      <c r="BK983" s="552"/>
      <c r="BL983" s="550"/>
      <c r="BM983" s="551"/>
      <c r="BN983" s="551"/>
      <c r="BO983" s="551"/>
      <c r="BP983" s="551"/>
      <c r="BQ983" s="551"/>
      <c r="BR983" s="551"/>
      <c r="BS983" s="551"/>
      <c r="BT983" s="551"/>
      <c r="BU983" s="551"/>
      <c r="BV983" s="551"/>
      <c r="BW983" s="551"/>
      <c r="BX983" s="551"/>
      <c r="BY983" s="551"/>
      <c r="BZ983" s="552"/>
      <c r="CA983" s="544"/>
      <c r="CB983" s="545"/>
      <c r="CC983" s="545"/>
      <c r="CD983" s="545"/>
      <c r="CE983" s="545"/>
      <c r="CF983" s="545"/>
      <c r="CG983" s="545"/>
      <c r="CH983" s="545"/>
      <c r="CI983" s="545"/>
      <c r="CJ983" s="545"/>
      <c r="CK983" s="545"/>
      <c r="CL983" s="545"/>
      <c r="CM983" s="545"/>
      <c r="CN983" s="546"/>
    </row>
    <row r="984" spans="4:92" ht="14.25" customHeight="1">
      <c r="D984" s="307"/>
      <c r="E984" s="307"/>
      <c r="F984" s="307"/>
      <c r="G984" s="307"/>
      <c r="H984" s="307"/>
      <c r="I984" s="307"/>
      <c r="J984" s="307"/>
      <c r="K984" s="307"/>
      <c r="L984" s="307"/>
      <c r="M984" s="307"/>
      <c r="N984" s="307"/>
      <c r="O984" s="307"/>
      <c r="P984" s="307"/>
      <c r="Q984" s="307"/>
      <c r="R984" s="307"/>
      <c r="S984" s="307"/>
      <c r="T984" s="307"/>
      <c r="U984" s="307"/>
      <c r="V984" s="307"/>
      <c r="W984" s="307"/>
      <c r="X984" s="307"/>
      <c r="Y984" s="307"/>
      <c r="Z984" s="307"/>
      <c r="AA984" s="307"/>
      <c r="AB984" s="307"/>
      <c r="AC984" s="307"/>
      <c r="AD984" s="307"/>
      <c r="AE984" s="307"/>
      <c r="AF984" s="307"/>
      <c r="AG984" s="307"/>
      <c r="AH984" s="307"/>
      <c r="AI984" s="307"/>
      <c r="AJ984" s="307"/>
      <c r="AK984" s="307"/>
      <c r="AL984" s="307"/>
      <c r="AM984" s="307"/>
      <c r="AN984" s="307"/>
      <c r="AO984" s="553"/>
      <c r="AP984" s="554"/>
      <c r="AQ984" s="554"/>
      <c r="AR984" s="554"/>
      <c r="AS984" s="554"/>
      <c r="AT984" s="554"/>
      <c r="AU984" s="554"/>
      <c r="AV984" s="554"/>
      <c r="AW984" s="554"/>
      <c r="AX984" s="554"/>
      <c r="AY984" s="554"/>
      <c r="AZ984" s="554"/>
      <c r="BA984" s="554"/>
      <c r="BB984" s="554"/>
      <c r="BC984" s="554"/>
      <c r="BD984" s="554"/>
      <c r="BE984" s="554"/>
      <c r="BF984" s="554"/>
      <c r="BG984" s="554"/>
      <c r="BH984" s="554"/>
      <c r="BI984" s="554"/>
      <c r="BJ984" s="554"/>
      <c r="BK984" s="555"/>
      <c r="BL984" s="553"/>
      <c r="BM984" s="554"/>
      <c r="BN984" s="554"/>
      <c r="BO984" s="554"/>
      <c r="BP984" s="554"/>
      <c r="BQ984" s="554"/>
      <c r="BR984" s="554"/>
      <c r="BS984" s="554"/>
      <c r="BT984" s="554"/>
      <c r="BU984" s="554"/>
      <c r="BV984" s="554"/>
      <c r="BW984" s="554"/>
      <c r="BX984" s="554"/>
      <c r="BY984" s="554"/>
      <c r="BZ984" s="555"/>
      <c r="CA984" s="547"/>
      <c r="CB984" s="548"/>
      <c r="CC984" s="548"/>
      <c r="CD984" s="548"/>
      <c r="CE984" s="548"/>
      <c r="CF984" s="548"/>
      <c r="CG984" s="548"/>
      <c r="CH984" s="548"/>
      <c r="CI984" s="548"/>
      <c r="CJ984" s="548"/>
      <c r="CK984" s="548"/>
      <c r="CL984" s="548"/>
      <c r="CM984" s="548"/>
      <c r="CN984" s="549"/>
    </row>
    <row r="985" spans="4:92" ht="14.25" customHeight="1">
      <c r="D985" s="307"/>
      <c r="E985" s="307"/>
      <c r="F985" s="307"/>
      <c r="G985" s="307"/>
      <c r="H985" s="307"/>
      <c r="I985" s="307"/>
      <c r="J985" s="307"/>
      <c r="K985" s="307"/>
      <c r="L985" s="307"/>
      <c r="M985" s="307"/>
      <c r="N985" s="307"/>
      <c r="O985" s="307"/>
      <c r="P985" s="307"/>
      <c r="Q985" s="307"/>
      <c r="R985" s="307"/>
      <c r="S985" s="307"/>
      <c r="T985" s="307"/>
      <c r="U985" s="307"/>
      <c r="V985" s="307"/>
      <c r="W985" s="307"/>
      <c r="X985" s="307"/>
      <c r="Y985" s="307"/>
      <c r="Z985" s="307"/>
      <c r="AA985" s="307"/>
      <c r="AB985" s="307"/>
      <c r="AC985" s="307"/>
      <c r="AD985" s="307"/>
      <c r="AE985" s="307"/>
      <c r="AF985" s="307"/>
      <c r="AG985" s="307"/>
      <c r="AH985" s="307"/>
      <c r="AI985" s="307"/>
      <c r="AJ985" s="307"/>
      <c r="AK985" s="307"/>
      <c r="AL985" s="307"/>
      <c r="AM985" s="307"/>
      <c r="AN985" s="307"/>
      <c r="AO985" s="550"/>
      <c r="AP985" s="551"/>
      <c r="AQ985" s="551"/>
      <c r="AR985" s="551"/>
      <c r="AS985" s="551"/>
      <c r="AT985" s="551"/>
      <c r="AU985" s="551"/>
      <c r="AV985" s="551"/>
      <c r="AW985" s="551"/>
      <c r="AX985" s="551"/>
      <c r="AY985" s="551"/>
      <c r="AZ985" s="551"/>
      <c r="BA985" s="551"/>
      <c r="BB985" s="551"/>
      <c r="BC985" s="551"/>
      <c r="BD985" s="551"/>
      <c r="BE985" s="551"/>
      <c r="BF985" s="551"/>
      <c r="BG985" s="551"/>
      <c r="BH985" s="551"/>
      <c r="BI985" s="551"/>
      <c r="BJ985" s="551"/>
      <c r="BK985" s="552"/>
      <c r="BL985" s="550"/>
      <c r="BM985" s="551"/>
      <c r="BN985" s="551"/>
      <c r="BO985" s="551"/>
      <c r="BP985" s="551"/>
      <c r="BQ985" s="551"/>
      <c r="BR985" s="551"/>
      <c r="BS985" s="551"/>
      <c r="BT985" s="551"/>
      <c r="BU985" s="551"/>
      <c r="BV985" s="551"/>
      <c r="BW985" s="551"/>
      <c r="BX985" s="551"/>
      <c r="BY985" s="551"/>
      <c r="BZ985" s="552"/>
      <c r="CA985" s="544"/>
      <c r="CB985" s="545"/>
      <c r="CC985" s="545"/>
      <c r="CD985" s="545"/>
      <c r="CE985" s="545"/>
      <c r="CF985" s="545"/>
      <c r="CG985" s="545"/>
      <c r="CH985" s="545"/>
      <c r="CI985" s="545"/>
      <c r="CJ985" s="545"/>
      <c r="CK985" s="545"/>
      <c r="CL985" s="545"/>
      <c r="CM985" s="545"/>
      <c r="CN985" s="546"/>
    </row>
    <row r="986" spans="4:92" ht="14.25" customHeight="1">
      <c r="D986" s="307"/>
      <c r="E986" s="307"/>
      <c r="F986" s="307"/>
      <c r="G986" s="307"/>
      <c r="H986" s="307"/>
      <c r="I986" s="307"/>
      <c r="J986" s="307"/>
      <c r="K986" s="307"/>
      <c r="L986" s="307"/>
      <c r="M986" s="307"/>
      <c r="N986" s="307"/>
      <c r="O986" s="307"/>
      <c r="P986" s="307"/>
      <c r="Q986" s="307"/>
      <c r="R986" s="307"/>
      <c r="S986" s="307"/>
      <c r="T986" s="307"/>
      <c r="U986" s="307"/>
      <c r="V986" s="307"/>
      <c r="W986" s="307"/>
      <c r="X986" s="307"/>
      <c r="Y986" s="307"/>
      <c r="Z986" s="307"/>
      <c r="AA986" s="307"/>
      <c r="AB986" s="307"/>
      <c r="AC986" s="307"/>
      <c r="AD986" s="307"/>
      <c r="AE986" s="307"/>
      <c r="AF986" s="307"/>
      <c r="AG986" s="307"/>
      <c r="AH986" s="307"/>
      <c r="AI986" s="307"/>
      <c r="AJ986" s="307"/>
      <c r="AK986" s="307"/>
      <c r="AL986" s="307"/>
      <c r="AM986" s="307"/>
      <c r="AN986" s="307"/>
      <c r="AO986" s="556"/>
      <c r="AP986" s="557"/>
      <c r="AQ986" s="557"/>
      <c r="AR986" s="557"/>
      <c r="AS986" s="557"/>
      <c r="AT986" s="557"/>
      <c r="AU986" s="557"/>
      <c r="AV986" s="557"/>
      <c r="AW986" s="557"/>
      <c r="AX986" s="557"/>
      <c r="AY986" s="557"/>
      <c r="AZ986" s="557"/>
      <c r="BA986" s="557"/>
      <c r="BB986" s="557"/>
      <c r="BC986" s="557"/>
      <c r="BD986" s="557"/>
      <c r="BE986" s="557"/>
      <c r="BF986" s="557"/>
      <c r="BG986" s="557"/>
      <c r="BH986" s="557"/>
      <c r="BI986" s="557"/>
      <c r="BJ986" s="557"/>
      <c r="BK986" s="558"/>
      <c r="BL986" s="556"/>
      <c r="BM986" s="557"/>
      <c r="BN986" s="557"/>
      <c r="BO986" s="557"/>
      <c r="BP986" s="557"/>
      <c r="BQ986" s="557"/>
      <c r="BR986" s="557"/>
      <c r="BS986" s="557"/>
      <c r="BT986" s="557"/>
      <c r="BU986" s="557"/>
      <c r="BV986" s="557"/>
      <c r="BW986" s="557"/>
      <c r="BX986" s="557"/>
      <c r="BY986" s="557"/>
      <c r="BZ986" s="558"/>
      <c r="CA986" s="675"/>
      <c r="CB986" s="676"/>
      <c r="CC986" s="676"/>
      <c r="CD986" s="676"/>
      <c r="CE986" s="676"/>
      <c r="CF986" s="676"/>
      <c r="CG986" s="676"/>
      <c r="CH986" s="676"/>
      <c r="CI986" s="676"/>
      <c r="CJ986" s="676"/>
      <c r="CK986" s="676"/>
      <c r="CL986" s="676"/>
      <c r="CM986" s="676"/>
      <c r="CN986" s="677"/>
    </row>
    <row r="987" spans="4:92" ht="12" customHeight="1">
      <c r="D987" s="307"/>
      <c r="E987" s="307"/>
      <c r="F987" s="307"/>
      <c r="G987" s="307"/>
      <c r="H987" s="307"/>
      <c r="I987" s="307"/>
      <c r="J987" s="307"/>
      <c r="K987" s="307"/>
      <c r="L987" s="307"/>
      <c r="M987" s="307"/>
      <c r="N987" s="307"/>
      <c r="O987" s="307"/>
      <c r="P987" s="307"/>
      <c r="Q987" s="307"/>
      <c r="R987" s="307"/>
      <c r="S987" s="307"/>
      <c r="T987" s="307"/>
      <c r="U987" s="307"/>
      <c r="V987" s="307"/>
      <c r="W987" s="307"/>
      <c r="X987" s="307"/>
      <c r="Y987" s="307"/>
      <c r="Z987" s="307"/>
      <c r="AA987" s="307"/>
      <c r="AB987" s="307"/>
      <c r="AC987" s="307"/>
      <c r="AD987" s="307"/>
      <c r="AE987" s="307"/>
      <c r="AF987" s="307"/>
      <c r="AG987" s="307"/>
      <c r="AH987" s="307"/>
      <c r="AI987" s="307"/>
      <c r="AJ987" s="307"/>
      <c r="AK987" s="307"/>
      <c r="AL987" s="307"/>
      <c r="AM987" s="307"/>
      <c r="AN987" s="307"/>
      <c r="AO987" s="556"/>
      <c r="AP987" s="557"/>
      <c r="AQ987" s="557"/>
      <c r="AR987" s="557"/>
      <c r="AS987" s="557"/>
      <c r="AT987" s="557"/>
      <c r="AU987" s="557"/>
      <c r="AV987" s="557"/>
      <c r="AW987" s="557"/>
      <c r="AX987" s="557"/>
      <c r="AY987" s="557"/>
      <c r="AZ987" s="557"/>
      <c r="BA987" s="557"/>
      <c r="BB987" s="557"/>
      <c r="BC987" s="557"/>
      <c r="BD987" s="557"/>
      <c r="BE987" s="557"/>
      <c r="BF987" s="557"/>
      <c r="BG987" s="557"/>
      <c r="BH987" s="557"/>
      <c r="BI987" s="557"/>
      <c r="BJ987" s="557"/>
      <c r="BK987" s="558"/>
      <c r="BL987" s="556"/>
      <c r="BM987" s="557"/>
      <c r="BN987" s="557"/>
      <c r="BO987" s="557"/>
      <c r="BP987" s="557"/>
      <c r="BQ987" s="557"/>
      <c r="BR987" s="557"/>
      <c r="BS987" s="557"/>
      <c r="BT987" s="557"/>
      <c r="BU987" s="557"/>
      <c r="BV987" s="557"/>
      <c r="BW987" s="557"/>
      <c r="BX987" s="557"/>
      <c r="BY987" s="557"/>
      <c r="BZ987" s="558"/>
      <c r="CA987" s="675"/>
      <c r="CB987" s="676"/>
      <c r="CC987" s="676"/>
      <c r="CD987" s="676"/>
      <c r="CE987" s="676"/>
      <c r="CF987" s="676"/>
      <c r="CG987" s="676"/>
      <c r="CH987" s="676"/>
      <c r="CI987" s="676"/>
      <c r="CJ987" s="676"/>
      <c r="CK987" s="676"/>
      <c r="CL987" s="676"/>
      <c r="CM987" s="676"/>
      <c r="CN987" s="677"/>
    </row>
    <row r="988" spans="4:92" ht="11.25" customHeight="1">
      <c r="D988" s="307"/>
      <c r="E988" s="307"/>
      <c r="F988" s="307"/>
      <c r="G988" s="307"/>
      <c r="H988" s="307"/>
      <c r="I988" s="307"/>
      <c r="J988" s="307"/>
      <c r="K988" s="307"/>
      <c r="L988" s="307"/>
      <c r="M988" s="307"/>
      <c r="N988" s="307"/>
      <c r="O988" s="307"/>
      <c r="P988" s="307"/>
      <c r="Q988" s="307"/>
      <c r="R988" s="307"/>
      <c r="S988" s="307"/>
      <c r="T988" s="307"/>
      <c r="U988" s="307"/>
      <c r="V988" s="307"/>
      <c r="W988" s="307"/>
      <c r="X988" s="307"/>
      <c r="Y988" s="307"/>
      <c r="Z988" s="307"/>
      <c r="AA988" s="307"/>
      <c r="AB988" s="307"/>
      <c r="AC988" s="307"/>
      <c r="AD988" s="307"/>
      <c r="AE988" s="307"/>
      <c r="AF988" s="307"/>
      <c r="AG988" s="307"/>
      <c r="AH988" s="307"/>
      <c r="AI988" s="307"/>
      <c r="AJ988" s="307"/>
      <c r="AK988" s="307"/>
      <c r="AL988" s="307"/>
      <c r="AM988" s="307"/>
      <c r="AN988" s="307"/>
      <c r="AO988" s="553"/>
      <c r="AP988" s="554"/>
      <c r="AQ988" s="554"/>
      <c r="AR988" s="554"/>
      <c r="AS988" s="554"/>
      <c r="AT988" s="554"/>
      <c r="AU988" s="554"/>
      <c r="AV988" s="554"/>
      <c r="AW988" s="554"/>
      <c r="AX988" s="554"/>
      <c r="AY988" s="554"/>
      <c r="AZ988" s="554"/>
      <c r="BA988" s="554"/>
      <c r="BB988" s="554"/>
      <c r="BC988" s="554"/>
      <c r="BD988" s="554"/>
      <c r="BE988" s="554"/>
      <c r="BF988" s="554"/>
      <c r="BG988" s="554"/>
      <c r="BH988" s="554"/>
      <c r="BI988" s="554"/>
      <c r="BJ988" s="554"/>
      <c r="BK988" s="555"/>
      <c r="BL988" s="553"/>
      <c r="BM988" s="554"/>
      <c r="BN988" s="554"/>
      <c r="BO988" s="554"/>
      <c r="BP988" s="554"/>
      <c r="BQ988" s="554"/>
      <c r="BR988" s="554"/>
      <c r="BS988" s="554"/>
      <c r="BT988" s="554"/>
      <c r="BU988" s="554"/>
      <c r="BV988" s="554"/>
      <c r="BW988" s="554"/>
      <c r="BX988" s="554"/>
      <c r="BY988" s="554"/>
      <c r="BZ988" s="555"/>
      <c r="CA988" s="547"/>
      <c r="CB988" s="548"/>
      <c r="CC988" s="548"/>
      <c r="CD988" s="548"/>
      <c r="CE988" s="548"/>
      <c r="CF988" s="548"/>
      <c r="CG988" s="548"/>
      <c r="CH988" s="548"/>
      <c r="CI988" s="548"/>
      <c r="CJ988" s="548"/>
      <c r="CK988" s="548"/>
      <c r="CL988" s="548"/>
      <c r="CM988" s="548"/>
      <c r="CN988" s="549"/>
    </row>
    <row r="989" spans="4:92" ht="14.25" customHeight="1">
      <c r="D989" s="307"/>
      <c r="E989" s="307"/>
      <c r="F989" s="307"/>
      <c r="G989" s="307"/>
      <c r="H989" s="307"/>
      <c r="I989" s="307"/>
      <c r="J989" s="307"/>
      <c r="K989" s="307"/>
      <c r="L989" s="307"/>
      <c r="M989" s="307"/>
      <c r="N989" s="307"/>
      <c r="O989" s="307"/>
      <c r="P989" s="307"/>
      <c r="Q989" s="307"/>
      <c r="R989" s="307"/>
      <c r="S989" s="307"/>
      <c r="T989" s="307"/>
      <c r="U989" s="307"/>
      <c r="V989" s="307"/>
      <c r="W989" s="307"/>
      <c r="X989" s="307"/>
      <c r="Y989" s="307"/>
      <c r="Z989" s="307"/>
      <c r="AA989" s="307"/>
      <c r="AB989" s="307"/>
      <c r="AC989" s="307"/>
      <c r="AD989" s="307"/>
      <c r="AE989" s="307"/>
      <c r="AF989" s="307"/>
      <c r="AG989" s="307"/>
      <c r="AH989" s="307"/>
      <c r="AI989" s="307"/>
      <c r="AJ989" s="307"/>
      <c r="AK989" s="307"/>
      <c r="AL989" s="307"/>
      <c r="AM989" s="307"/>
      <c r="AN989" s="307"/>
      <c r="AO989" s="541"/>
      <c r="AP989" s="542"/>
      <c r="AQ989" s="542"/>
      <c r="AR989" s="542"/>
      <c r="AS989" s="542"/>
      <c r="AT989" s="542"/>
      <c r="AU989" s="542"/>
      <c r="AV989" s="542"/>
      <c r="AW989" s="542"/>
      <c r="AX989" s="542"/>
      <c r="AY989" s="542"/>
      <c r="AZ989" s="542"/>
      <c r="BA989" s="542"/>
      <c r="BB989" s="542"/>
      <c r="BC989" s="542"/>
      <c r="BD989" s="542"/>
      <c r="BE989" s="542"/>
      <c r="BF989" s="542"/>
      <c r="BG989" s="542"/>
      <c r="BH989" s="542"/>
      <c r="BI989" s="542"/>
      <c r="BJ989" s="542"/>
      <c r="BK989" s="543"/>
      <c r="BL989" s="541"/>
      <c r="BM989" s="542"/>
      <c r="BN989" s="542"/>
      <c r="BO989" s="542"/>
      <c r="BP989" s="542"/>
      <c r="BQ989" s="542"/>
      <c r="BR989" s="542"/>
      <c r="BS989" s="542"/>
      <c r="BT989" s="542"/>
      <c r="BU989" s="542"/>
      <c r="BV989" s="542"/>
      <c r="BW989" s="542"/>
      <c r="BX989" s="542"/>
      <c r="BY989" s="542"/>
      <c r="BZ989" s="543"/>
      <c r="CA989" s="536"/>
      <c r="CB989" s="537"/>
      <c r="CC989" s="537"/>
      <c r="CD989" s="537"/>
      <c r="CE989" s="537"/>
      <c r="CF989" s="537"/>
      <c r="CG989" s="537"/>
      <c r="CH989" s="537"/>
      <c r="CI989" s="537"/>
      <c r="CJ989" s="537"/>
      <c r="CK989" s="537"/>
      <c r="CL989" s="537"/>
      <c r="CM989" s="537"/>
      <c r="CN989" s="538"/>
    </row>
    <row r="990" spans="4:92" ht="14.25" customHeight="1">
      <c r="D990" s="307"/>
      <c r="E990" s="307"/>
      <c r="F990" s="307"/>
      <c r="G990" s="307"/>
      <c r="H990" s="307"/>
      <c r="I990" s="307"/>
      <c r="J990" s="307"/>
      <c r="K990" s="307"/>
      <c r="L990" s="307"/>
      <c r="M990" s="307"/>
      <c r="N990" s="307"/>
      <c r="O990" s="307"/>
      <c r="P990" s="307"/>
      <c r="Q990" s="307"/>
      <c r="R990" s="307"/>
      <c r="S990" s="307"/>
      <c r="T990" s="307"/>
      <c r="U990" s="307"/>
      <c r="V990" s="307"/>
      <c r="W990" s="307"/>
      <c r="X990" s="307"/>
      <c r="Y990" s="307"/>
      <c r="Z990" s="307"/>
      <c r="AA990" s="307"/>
      <c r="AB990" s="307"/>
      <c r="AC990" s="307"/>
      <c r="AD990" s="307"/>
      <c r="AE990" s="307"/>
      <c r="AF990" s="307"/>
      <c r="AG990" s="307"/>
      <c r="AH990" s="307"/>
      <c r="AI990" s="307"/>
      <c r="AJ990" s="307"/>
      <c r="AK990" s="307"/>
      <c r="AL990" s="307"/>
      <c r="AM990" s="307"/>
      <c r="AN990" s="307"/>
      <c r="AO990" s="541"/>
      <c r="AP990" s="542"/>
      <c r="AQ990" s="542"/>
      <c r="AR990" s="542"/>
      <c r="AS990" s="542"/>
      <c r="AT990" s="542"/>
      <c r="AU990" s="542"/>
      <c r="AV990" s="542"/>
      <c r="AW990" s="542"/>
      <c r="AX990" s="542"/>
      <c r="AY990" s="542"/>
      <c r="AZ990" s="542"/>
      <c r="BA990" s="542"/>
      <c r="BB990" s="542"/>
      <c r="BC990" s="542"/>
      <c r="BD990" s="542"/>
      <c r="BE990" s="542"/>
      <c r="BF990" s="542"/>
      <c r="BG990" s="542"/>
      <c r="BH990" s="542"/>
      <c r="BI990" s="542"/>
      <c r="BJ990" s="542"/>
      <c r="BK990" s="543"/>
      <c r="BL990" s="541"/>
      <c r="BM990" s="542"/>
      <c r="BN990" s="542"/>
      <c r="BO990" s="542"/>
      <c r="BP990" s="542"/>
      <c r="BQ990" s="542"/>
      <c r="BR990" s="542"/>
      <c r="BS990" s="542"/>
      <c r="BT990" s="542"/>
      <c r="BU990" s="542"/>
      <c r="BV990" s="542"/>
      <c r="BW990" s="542"/>
      <c r="BX990" s="542"/>
      <c r="BY990" s="542"/>
      <c r="BZ990" s="543"/>
      <c r="CA990" s="536"/>
      <c r="CB990" s="537"/>
      <c r="CC990" s="537"/>
      <c r="CD990" s="537"/>
      <c r="CE990" s="537"/>
      <c r="CF990" s="537"/>
      <c r="CG990" s="537"/>
      <c r="CH990" s="537"/>
      <c r="CI990" s="537"/>
      <c r="CJ990" s="537"/>
      <c r="CK990" s="537"/>
      <c r="CL990" s="537"/>
      <c r="CM990" s="537"/>
      <c r="CN990" s="538"/>
    </row>
    <row r="991" spans="4:92" ht="14.25" customHeight="1">
      <c r="D991" s="307"/>
      <c r="E991" s="307"/>
      <c r="F991" s="307"/>
      <c r="G991" s="307"/>
      <c r="H991" s="307"/>
      <c r="I991" s="307"/>
      <c r="J991" s="307"/>
      <c r="K991" s="307"/>
      <c r="L991" s="307"/>
      <c r="M991" s="307"/>
      <c r="N991" s="307"/>
      <c r="O991" s="307"/>
      <c r="P991" s="307"/>
      <c r="Q991" s="307"/>
      <c r="R991" s="307"/>
      <c r="S991" s="307"/>
      <c r="T991" s="307"/>
      <c r="U991" s="307"/>
      <c r="V991" s="307"/>
      <c r="W991" s="307"/>
      <c r="X991" s="307"/>
      <c r="Y991" s="307"/>
      <c r="Z991" s="307"/>
      <c r="AA991" s="307"/>
      <c r="AB991" s="307"/>
      <c r="AC991" s="307"/>
      <c r="AD991" s="307"/>
      <c r="AE991" s="307"/>
      <c r="AF991" s="307"/>
      <c r="AG991" s="307"/>
      <c r="AH991" s="307"/>
      <c r="AI991" s="307"/>
      <c r="AJ991" s="307"/>
      <c r="AK991" s="307"/>
      <c r="AL991" s="307"/>
      <c r="AM991" s="307"/>
      <c r="AN991" s="307"/>
      <c r="AO991" s="541"/>
      <c r="AP991" s="542"/>
      <c r="AQ991" s="542"/>
      <c r="AR991" s="542"/>
      <c r="AS991" s="542"/>
      <c r="AT991" s="542"/>
      <c r="AU991" s="542"/>
      <c r="AV991" s="542"/>
      <c r="AW991" s="542"/>
      <c r="AX991" s="542"/>
      <c r="AY991" s="542"/>
      <c r="AZ991" s="542"/>
      <c r="BA991" s="542"/>
      <c r="BB991" s="542"/>
      <c r="BC991" s="542"/>
      <c r="BD991" s="542"/>
      <c r="BE991" s="542"/>
      <c r="BF991" s="542"/>
      <c r="BG991" s="542"/>
      <c r="BH991" s="542"/>
      <c r="BI991" s="542"/>
      <c r="BJ991" s="542"/>
      <c r="BK991" s="543"/>
      <c r="BL991" s="541"/>
      <c r="BM991" s="542"/>
      <c r="BN991" s="542"/>
      <c r="BO991" s="542"/>
      <c r="BP991" s="542"/>
      <c r="BQ991" s="542"/>
      <c r="BR991" s="542"/>
      <c r="BS991" s="542"/>
      <c r="BT991" s="542"/>
      <c r="BU991" s="542"/>
      <c r="BV991" s="542"/>
      <c r="BW991" s="542"/>
      <c r="BX991" s="542"/>
      <c r="BY991" s="542"/>
      <c r="BZ991" s="543"/>
      <c r="CA991" s="536"/>
      <c r="CB991" s="537"/>
      <c r="CC991" s="537"/>
      <c r="CD991" s="537"/>
      <c r="CE991" s="537"/>
      <c r="CF991" s="537"/>
      <c r="CG991" s="537"/>
      <c r="CH991" s="537"/>
      <c r="CI991" s="537"/>
      <c r="CJ991" s="537"/>
      <c r="CK991" s="537"/>
      <c r="CL991" s="537"/>
      <c r="CM991" s="537"/>
      <c r="CN991" s="538"/>
    </row>
    <row r="992" spans="4:92" ht="14.25" customHeight="1">
      <c r="D992" s="307"/>
      <c r="E992" s="307"/>
      <c r="F992" s="307"/>
      <c r="G992" s="307"/>
      <c r="H992" s="307"/>
      <c r="I992" s="307"/>
      <c r="J992" s="307"/>
      <c r="K992" s="307"/>
      <c r="L992" s="307"/>
      <c r="M992" s="307"/>
      <c r="N992" s="307"/>
      <c r="O992" s="307"/>
      <c r="P992" s="307"/>
      <c r="Q992" s="307"/>
      <c r="R992" s="307"/>
      <c r="S992" s="307"/>
      <c r="T992" s="307"/>
      <c r="U992" s="307"/>
      <c r="V992" s="307"/>
      <c r="W992" s="307"/>
      <c r="X992" s="307"/>
      <c r="Y992" s="307"/>
      <c r="Z992" s="307"/>
      <c r="AA992" s="307"/>
      <c r="AB992" s="307"/>
      <c r="AC992" s="307"/>
      <c r="AD992" s="307"/>
      <c r="AE992" s="307"/>
      <c r="AF992" s="307"/>
      <c r="AG992" s="307"/>
      <c r="AH992" s="307"/>
      <c r="AI992" s="307"/>
      <c r="AJ992" s="307"/>
      <c r="AK992" s="307"/>
      <c r="AL992" s="307"/>
      <c r="AM992" s="307"/>
      <c r="AN992" s="307"/>
      <c r="AO992" s="541"/>
      <c r="AP992" s="542"/>
      <c r="AQ992" s="542"/>
      <c r="AR992" s="542"/>
      <c r="AS992" s="542"/>
      <c r="AT992" s="542"/>
      <c r="AU992" s="542"/>
      <c r="AV992" s="542"/>
      <c r="AW992" s="542"/>
      <c r="AX992" s="542"/>
      <c r="AY992" s="542"/>
      <c r="AZ992" s="542"/>
      <c r="BA992" s="542"/>
      <c r="BB992" s="542"/>
      <c r="BC992" s="542"/>
      <c r="BD992" s="542"/>
      <c r="BE992" s="542"/>
      <c r="BF992" s="542"/>
      <c r="BG992" s="542"/>
      <c r="BH992" s="542"/>
      <c r="BI992" s="542"/>
      <c r="BJ992" s="542"/>
      <c r="BK992" s="543"/>
      <c r="BL992" s="541"/>
      <c r="BM992" s="542"/>
      <c r="BN992" s="542"/>
      <c r="BO992" s="542"/>
      <c r="BP992" s="542"/>
      <c r="BQ992" s="542"/>
      <c r="BR992" s="542"/>
      <c r="BS992" s="542"/>
      <c r="BT992" s="542"/>
      <c r="BU992" s="542"/>
      <c r="BV992" s="542"/>
      <c r="BW992" s="542"/>
      <c r="BX992" s="542"/>
      <c r="BY992" s="542"/>
      <c r="BZ992" s="543"/>
      <c r="CA992" s="536"/>
      <c r="CB992" s="537"/>
      <c r="CC992" s="537"/>
      <c r="CD992" s="537"/>
      <c r="CE992" s="537"/>
      <c r="CF992" s="537"/>
      <c r="CG992" s="537"/>
      <c r="CH992" s="537"/>
      <c r="CI992" s="537"/>
      <c r="CJ992" s="537"/>
      <c r="CK992" s="537"/>
      <c r="CL992" s="537"/>
      <c r="CM992" s="537"/>
      <c r="CN992" s="538"/>
    </row>
    <row r="993" spans="4:92" ht="14.25" customHeight="1">
      <c r="D993" s="780"/>
      <c r="E993" s="780"/>
      <c r="F993" s="780"/>
      <c r="G993" s="780"/>
      <c r="H993" s="780"/>
      <c r="I993" s="780"/>
      <c r="J993" s="780"/>
      <c r="K993" s="780"/>
      <c r="L993" s="780"/>
      <c r="M993" s="780"/>
      <c r="N993" s="780"/>
      <c r="O993" s="780"/>
      <c r="P993" s="780"/>
      <c r="Q993" s="780"/>
      <c r="R993" s="780"/>
      <c r="S993" s="780"/>
      <c r="T993" s="780"/>
      <c r="U993" s="780"/>
      <c r="V993" s="780"/>
      <c r="W993" s="780"/>
      <c r="X993" s="780"/>
      <c r="Y993" s="780"/>
      <c r="Z993" s="780"/>
      <c r="AA993" s="780"/>
      <c r="AB993" s="780"/>
      <c r="AC993" s="780"/>
      <c r="AD993" s="780"/>
      <c r="AE993" s="780"/>
      <c r="AF993" s="780"/>
      <c r="AG993" s="780"/>
      <c r="AH993" s="780"/>
      <c r="AI993" s="780"/>
      <c r="AJ993" s="780"/>
      <c r="AK993" s="780"/>
      <c r="AL993" s="780"/>
      <c r="AM993" s="780"/>
      <c r="AN993" s="780"/>
      <c r="AO993" s="536"/>
      <c r="AP993" s="537"/>
      <c r="AQ993" s="537"/>
      <c r="AR993" s="537"/>
      <c r="AS993" s="537"/>
      <c r="AT993" s="537"/>
      <c r="AU993" s="537"/>
      <c r="AV993" s="537"/>
      <c r="AW993" s="537"/>
      <c r="AX993" s="537"/>
      <c r="AY993" s="537"/>
      <c r="AZ993" s="537"/>
      <c r="BA993" s="537"/>
      <c r="BB993" s="537"/>
      <c r="BC993" s="537"/>
      <c r="BD993" s="537"/>
      <c r="BE993" s="537"/>
      <c r="BF993" s="537"/>
      <c r="BG993" s="537"/>
      <c r="BH993" s="537"/>
      <c r="BI993" s="537"/>
      <c r="BJ993" s="537"/>
      <c r="BK993" s="538"/>
      <c r="BL993" s="541"/>
      <c r="BM993" s="542"/>
      <c r="BN993" s="542"/>
      <c r="BO993" s="542"/>
      <c r="BP993" s="542"/>
      <c r="BQ993" s="542"/>
      <c r="BR993" s="542"/>
      <c r="BS993" s="542"/>
      <c r="BT993" s="542"/>
      <c r="BU993" s="542"/>
      <c r="BV993" s="542"/>
      <c r="BW993" s="542"/>
      <c r="BX993" s="542"/>
      <c r="BY993" s="542"/>
      <c r="BZ993" s="543"/>
      <c r="CA993" s="536"/>
      <c r="CB993" s="537"/>
      <c r="CC993" s="537"/>
      <c r="CD993" s="537"/>
      <c r="CE993" s="537"/>
      <c r="CF993" s="537"/>
      <c r="CG993" s="537"/>
      <c r="CH993" s="537"/>
      <c r="CI993" s="537"/>
      <c r="CJ993" s="537"/>
      <c r="CK993" s="537"/>
      <c r="CL993" s="537"/>
      <c r="CM993" s="537"/>
      <c r="CN993" s="538"/>
    </row>
    <row r="994" spans="4:92" ht="14.25" customHeight="1">
      <c r="D994" s="712"/>
      <c r="E994" s="712"/>
      <c r="F994" s="712"/>
      <c r="G994" s="712"/>
      <c r="H994" s="712"/>
      <c r="I994" s="712"/>
      <c r="J994" s="712"/>
      <c r="K994" s="712"/>
      <c r="L994" s="712"/>
      <c r="M994" s="712"/>
      <c r="N994" s="712"/>
      <c r="O994" s="712"/>
      <c r="P994" s="712"/>
      <c r="Q994" s="712"/>
      <c r="R994" s="712"/>
      <c r="S994" s="712"/>
      <c r="T994" s="712"/>
      <c r="U994" s="712"/>
      <c r="V994" s="712"/>
      <c r="W994" s="712"/>
      <c r="X994" s="712"/>
      <c r="Y994" s="712"/>
      <c r="Z994" s="712"/>
      <c r="AA994" s="712"/>
      <c r="AB994" s="712"/>
      <c r="AC994" s="712"/>
      <c r="AD994" s="712"/>
      <c r="AE994" s="712"/>
      <c r="AF994" s="712"/>
      <c r="AG994" s="712"/>
      <c r="AH994" s="712"/>
      <c r="AI994" s="712"/>
      <c r="AJ994" s="712"/>
      <c r="AK994" s="712"/>
      <c r="AL994" s="712"/>
      <c r="AM994" s="712"/>
      <c r="AN994" s="712"/>
      <c r="AO994" s="536"/>
      <c r="AP994" s="537"/>
      <c r="AQ994" s="537"/>
      <c r="AR994" s="537"/>
      <c r="AS994" s="537"/>
      <c r="AT994" s="537"/>
      <c r="AU994" s="537"/>
      <c r="AV994" s="537"/>
      <c r="AW994" s="537"/>
      <c r="AX994" s="537"/>
      <c r="AY994" s="537"/>
      <c r="AZ994" s="537"/>
      <c r="BA994" s="537"/>
      <c r="BB994" s="537"/>
      <c r="BC994" s="537"/>
      <c r="BD994" s="537"/>
      <c r="BE994" s="537"/>
      <c r="BF994" s="537"/>
      <c r="BG994" s="537"/>
      <c r="BH994" s="537"/>
      <c r="BI994" s="537"/>
      <c r="BJ994" s="537"/>
      <c r="BK994" s="538"/>
      <c r="BL994" s="536"/>
      <c r="BM994" s="537"/>
      <c r="BN994" s="537"/>
      <c r="BO994" s="537"/>
      <c r="BP994" s="537"/>
      <c r="BQ994" s="537"/>
      <c r="BR994" s="537"/>
      <c r="BS994" s="537"/>
      <c r="BT994" s="537"/>
      <c r="BU994" s="537"/>
      <c r="BV994" s="537"/>
      <c r="BW994" s="537"/>
      <c r="BX994" s="537"/>
      <c r="BY994" s="537"/>
      <c r="BZ994" s="538"/>
      <c r="CA994" s="536"/>
      <c r="CB994" s="537"/>
      <c r="CC994" s="537"/>
      <c r="CD994" s="537"/>
      <c r="CE994" s="537"/>
      <c r="CF994" s="537"/>
      <c r="CG994" s="537"/>
      <c r="CH994" s="537"/>
      <c r="CI994" s="537"/>
      <c r="CJ994" s="537"/>
      <c r="CK994" s="537"/>
      <c r="CL994" s="537"/>
      <c r="CM994" s="537"/>
      <c r="CN994" s="538"/>
    </row>
    <row r="995" spans="4:92" ht="14.25" customHeight="1">
      <c r="D995" s="109" t="s">
        <v>1573</v>
      </c>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c r="AA995" s="109"/>
      <c r="AB995" s="109"/>
      <c r="AC995" s="109"/>
      <c r="AD995" s="109"/>
      <c r="AE995" s="109"/>
      <c r="AF995" s="109"/>
      <c r="AG995" s="109"/>
      <c r="AH995" s="109"/>
      <c r="AI995" s="109"/>
      <c r="AJ995" s="109"/>
      <c r="AK995" s="109"/>
      <c r="AL995" s="109"/>
      <c r="AM995" s="109"/>
      <c r="AN995" s="109"/>
      <c r="AO995" s="109"/>
      <c r="AP995" s="109"/>
      <c r="AQ995" s="109"/>
      <c r="AR995" s="109"/>
      <c r="AS995" s="109"/>
      <c r="AT995" s="109"/>
      <c r="AU995" s="109"/>
      <c r="AV995" s="109"/>
      <c r="AW995" s="109"/>
      <c r="AX995" s="109"/>
      <c r="AY995" s="109"/>
      <c r="AZ995" s="109"/>
      <c r="BA995" s="109"/>
      <c r="BB995" s="109"/>
      <c r="BC995" s="109"/>
      <c r="BD995" s="109"/>
      <c r="BE995" s="109"/>
      <c r="BF995" s="109"/>
      <c r="BG995" s="109"/>
      <c r="BH995" s="109"/>
      <c r="BI995" s="109"/>
      <c r="BJ995" s="109"/>
      <c r="BK995" s="109"/>
      <c r="BL995" s="109"/>
      <c r="BM995" s="109"/>
      <c r="BN995" s="109"/>
      <c r="BO995" s="109"/>
      <c r="BP995" s="109"/>
      <c r="BQ995" s="109"/>
      <c r="BR995" s="109"/>
      <c r="BS995" s="109"/>
      <c r="BT995" s="109"/>
      <c r="BU995" s="109"/>
      <c r="BV995" s="109"/>
      <c r="BW995" s="109"/>
      <c r="BX995" s="109"/>
      <c r="BY995" s="109"/>
      <c r="BZ995" s="109"/>
      <c r="CA995" s="109"/>
      <c r="CB995" s="109"/>
      <c r="CC995" s="109"/>
      <c r="CD995" s="109"/>
      <c r="CE995" s="109"/>
      <c r="CF995" s="109"/>
      <c r="CG995" s="109"/>
      <c r="CH995" s="109"/>
      <c r="CI995" s="109"/>
      <c r="CJ995" s="109"/>
      <c r="CK995" s="109"/>
      <c r="CL995" s="109"/>
      <c r="CM995" s="109"/>
      <c r="CN995" s="109"/>
    </row>
    <row r="996" spans="4:92" ht="14.25" customHeight="1"/>
    <row r="997" spans="4:92" ht="14.25" customHeight="1">
      <c r="D997" s="514" t="s">
        <v>631</v>
      </c>
      <c r="E997" s="514"/>
      <c r="F997" s="514"/>
      <c r="G997" s="514"/>
      <c r="H997" s="514"/>
      <c r="I997" s="514"/>
      <c r="J997" s="514"/>
      <c r="K997" s="514"/>
      <c r="L997" s="514"/>
      <c r="M997" s="514"/>
      <c r="N997" s="514"/>
      <c r="O997" s="514"/>
      <c r="P997" s="514"/>
      <c r="Q997" s="514"/>
      <c r="R997" s="514"/>
      <c r="S997" s="514"/>
      <c r="T997" s="514"/>
      <c r="U997" s="514"/>
      <c r="V997" s="514"/>
      <c r="W997" s="514"/>
      <c r="X997" s="514"/>
      <c r="Y997" s="514"/>
      <c r="Z997" s="514"/>
      <c r="AA997" s="514"/>
      <c r="AB997" s="514"/>
      <c r="AC997" s="514"/>
      <c r="AD997" s="514"/>
      <c r="AE997" s="514"/>
      <c r="AF997" s="514"/>
      <c r="AG997" s="514"/>
      <c r="AH997" s="514"/>
      <c r="AI997" s="514"/>
      <c r="AJ997" s="514"/>
      <c r="AK997" s="514"/>
      <c r="AL997" s="514"/>
      <c r="AM997" s="514"/>
      <c r="AN997" s="514"/>
      <c r="AO997" s="514"/>
      <c r="AP997" s="514"/>
      <c r="AQ997" s="514"/>
      <c r="AR997" s="514"/>
      <c r="AS997" s="514"/>
      <c r="AT997" s="514"/>
      <c r="AW997" s="704" t="s">
        <v>463</v>
      </c>
      <c r="AX997" s="704"/>
      <c r="AY997" s="704"/>
      <c r="AZ997" s="704"/>
      <c r="BA997" s="704"/>
      <c r="BB997" s="704"/>
      <c r="BC997" s="704"/>
      <c r="BD997" s="704"/>
      <c r="BE997" s="704"/>
      <c r="BF997" s="704"/>
      <c r="BG997" s="704"/>
      <c r="BH997" s="704"/>
      <c r="BI997" s="704"/>
      <c r="BJ997" s="704"/>
      <c r="BK997" s="704"/>
      <c r="BL997" s="704"/>
      <c r="BM997" s="704"/>
      <c r="BN997" s="704"/>
      <c r="BO997" s="704"/>
      <c r="BP997" s="704"/>
      <c r="BQ997" s="704"/>
      <c r="BR997" s="704"/>
      <c r="BS997" s="704"/>
      <c r="BT997" s="704"/>
      <c r="BU997" s="704"/>
      <c r="BV997" s="704"/>
      <c r="BW997" s="704"/>
      <c r="BX997" s="704"/>
      <c r="BY997" s="704"/>
      <c r="BZ997" s="704"/>
      <c r="CA997" s="704"/>
      <c r="CB997" s="704"/>
      <c r="CC997" s="704"/>
      <c r="CD997" s="704"/>
      <c r="CE997" s="704"/>
      <c r="CF997" s="704"/>
      <c r="CG997" s="704"/>
      <c r="CH997" s="704"/>
      <c r="CI997" s="704"/>
      <c r="CJ997" s="704"/>
      <c r="CK997" s="704"/>
      <c r="CL997" s="704"/>
      <c r="CM997" s="704"/>
    </row>
    <row r="998" spans="4:92" ht="14.25" customHeight="1">
      <c r="D998" s="447"/>
      <c r="E998" s="447"/>
      <c r="F998" s="447"/>
      <c r="G998" s="447"/>
      <c r="H998" s="447"/>
      <c r="I998" s="447"/>
      <c r="J998" s="447"/>
      <c r="K998" s="447"/>
      <c r="L998" s="447"/>
      <c r="M998" s="447"/>
      <c r="N998" s="447"/>
      <c r="O998" s="447"/>
      <c r="P998" s="447"/>
      <c r="Q998" s="447"/>
      <c r="R998" s="447"/>
      <c r="S998" s="447"/>
      <c r="T998" s="447"/>
      <c r="U998" s="447"/>
      <c r="V998" s="447"/>
      <c r="W998" s="447"/>
      <c r="X998" s="447"/>
      <c r="Y998" s="447"/>
      <c r="Z998" s="447"/>
      <c r="AA998" s="447"/>
      <c r="AB998" s="447"/>
      <c r="AC998" s="447"/>
      <c r="AD998" s="447"/>
      <c r="AE998" s="447"/>
      <c r="AF998" s="447"/>
      <c r="AG998" s="447"/>
      <c r="AH998" s="447"/>
      <c r="AI998" s="447"/>
      <c r="AJ998" s="447"/>
      <c r="AK998" s="447"/>
      <c r="AL998" s="447"/>
      <c r="AM998" s="447"/>
      <c r="AN998" s="447"/>
      <c r="AO998" s="447"/>
      <c r="AP998" s="447"/>
      <c r="AQ998" s="447"/>
      <c r="AR998" s="447"/>
      <c r="AS998" s="447"/>
      <c r="AT998" s="447"/>
      <c r="AW998" s="705"/>
      <c r="AX998" s="705"/>
      <c r="AY998" s="705"/>
      <c r="AZ998" s="705"/>
      <c r="BA998" s="705"/>
      <c r="BB998" s="705"/>
      <c r="BC998" s="705"/>
      <c r="BD998" s="705"/>
      <c r="BE998" s="705"/>
      <c r="BF998" s="705"/>
      <c r="BG998" s="705"/>
      <c r="BH998" s="705"/>
      <c r="BI998" s="705"/>
      <c r="BJ998" s="705"/>
      <c r="BK998" s="705"/>
      <c r="BL998" s="705"/>
      <c r="BM998" s="705"/>
      <c r="BN998" s="705"/>
      <c r="BO998" s="705"/>
      <c r="BP998" s="705"/>
      <c r="BQ998" s="705"/>
      <c r="BR998" s="705"/>
      <c r="BS998" s="705"/>
      <c r="BT998" s="705"/>
      <c r="BU998" s="705"/>
      <c r="BV998" s="705"/>
      <c r="BW998" s="705"/>
      <c r="BX998" s="705"/>
      <c r="BY998" s="705"/>
      <c r="BZ998" s="705"/>
      <c r="CA998" s="705"/>
      <c r="CB998" s="705"/>
      <c r="CC998" s="705"/>
      <c r="CD998" s="705"/>
      <c r="CE998" s="705"/>
      <c r="CF998" s="705"/>
      <c r="CG998" s="705"/>
      <c r="CH998" s="705"/>
      <c r="CI998" s="705"/>
      <c r="CJ998" s="705"/>
      <c r="CK998" s="705"/>
      <c r="CL998" s="705"/>
      <c r="CM998" s="705"/>
    </row>
    <row r="999" spans="4:92" ht="14.25" customHeight="1">
      <c r="D999" s="572" t="s">
        <v>458</v>
      </c>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t="s">
        <v>459</v>
      </c>
      <c r="AA999" s="572"/>
      <c r="AB999" s="572"/>
      <c r="AC999" s="572"/>
      <c r="AD999" s="572"/>
      <c r="AE999" s="572"/>
      <c r="AF999" s="572"/>
      <c r="AG999" s="572"/>
      <c r="AH999" s="572"/>
      <c r="AI999" s="572"/>
      <c r="AJ999" s="572"/>
      <c r="AK999" s="572"/>
      <c r="AL999" s="572"/>
      <c r="AM999" s="572"/>
      <c r="AN999" s="572"/>
      <c r="AO999" s="572"/>
      <c r="AP999" s="572"/>
      <c r="AQ999" s="572"/>
      <c r="AR999" s="572"/>
      <c r="AS999" s="572"/>
      <c r="AT999" s="572"/>
      <c r="AU999" s="7"/>
      <c r="AV999" s="317" t="s">
        <v>464</v>
      </c>
      <c r="AW999" s="318"/>
      <c r="AX999" s="318"/>
      <c r="AY999" s="318"/>
      <c r="AZ999" s="318"/>
      <c r="BA999" s="318"/>
      <c r="BB999" s="318"/>
      <c r="BC999" s="318"/>
      <c r="BD999" s="318"/>
      <c r="BE999" s="318"/>
      <c r="BF999" s="318"/>
      <c r="BG999" s="318"/>
      <c r="BH999" s="318"/>
      <c r="BI999" s="318"/>
      <c r="BJ999" s="318"/>
      <c r="BK999" s="319"/>
      <c r="BL999" s="317" t="s">
        <v>465</v>
      </c>
      <c r="BM999" s="318"/>
      <c r="BN999" s="318"/>
      <c r="BO999" s="318"/>
      <c r="BP999" s="318"/>
      <c r="BQ999" s="318"/>
      <c r="BR999" s="319"/>
      <c r="BS999" s="317" t="s">
        <v>466</v>
      </c>
      <c r="BT999" s="318"/>
      <c r="BU999" s="318"/>
      <c r="BV999" s="318"/>
      <c r="BW999" s="318"/>
      <c r="BX999" s="318"/>
      <c r="BY999" s="319"/>
      <c r="BZ999" s="317" t="s">
        <v>467</v>
      </c>
      <c r="CA999" s="318"/>
      <c r="CB999" s="318"/>
      <c r="CC999" s="318"/>
      <c r="CD999" s="318"/>
      <c r="CE999" s="318"/>
      <c r="CF999" s="319"/>
      <c r="CG999" s="317" t="s">
        <v>468</v>
      </c>
      <c r="CH999" s="318"/>
      <c r="CI999" s="318"/>
      <c r="CJ999" s="318"/>
      <c r="CK999" s="318"/>
      <c r="CL999" s="318"/>
      <c r="CM999" s="318"/>
      <c r="CN999" s="319"/>
    </row>
    <row r="1000" spans="4:92" ht="14.25" customHeight="1">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410" t="s">
        <v>460</v>
      </c>
      <c r="AA1000" s="411"/>
      <c r="AB1000" s="411"/>
      <c r="AC1000" s="411"/>
      <c r="AD1000" s="411"/>
      <c r="AE1000" s="412"/>
      <c r="AF1000" s="410" t="s">
        <v>461</v>
      </c>
      <c r="AG1000" s="411"/>
      <c r="AH1000" s="411"/>
      <c r="AI1000" s="411"/>
      <c r="AJ1000" s="411"/>
      <c r="AK1000" s="411"/>
      <c r="AL1000" s="411"/>
      <c r="AM1000" s="412"/>
      <c r="AN1000" s="410" t="s">
        <v>462</v>
      </c>
      <c r="AO1000" s="411"/>
      <c r="AP1000" s="411"/>
      <c r="AQ1000" s="411"/>
      <c r="AR1000" s="411"/>
      <c r="AS1000" s="411"/>
      <c r="AT1000" s="412"/>
      <c r="AU1000" s="7"/>
      <c r="AV1000" s="323"/>
      <c r="AW1000" s="324"/>
      <c r="AX1000" s="324"/>
      <c r="AY1000" s="324"/>
      <c r="AZ1000" s="324"/>
      <c r="BA1000" s="324"/>
      <c r="BB1000" s="324"/>
      <c r="BC1000" s="324"/>
      <c r="BD1000" s="324"/>
      <c r="BE1000" s="324"/>
      <c r="BF1000" s="324"/>
      <c r="BG1000" s="324"/>
      <c r="BH1000" s="324"/>
      <c r="BI1000" s="324"/>
      <c r="BJ1000" s="324"/>
      <c r="BK1000" s="325"/>
      <c r="BL1000" s="323"/>
      <c r="BM1000" s="324"/>
      <c r="BN1000" s="324"/>
      <c r="BO1000" s="324"/>
      <c r="BP1000" s="324"/>
      <c r="BQ1000" s="324"/>
      <c r="BR1000" s="325"/>
      <c r="BS1000" s="323"/>
      <c r="BT1000" s="324"/>
      <c r="BU1000" s="324"/>
      <c r="BV1000" s="324"/>
      <c r="BW1000" s="324"/>
      <c r="BX1000" s="324"/>
      <c r="BY1000" s="325"/>
      <c r="BZ1000" s="323"/>
      <c r="CA1000" s="324"/>
      <c r="CB1000" s="324"/>
      <c r="CC1000" s="324"/>
      <c r="CD1000" s="324"/>
      <c r="CE1000" s="324"/>
      <c r="CF1000" s="325"/>
      <c r="CG1000" s="323"/>
      <c r="CH1000" s="324"/>
      <c r="CI1000" s="324"/>
      <c r="CJ1000" s="324"/>
      <c r="CK1000" s="324"/>
      <c r="CL1000" s="324"/>
      <c r="CM1000" s="324"/>
      <c r="CN1000" s="325"/>
    </row>
    <row r="1001" spans="4:92" ht="14.25" customHeight="1">
      <c r="D1001" s="385" t="s">
        <v>1575</v>
      </c>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7"/>
      <c r="Z1001" s="385"/>
      <c r="AA1001" s="386"/>
      <c r="AB1001" s="386"/>
      <c r="AC1001" s="386"/>
      <c r="AD1001" s="386"/>
      <c r="AE1001" s="387"/>
      <c r="AF1001" s="385"/>
      <c r="AG1001" s="386"/>
      <c r="AH1001" s="386"/>
      <c r="AI1001" s="386"/>
      <c r="AJ1001" s="386"/>
      <c r="AK1001" s="386"/>
      <c r="AL1001" s="386"/>
      <c r="AM1001" s="387"/>
      <c r="AN1001" s="385"/>
      <c r="AO1001" s="386"/>
      <c r="AP1001" s="386"/>
      <c r="AQ1001" s="386"/>
      <c r="AR1001" s="386"/>
      <c r="AS1001" s="386"/>
      <c r="AT1001" s="387"/>
      <c r="AV1001" s="709" t="s">
        <v>1576</v>
      </c>
      <c r="AW1001" s="710"/>
      <c r="AX1001" s="710"/>
      <c r="AY1001" s="710"/>
      <c r="AZ1001" s="710"/>
      <c r="BA1001" s="710"/>
      <c r="BB1001" s="710"/>
      <c r="BC1001" s="710"/>
      <c r="BD1001" s="710"/>
      <c r="BE1001" s="710"/>
      <c r="BF1001" s="710"/>
      <c r="BG1001" s="710"/>
      <c r="BH1001" s="710"/>
      <c r="BI1001" s="710"/>
      <c r="BJ1001" s="710"/>
      <c r="BK1001" s="711"/>
      <c r="BL1001" s="540">
        <v>0</v>
      </c>
      <c r="BM1001" s="540"/>
      <c r="BN1001" s="540"/>
      <c r="BO1001" s="540"/>
      <c r="BP1001" s="540"/>
      <c r="BQ1001" s="540"/>
      <c r="BR1001" s="540"/>
      <c r="BS1001" s="719">
        <v>10040</v>
      </c>
      <c r="BT1001" s="720"/>
      <c r="BU1001" s="720"/>
      <c r="BV1001" s="720"/>
      <c r="BW1001" s="720"/>
      <c r="BX1001" s="720"/>
      <c r="BY1001" s="721"/>
      <c r="BZ1001" s="719">
        <v>607</v>
      </c>
      <c r="CA1001" s="720"/>
      <c r="CB1001" s="720"/>
      <c r="CC1001" s="720"/>
      <c r="CD1001" s="720"/>
      <c r="CE1001" s="720"/>
      <c r="CF1001" s="721"/>
      <c r="CG1001" s="540">
        <v>10647</v>
      </c>
      <c r="CH1001" s="540"/>
      <c r="CI1001" s="540"/>
      <c r="CJ1001" s="540"/>
      <c r="CK1001" s="540"/>
      <c r="CL1001" s="540"/>
      <c r="CM1001" s="540"/>
      <c r="CN1001" s="540"/>
    </row>
    <row r="1002" spans="4:92" ht="14.25" customHeight="1">
      <c r="D1002" s="385"/>
      <c r="E1002" s="386"/>
      <c r="F1002" s="386"/>
      <c r="G1002" s="386"/>
      <c r="H1002" s="386"/>
      <c r="I1002" s="386"/>
      <c r="J1002" s="386"/>
      <c r="K1002" s="386"/>
      <c r="L1002" s="386"/>
      <c r="M1002" s="386"/>
      <c r="N1002" s="386"/>
      <c r="O1002" s="386"/>
      <c r="P1002" s="386"/>
      <c r="Q1002" s="386"/>
      <c r="R1002" s="386"/>
      <c r="S1002" s="386"/>
      <c r="T1002" s="386"/>
      <c r="U1002" s="386"/>
      <c r="V1002" s="386"/>
      <c r="W1002" s="386"/>
      <c r="X1002" s="386"/>
      <c r="Y1002" s="387"/>
      <c r="Z1002" s="385"/>
      <c r="AA1002" s="386"/>
      <c r="AB1002" s="386"/>
      <c r="AC1002" s="386"/>
      <c r="AD1002" s="386"/>
      <c r="AE1002" s="387"/>
      <c r="AF1002" s="385"/>
      <c r="AG1002" s="386"/>
      <c r="AH1002" s="386"/>
      <c r="AI1002" s="386"/>
      <c r="AJ1002" s="386"/>
      <c r="AK1002" s="386"/>
      <c r="AL1002" s="386"/>
      <c r="AM1002" s="387"/>
      <c r="AN1002" s="385"/>
      <c r="AO1002" s="386"/>
      <c r="AP1002" s="386"/>
      <c r="AQ1002" s="386"/>
      <c r="AR1002" s="386"/>
      <c r="AS1002" s="386"/>
      <c r="AT1002" s="387"/>
      <c r="AV1002" s="407"/>
      <c r="AW1002" s="408"/>
      <c r="AX1002" s="408"/>
      <c r="AY1002" s="408"/>
      <c r="AZ1002" s="408"/>
      <c r="BA1002" s="408"/>
      <c r="BB1002" s="408"/>
      <c r="BC1002" s="408"/>
      <c r="BD1002" s="408"/>
      <c r="BE1002" s="408"/>
      <c r="BF1002" s="408"/>
      <c r="BG1002" s="408"/>
      <c r="BH1002" s="408"/>
      <c r="BI1002" s="408"/>
      <c r="BJ1002" s="408"/>
      <c r="BK1002" s="409"/>
      <c r="BL1002" s="385"/>
      <c r="BM1002" s="386"/>
      <c r="BN1002" s="386"/>
      <c r="BO1002" s="386"/>
      <c r="BP1002" s="386"/>
      <c r="BQ1002" s="386"/>
      <c r="BR1002" s="387"/>
      <c r="BS1002" s="385"/>
      <c r="BT1002" s="386"/>
      <c r="BU1002" s="386"/>
      <c r="BV1002" s="386"/>
      <c r="BW1002" s="386"/>
      <c r="BX1002" s="386"/>
      <c r="BY1002" s="387"/>
      <c r="BZ1002" s="385"/>
      <c r="CA1002" s="386"/>
      <c r="CB1002" s="386"/>
      <c r="CC1002" s="386"/>
      <c r="CD1002" s="386"/>
      <c r="CE1002" s="386"/>
      <c r="CF1002" s="387"/>
      <c r="CG1002" s="385"/>
      <c r="CH1002" s="386"/>
      <c r="CI1002" s="386"/>
      <c r="CJ1002" s="386"/>
      <c r="CK1002" s="386"/>
      <c r="CL1002" s="386"/>
      <c r="CM1002" s="386"/>
      <c r="CN1002" s="387"/>
    </row>
    <row r="1003" spans="4:92" ht="14.25" customHeight="1">
      <c r="D1003" s="385"/>
      <c r="E1003" s="386"/>
      <c r="F1003" s="386"/>
      <c r="G1003" s="386"/>
      <c r="H1003" s="386"/>
      <c r="I1003" s="386"/>
      <c r="J1003" s="386"/>
      <c r="K1003" s="386"/>
      <c r="L1003" s="386"/>
      <c r="M1003" s="386"/>
      <c r="N1003" s="386"/>
      <c r="O1003" s="386"/>
      <c r="P1003" s="386"/>
      <c r="Q1003" s="386"/>
      <c r="R1003" s="386"/>
      <c r="S1003" s="386"/>
      <c r="T1003" s="386"/>
      <c r="U1003" s="386"/>
      <c r="V1003" s="386"/>
      <c r="W1003" s="386"/>
      <c r="X1003" s="386"/>
      <c r="Y1003" s="387"/>
      <c r="Z1003" s="385"/>
      <c r="AA1003" s="386"/>
      <c r="AB1003" s="386"/>
      <c r="AC1003" s="386"/>
      <c r="AD1003" s="386"/>
      <c r="AE1003" s="387"/>
      <c r="AF1003" s="385"/>
      <c r="AG1003" s="386"/>
      <c r="AH1003" s="386"/>
      <c r="AI1003" s="386"/>
      <c r="AJ1003" s="386"/>
      <c r="AK1003" s="386"/>
      <c r="AL1003" s="386"/>
      <c r="AM1003" s="387"/>
      <c r="AN1003" s="385"/>
      <c r="AO1003" s="386"/>
      <c r="AP1003" s="386"/>
      <c r="AQ1003" s="386"/>
      <c r="AR1003" s="386"/>
      <c r="AS1003" s="386"/>
      <c r="AT1003" s="387"/>
      <c r="AV1003" s="407"/>
      <c r="AW1003" s="408"/>
      <c r="AX1003" s="408"/>
      <c r="AY1003" s="408"/>
      <c r="AZ1003" s="408"/>
      <c r="BA1003" s="408"/>
      <c r="BB1003" s="408"/>
      <c r="BC1003" s="408"/>
      <c r="BD1003" s="408"/>
      <c r="BE1003" s="408"/>
      <c r="BF1003" s="408"/>
      <c r="BG1003" s="408"/>
      <c r="BH1003" s="408"/>
      <c r="BI1003" s="408"/>
      <c r="BJ1003" s="408"/>
      <c r="BK1003" s="409"/>
      <c r="BL1003" s="385"/>
      <c r="BM1003" s="386"/>
      <c r="BN1003" s="386"/>
      <c r="BO1003" s="386"/>
      <c r="BP1003" s="386"/>
      <c r="BQ1003" s="386"/>
      <c r="BR1003" s="387"/>
      <c r="BS1003" s="385"/>
      <c r="BT1003" s="386"/>
      <c r="BU1003" s="386"/>
      <c r="BV1003" s="386"/>
      <c r="BW1003" s="386"/>
      <c r="BX1003" s="386"/>
      <c r="BY1003" s="387"/>
      <c r="BZ1003" s="385"/>
      <c r="CA1003" s="386"/>
      <c r="CB1003" s="386"/>
      <c r="CC1003" s="386"/>
      <c r="CD1003" s="386"/>
      <c r="CE1003" s="386"/>
      <c r="CF1003" s="387"/>
      <c r="CG1003" s="385"/>
      <c r="CH1003" s="386"/>
      <c r="CI1003" s="386"/>
      <c r="CJ1003" s="386"/>
      <c r="CK1003" s="386"/>
      <c r="CL1003" s="386"/>
      <c r="CM1003" s="386"/>
      <c r="CN1003" s="387"/>
    </row>
    <row r="1004" spans="4:92" ht="14.25" customHeight="1">
      <c r="D1004" s="385"/>
      <c r="E1004" s="386"/>
      <c r="F1004" s="386"/>
      <c r="G1004" s="386"/>
      <c r="H1004" s="386"/>
      <c r="I1004" s="386"/>
      <c r="J1004" s="386"/>
      <c r="K1004" s="386"/>
      <c r="L1004" s="386"/>
      <c r="M1004" s="386"/>
      <c r="N1004" s="386"/>
      <c r="O1004" s="386"/>
      <c r="P1004" s="386"/>
      <c r="Q1004" s="386"/>
      <c r="R1004" s="386"/>
      <c r="S1004" s="386"/>
      <c r="T1004" s="386"/>
      <c r="U1004" s="386"/>
      <c r="V1004" s="386"/>
      <c r="W1004" s="386"/>
      <c r="X1004" s="386"/>
      <c r="Y1004" s="387"/>
      <c r="Z1004" s="385"/>
      <c r="AA1004" s="386"/>
      <c r="AB1004" s="386"/>
      <c r="AC1004" s="386"/>
      <c r="AD1004" s="386"/>
      <c r="AE1004" s="387"/>
      <c r="AF1004" s="385"/>
      <c r="AG1004" s="386"/>
      <c r="AH1004" s="386"/>
      <c r="AI1004" s="386"/>
      <c r="AJ1004" s="386"/>
      <c r="AK1004" s="386"/>
      <c r="AL1004" s="386"/>
      <c r="AM1004" s="387"/>
      <c r="AN1004" s="385"/>
      <c r="AO1004" s="386"/>
      <c r="AP1004" s="386"/>
      <c r="AQ1004" s="386"/>
      <c r="AR1004" s="386"/>
      <c r="AS1004" s="386"/>
      <c r="AT1004" s="387"/>
      <c r="AV1004" s="407"/>
      <c r="AW1004" s="408"/>
      <c r="AX1004" s="408"/>
      <c r="AY1004" s="408"/>
      <c r="AZ1004" s="408"/>
      <c r="BA1004" s="408"/>
      <c r="BB1004" s="408"/>
      <c r="BC1004" s="408"/>
      <c r="BD1004" s="408"/>
      <c r="BE1004" s="408"/>
      <c r="BF1004" s="408"/>
      <c r="BG1004" s="408"/>
      <c r="BH1004" s="408"/>
      <c r="BI1004" s="408"/>
      <c r="BJ1004" s="408"/>
      <c r="BK1004" s="409"/>
      <c r="BL1004" s="385"/>
      <c r="BM1004" s="386"/>
      <c r="BN1004" s="386"/>
      <c r="BO1004" s="386"/>
      <c r="BP1004" s="386"/>
      <c r="BQ1004" s="386"/>
      <c r="BR1004" s="387"/>
      <c r="BS1004" s="385"/>
      <c r="BT1004" s="386"/>
      <c r="BU1004" s="386"/>
      <c r="BV1004" s="386"/>
      <c r="BW1004" s="386"/>
      <c r="BX1004" s="386"/>
      <c r="BY1004" s="387"/>
      <c r="BZ1004" s="385"/>
      <c r="CA1004" s="386"/>
      <c r="CB1004" s="386"/>
      <c r="CC1004" s="386"/>
      <c r="CD1004" s="386"/>
      <c r="CE1004" s="386"/>
      <c r="CF1004" s="387"/>
      <c r="CG1004" s="385"/>
      <c r="CH1004" s="386"/>
      <c r="CI1004" s="386"/>
      <c r="CJ1004" s="386"/>
      <c r="CK1004" s="386"/>
      <c r="CL1004" s="386"/>
      <c r="CM1004" s="386"/>
      <c r="CN1004" s="387"/>
    </row>
    <row r="1005" spans="4:92" ht="14.25" customHeight="1">
      <c r="D1005" s="385"/>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7"/>
      <c r="Z1005" s="385"/>
      <c r="AA1005" s="386"/>
      <c r="AB1005" s="386"/>
      <c r="AC1005" s="386"/>
      <c r="AD1005" s="386"/>
      <c r="AE1005" s="387"/>
      <c r="AF1005" s="385"/>
      <c r="AG1005" s="386"/>
      <c r="AH1005" s="386"/>
      <c r="AI1005" s="386"/>
      <c r="AJ1005" s="386"/>
      <c r="AK1005" s="386"/>
      <c r="AL1005" s="386"/>
      <c r="AM1005" s="387"/>
      <c r="AN1005" s="385"/>
      <c r="AO1005" s="386"/>
      <c r="AP1005" s="386"/>
      <c r="AQ1005" s="386"/>
      <c r="AR1005" s="386"/>
      <c r="AS1005" s="386"/>
      <c r="AT1005" s="387"/>
      <c r="AV1005" s="407"/>
      <c r="AW1005" s="408"/>
      <c r="AX1005" s="408"/>
      <c r="AY1005" s="408"/>
      <c r="AZ1005" s="408"/>
      <c r="BA1005" s="408"/>
      <c r="BB1005" s="408"/>
      <c r="BC1005" s="408"/>
      <c r="BD1005" s="408"/>
      <c r="BE1005" s="408"/>
      <c r="BF1005" s="408"/>
      <c r="BG1005" s="408"/>
      <c r="BH1005" s="408"/>
      <c r="BI1005" s="408"/>
      <c r="BJ1005" s="408"/>
      <c r="BK1005" s="409"/>
      <c r="BL1005" s="385"/>
      <c r="BM1005" s="386"/>
      <c r="BN1005" s="386"/>
      <c r="BO1005" s="386"/>
      <c r="BP1005" s="386"/>
      <c r="BQ1005" s="386"/>
      <c r="BR1005" s="387"/>
      <c r="BS1005" s="385"/>
      <c r="BT1005" s="386"/>
      <c r="BU1005" s="386"/>
      <c r="BV1005" s="386"/>
      <c r="BW1005" s="386"/>
      <c r="BX1005" s="386"/>
      <c r="BY1005" s="387"/>
      <c r="BZ1005" s="385"/>
      <c r="CA1005" s="386"/>
      <c r="CB1005" s="386"/>
      <c r="CC1005" s="386"/>
      <c r="CD1005" s="386"/>
      <c r="CE1005" s="386"/>
      <c r="CF1005" s="387"/>
      <c r="CG1005" s="385"/>
      <c r="CH1005" s="386"/>
      <c r="CI1005" s="386"/>
      <c r="CJ1005" s="386"/>
      <c r="CK1005" s="386"/>
      <c r="CL1005" s="386"/>
      <c r="CM1005" s="386"/>
      <c r="CN1005" s="387"/>
    </row>
    <row r="1006" spans="4:92" ht="14.25" customHeight="1">
      <c r="D1006" s="385"/>
      <c r="E1006" s="386"/>
      <c r="F1006" s="386"/>
      <c r="G1006" s="386"/>
      <c r="H1006" s="386"/>
      <c r="I1006" s="386"/>
      <c r="J1006" s="386"/>
      <c r="K1006" s="386"/>
      <c r="L1006" s="386"/>
      <c r="M1006" s="386"/>
      <c r="N1006" s="386"/>
      <c r="O1006" s="386"/>
      <c r="P1006" s="386"/>
      <c r="Q1006" s="386"/>
      <c r="R1006" s="386"/>
      <c r="S1006" s="386"/>
      <c r="T1006" s="386"/>
      <c r="U1006" s="386"/>
      <c r="V1006" s="386"/>
      <c r="W1006" s="386"/>
      <c r="X1006" s="386"/>
      <c r="Y1006" s="387"/>
      <c r="Z1006" s="385"/>
      <c r="AA1006" s="386"/>
      <c r="AB1006" s="386"/>
      <c r="AC1006" s="386"/>
      <c r="AD1006" s="386"/>
      <c r="AE1006" s="387"/>
      <c r="AF1006" s="385"/>
      <c r="AG1006" s="386"/>
      <c r="AH1006" s="386"/>
      <c r="AI1006" s="386"/>
      <c r="AJ1006" s="386"/>
      <c r="AK1006" s="386"/>
      <c r="AL1006" s="386"/>
      <c r="AM1006" s="387"/>
      <c r="AN1006" s="385"/>
      <c r="AO1006" s="386"/>
      <c r="AP1006" s="386"/>
      <c r="AQ1006" s="386"/>
      <c r="AR1006" s="386"/>
      <c r="AS1006" s="386"/>
      <c r="AT1006" s="387"/>
      <c r="AV1006" s="407"/>
      <c r="AW1006" s="408"/>
      <c r="AX1006" s="408"/>
      <c r="AY1006" s="408"/>
      <c r="AZ1006" s="408"/>
      <c r="BA1006" s="408"/>
      <c r="BB1006" s="408"/>
      <c r="BC1006" s="408"/>
      <c r="BD1006" s="408"/>
      <c r="BE1006" s="408"/>
      <c r="BF1006" s="408"/>
      <c r="BG1006" s="408"/>
      <c r="BH1006" s="408"/>
      <c r="BI1006" s="408"/>
      <c r="BJ1006" s="408"/>
      <c r="BK1006" s="409"/>
      <c r="BL1006" s="385"/>
      <c r="BM1006" s="386"/>
      <c r="BN1006" s="386"/>
      <c r="BO1006" s="386"/>
      <c r="BP1006" s="386"/>
      <c r="BQ1006" s="386"/>
      <c r="BR1006" s="387"/>
      <c r="BS1006" s="385"/>
      <c r="BT1006" s="386"/>
      <c r="BU1006" s="386"/>
      <c r="BV1006" s="386"/>
      <c r="BW1006" s="386"/>
      <c r="BX1006" s="386"/>
      <c r="BY1006" s="387"/>
      <c r="BZ1006" s="385"/>
      <c r="CA1006" s="386"/>
      <c r="CB1006" s="386"/>
      <c r="CC1006" s="386"/>
      <c r="CD1006" s="386"/>
      <c r="CE1006" s="386"/>
      <c r="CF1006" s="387"/>
      <c r="CG1006" s="385"/>
      <c r="CH1006" s="386"/>
      <c r="CI1006" s="386"/>
      <c r="CJ1006" s="386"/>
      <c r="CK1006" s="386"/>
      <c r="CL1006" s="386"/>
      <c r="CM1006" s="386"/>
      <c r="CN1006" s="387"/>
    </row>
    <row r="1007" spans="4:92" ht="14.25" customHeight="1">
      <c r="D1007" s="385"/>
      <c r="E1007" s="386"/>
      <c r="F1007" s="386"/>
      <c r="G1007" s="386"/>
      <c r="H1007" s="386"/>
      <c r="I1007" s="386"/>
      <c r="J1007" s="386"/>
      <c r="K1007" s="386"/>
      <c r="L1007" s="386"/>
      <c r="M1007" s="386"/>
      <c r="N1007" s="386"/>
      <c r="O1007" s="386"/>
      <c r="P1007" s="386"/>
      <c r="Q1007" s="386"/>
      <c r="R1007" s="386"/>
      <c r="S1007" s="386"/>
      <c r="T1007" s="386"/>
      <c r="U1007" s="386"/>
      <c r="V1007" s="386"/>
      <c r="W1007" s="386"/>
      <c r="X1007" s="386"/>
      <c r="Y1007" s="387"/>
      <c r="Z1007" s="385"/>
      <c r="AA1007" s="386"/>
      <c r="AB1007" s="386"/>
      <c r="AC1007" s="386"/>
      <c r="AD1007" s="386"/>
      <c r="AE1007" s="387"/>
      <c r="AF1007" s="385"/>
      <c r="AG1007" s="386"/>
      <c r="AH1007" s="386"/>
      <c r="AI1007" s="386"/>
      <c r="AJ1007" s="386"/>
      <c r="AK1007" s="386"/>
      <c r="AL1007" s="386"/>
      <c r="AM1007" s="387"/>
      <c r="AN1007" s="385"/>
      <c r="AO1007" s="386"/>
      <c r="AP1007" s="386"/>
      <c r="AQ1007" s="386"/>
      <c r="AR1007" s="386"/>
      <c r="AS1007" s="386"/>
      <c r="AT1007" s="387"/>
      <c r="AV1007" s="407"/>
      <c r="AW1007" s="408"/>
      <c r="AX1007" s="408"/>
      <c r="AY1007" s="408"/>
      <c r="AZ1007" s="408"/>
      <c r="BA1007" s="408"/>
      <c r="BB1007" s="408"/>
      <c r="BC1007" s="408"/>
      <c r="BD1007" s="408"/>
      <c r="BE1007" s="408"/>
      <c r="BF1007" s="408"/>
      <c r="BG1007" s="408"/>
      <c r="BH1007" s="408"/>
      <c r="BI1007" s="408"/>
      <c r="BJ1007" s="408"/>
      <c r="BK1007" s="409"/>
      <c r="BL1007" s="385"/>
      <c r="BM1007" s="386"/>
      <c r="BN1007" s="386"/>
      <c r="BO1007" s="386"/>
      <c r="BP1007" s="386"/>
      <c r="BQ1007" s="386"/>
      <c r="BR1007" s="387"/>
      <c r="BS1007" s="385"/>
      <c r="BT1007" s="386"/>
      <c r="BU1007" s="386"/>
      <c r="BV1007" s="386"/>
      <c r="BW1007" s="386"/>
      <c r="BX1007" s="386"/>
      <c r="BY1007" s="387"/>
      <c r="BZ1007" s="385"/>
      <c r="CA1007" s="386"/>
      <c r="CB1007" s="386"/>
      <c r="CC1007" s="386"/>
      <c r="CD1007" s="386"/>
      <c r="CE1007" s="386"/>
      <c r="CF1007" s="387"/>
      <c r="CG1007" s="385"/>
      <c r="CH1007" s="386"/>
      <c r="CI1007" s="386"/>
      <c r="CJ1007" s="386"/>
      <c r="CK1007" s="386"/>
      <c r="CL1007" s="386"/>
      <c r="CM1007" s="386"/>
      <c r="CN1007" s="387"/>
    </row>
    <row r="1008" spans="4:92" ht="14.25" customHeight="1">
      <c r="D1008" s="385"/>
      <c r="E1008" s="386"/>
      <c r="F1008" s="386"/>
      <c r="G1008" s="386"/>
      <c r="H1008" s="386"/>
      <c r="I1008" s="386"/>
      <c r="J1008" s="386"/>
      <c r="K1008" s="386"/>
      <c r="L1008" s="386"/>
      <c r="M1008" s="386"/>
      <c r="N1008" s="386"/>
      <c r="O1008" s="386"/>
      <c r="P1008" s="386"/>
      <c r="Q1008" s="386"/>
      <c r="R1008" s="386"/>
      <c r="S1008" s="386"/>
      <c r="T1008" s="386"/>
      <c r="U1008" s="386"/>
      <c r="V1008" s="386"/>
      <c r="W1008" s="386"/>
      <c r="X1008" s="386"/>
      <c r="Y1008" s="387"/>
      <c r="Z1008" s="385"/>
      <c r="AA1008" s="386"/>
      <c r="AB1008" s="386"/>
      <c r="AC1008" s="386"/>
      <c r="AD1008" s="386"/>
      <c r="AE1008" s="387"/>
      <c r="AF1008" s="385"/>
      <c r="AG1008" s="386"/>
      <c r="AH1008" s="386"/>
      <c r="AI1008" s="386"/>
      <c r="AJ1008" s="386"/>
      <c r="AK1008" s="386"/>
      <c r="AL1008" s="386"/>
      <c r="AM1008" s="387"/>
      <c r="AN1008" s="385"/>
      <c r="AO1008" s="386"/>
      <c r="AP1008" s="386"/>
      <c r="AQ1008" s="386"/>
      <c r="AR1008" s="386"/>
      <c r="AS1008" s="386"/>
      <c r="AT1008" s="387"/>
      <c r="AV1008" s="407"/>
      <c r="AW1008" s="408"/>
      <c r="AX1008" s="408"/>
      <c r="AY1008" s="408"/>
      <c r="AZ1008" s="408"/>
      <c r="BA1008" s="408"/>
      <c r="BB1008" s="408"/>
      <c r="BC1008" s="408"/>
      <c r="BD1008" s="408"/>
      <c r="BE1008" s="408"/>
      <c r="BF1008" s="408"/>
      <c r="BG1008" s="408"/>
      <c r="BH1008" s="408"/>
      <c r="BI1008" s="408"/>
      <c r="BJ1008" s="408"/>
      <c r="BK1008" s="409"/>
      <c r="BL1008" s="385"/>
      <c r="BM1008" s="386"/>
      <c r="BN1008" s="386"/>
      <c r="BO1008" s="386"/>
      <c r="BP1008" s="386"/>
      <c r="BQ1008" s="386"/>
      <c r="BR1008" s="387"/>
      <c r="BS1008" s="385"/>
      <c r="BT1008" s="386"/>
      <c r="BU1008" s="386"/>
      <c r="BV1008" s="386"/>
      <c r="BW1008" s="386"/>
      <c r="BX1008" s="386"/>
      <c r="BY1008" s="387"/>
      <c r="BZ1008" s="385"/>
      <c r="CA1008" s="386"/>
      <c r="CB1008" s="386"/>
      <c r="CC1008" s="386"/>
      <c r="CD1008" s="386"/>
      <c r="CE1008" s="386"/>
      <c r="CF1008" s="387"/>
      <c r="CG1008" s="385"/>
      <c r="CH1008" s="386"/>
      <c r="CI1008" s="386"/>
      <c r="CJ1008" s="386"/>
      <c r="CK1008" s="386"/>
      <c r="CL1008" s="386"/>
      <c r="CM1008" s="386"/>
      <c r="CN1008" s="387"/>
    </row>
    <row r="1009" spans="4:103" ht="14.25" customHeight="1">
      <c r="D1009" s="385"/>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7"/>
      <c r="Z1009" s="385"/>
      <c r="AA1009" s="386"/>
      <c r="AB1009" s="386"/>
      <c r="AC1009" s="386"/>
      <c r="AD1009" s="386"/>
      <c r="AE1009" s="387"/>
      <c r="AF1009" s="385"/>
      <c r="AG1009" s="386"/>
      <c r="AH1009" s="386"/>
      <c r="AI1009" s="386"/>
      <c r="AJ1009" s="386"/>
      <c r="AK1009" s="386"/>
      <c r="AL1009" s="386"/>
      <c r="AM1009" s="387"/>
      <c r="AN1009" s="385"/>
      <c r="AO1009" s="386"/>
      <c r="AP1009" s="386"/>
      <c r="AQ1009" s="386"/>
      <c r="AR1009" s="386"/>
      <c r="AS1009" s="386"/>
      <c r="AT1009" s="387"/>
      <c r="AV1009" s="407"/>
      <c r="AW1009" s="408"/>
      <c r="AX1009" s="408"/>
      <c r="AY1009" s="408"/>
      <c r="AZ1009" s="408"/>
      <c r="BA1009" s="408"/>
      <c r="BB1009" s="408"/>
      <c r="BC1009" s="408"/>
      <c r="BD1009" s="408"/>
      <c r="BE1009" s="408"/>
      <c r="BF1009" s="408"/>
      <c r="BG1009" s="408"/>
      <c r="BH1009" s="408"/>
      <c r="BI1009" s="408"/>
      <c r="BJ1009" s="408"/>
      <c r="BK1009" s="409"/>
      <c r="BL1009" s="385"/>
      <c r="BM1009" s="386"/>
      <c r="BN1009" s="386"/>
      <c r="BO1009" s="386"/>
      <c r="BP1009" s="386"/>
      <c r="BQ1009" s="386"/>
      <c r="BR1009" s="387"/>
      <c r="BS1009" s="385"/>
      <c r="BT1009" s="386"/>
      <c r="BU1009" s="386"/>
      <c r="BV1009" s="386"/>
      <c r="BW1009" s="386"/>
      <c r="BX1009" s="386"/>
      <c r="BY1009" s="387"/>
      <c r="BZ1009" s="385"/>
      <c r="CA1009" s="386"/>
      <c r="CB1009" s="386"/>
      <c r="CC1009" s="386"/>
      <c r="CD1009" s="386"/>
      <c r="CE1009" s="386"/>
      <c r="CF1009" s="387"/>
      <c r="CG1009" s="385"/>
      <c r="CH1009" s="386"/>
      <c r="CI1009" s="386"/>
      <c r="CJ1009" s="386"/>
      <c r="CK1009" s="386"/>
      <c r="CL1009" s="386"/>
      <c r="CM1009" s="386"/>
      <c r="CN1009" s="387"/>
    </row>
    <row r="1010" spans="4:103" ht="14.25" customHeight="1">
      <c r="D1010" s="385"/>
      <c r="E1010" s="386"/>
      <c r="F1010" s="386"/>
      <c r="G1010" s="386"/>
      <c r="H1010" s="386"/>
      <c r="I1010" s="386"/>
      <c r="J1010" s="386"/>
      <c r="K1010" s="386"/>
      <c r="L1010" s="386"/>
      <c r="M1010" s="386"/>
      <c r="N1010" s="386"/>
      <c r="O1010" s="386"/>
      <c r="P1010" s="386"/>
      <c r="Q1010" s="386"/>
      <c r="R1010" s="386"/>
      <c r="S1010" s="386"/>
      <c r="T1010" s="386"/>
      <c r="U1010" s="386"/>
      <c r="V1010" s="386"/>
      <c r="W1010" s="386"/>
      <c r="X1010" s="386"/>
      <c r="Y1010" s="387"/>
      <c r="Z1010" s="385"/>
      <c r="AA1010" s="386"/>
      <c r="AB1010" s="386"/>
      <c r="AC1010" s="386"/>
      <c r="AD1010" s="386"/>
      <c r="AE1010" s="387"/>
      <c r="AF1010" s="385"/>
      <c r="AG1010" s="386"/>
      <c r="AH1010" s="386"/>
      <c r="AI1010" s="386"/>
      <c r="AJ1010" s="386"/>
      <c r="AK1010" s="386"/>
      <c r="AL1010" s="386"/>
      <c r="AM1010" s="387"/>
      <c r="AN1010" s="385"/>
      <c r="AO1010" s="386"/>
      <c r="AP1010" s="386"/>
      <c r="AQ1010" s="386"/>
      <c r="AR1010" s="386"/>
      <c r="AS1010" s="386"/>
      <c r="AT1010" s="387"/>
      <c r="AV1010" s="407"/>
      <c r="AW1010" s="408"/>
      <c r="AX1010" s="408"/>
      <c r="AY1010" s="408"/>
      <c r="AZ1010" s="408"/>
      <c r="BA1010" s="408"/>
      <c r="BB1010" s="408"/>
      <c r="BC1010" s="408"/>
      <c r="BD1010" s="408"/>
      <c r="BE1010" s="408"/>
      <c r="BF1010" s="408"/>
      <c r="BG1010" s="408"/>
      <c r="BH1010" s="408"/>
      <c r="BI1010" s="408"/>
      <c r="BJ1010" s="408"/>
      <c r="BK1010" s="409"/>
      <c r="BL1010" s="385"/>
      <c r="BM1010" s="386"/>
      <c r="BN1010" s="386"/>
      <c r="BO1010" s="386"/>
      <c r="BP1010" s="386"/>
      <c r="BQ1010" s="386"/>
      <c r="BR1010" s="387"/>
      <c r="BS1010" s="385"/>
      <c r="BT1010" s="386"/>
      <c r="BU1010" s="386"/>
      <c r="BV1010" s="386"/>
      <c r="BW1010" s="386"/>
      <c r="BX1010" s="386"/>
      <c r="BY1010" s="387"/>
      <c r="BZ1010" s="385"/>
      <c r="CA1010" s="386"/>
      <c r="CB1010" s="386"/>
      <c r="CC1010" s="386"/>
      <c r="CD1010" s="386"/>
      <c r="CE1010" s="386"/>
      <c r="CF1010" s="387"/>
      <c r="CG1010" s="385"/>
      <c r="CH1010" s="386"/>
      <c r="CI1010" s="386"/>
      <c r="CJ1010" s="386"/>
      <c r="CK1010" s="386"/>
      <c r="CL1010" s="386"/>
      <c r="CM1010" s="386"/>
      <c r="CN1010" s="387"/>
    </row>
    <row r="1011" spans="4:103" ht="14.25" customHeight="1">
      <c r="D1011" s="385"/>
      <c r="E1011" s="386"/>
      <c r="F1011" s="386"/>
      <c r="G1011" s="386"/>
      <c r="H1011" s="386"/>
      <c r="I1011" s="386"/>
      <c r="J1011" s="386"/>
      <c r="K1011" s="386"/>
      <c r="L1011" s="386"/>
      <c r="M1011" s="386"/>
      <c r="N1011" s="386"/>
      <c r="O1011" s="386"/>
      <c r="P1011" s="386"/>
      <c r="Q1011" s="386"/>
      <c r="R1011" s="386"/>
      <c r="S1011" s="386"/>
      <c r="T1011" s="386"/>
      <c r="U1011" s="386"/>
      <c r="V1011" s="386"/>
      <c r="W1011" s="386"/>
      <c r="X1011" s="386"/>
      <c r="Y1011" s="387"/>
      <c r="Z1011" s="385"/>
      <c r="AA1011" s="386"/>
      <c r="AB1011" s="386"/>
      <c r="AC1011" s="386"/>
      <c r="AD1011" s="386"/>
      <c r="AE1011" s="387"/>
      <c r="AF1011" s="385"/>
      <c r="AG1011" s="386"/>
      <c r="AH1011" s="386"/>
      <c r="AI1011" s="386"/>
      <c r="AJ1011" s="386"/>
      <c r="AK1011" s="386"/>
      <c r="AL1011" s="386"/>
      <c r="AM1011" s="387"/>
      <c r="AN1011" s="385"/>
      <c r="AO1011" s="386"/>
      <c r="AP1011" s="386"/>
      <c r="AQ1011" s="386"/>
      <c r="AR1011" s="386"/>
      <c r="AS1011" s="386"/>
      <c r="AT1011" s="387"/>
      <c r="AV1011" s="407"/>
      <c r="AW1011" s="408"/>
      <c r="AX1011" s="408"/>
      <c r="AY1011" s="408"/>
      <c r="AZ1011" s="408"/>
      <c r="BA1011" s="408"/>
      <c r="BB1011" s="408"/>
      <c r="BC1011" s="408"/>
      <c r="BD1011" s="408"/>
      <c r="BE1011" s="408"/>
      <c r="BF1011" s="408"/>
      <c r="BG1011" s="408"/>
      <c r="BH1011" s="408"/>
      <c r="BI1011" s="408"/>
      <c r="BJ1011" s="408"/>
      <c r="BK1011" s="409"/>
      <c r="BL1011" s="385"/>
      <c r="BM1011" s="386"/>
      <c r="BN1011" s="386"/>
      <c r="BO1011" s="386"/>
      <c r="BP1011" s="386"/>
      <c r="BQ1011" s="386"/>
      <c r="BR1011" s="387"/>
      <c r="BS1011" s="385"/>
      <c r="BT1011" s="386"/>
      <c r="BU1011" s="386"/>
      <c r="BV1011" s="386"/>
      <c r="BW1011" s="386"/>
      <c r="BX1011" s="386"/>
      <c r="BY1011" s="387"/>
      <c r="BZ1011" s="385"/>
      <c r="CA1011" s="386"/>
      <c r="CB1011" s="386"/>
      <c r="CC1011" s="386"/>
      <c r="CD1011" s="386"/>
      <c r="CE1011" s="386"/>
      <c r="CF1011" s="387"/>
      <c r="CG1011" s="385"/>
      <c r="CH1011" s="386"/>
      <c r="CI1011" s="386"/>
      <c r="CJ1011" s="386"/>
      <c r="CK1011" s="386"/>
      <c r="CL1011" s="386"/>
      <c r="CM1011" s="386"/>
      <c r="CN1011" s="387"/>
    </row>
    <row r="1012" spans="4:103" ht="14.25" customHeight="1">
      <c r="D1012" s="109" t="s">
        <v>469</v>
      </c>
      <c r="E1012" s="109"/>
      <c r="F1012" s="109"/>
      <c r="G1012" s="109"/>
      <c r="H1012" s="109"/>
      <c r="I1012" s="109"/>
      <c r="J1012" s="109"/>
      <c r="K1012" s="109"/>
      <c r="L1012" s="109"/>
      <c r="M1012" s="109"/>
      <c r="N1012" s="109"/>
      <c r="O1012" s="109"/>
      <c r="P1012" s="109"/>
      <c r="Q1012" s="109"/>
      <c r="R1012" s="109"/>
      <c r="S1012" s="109"/>
      <c r="T1012" s="109"/>
      <c r="U1012" s="109"/>
      <c r="V1012" s="109"/>
      <c r="W1012" s="109"/>
      <c r="X1012" s="109"/>
      <c r="Y1012" s="109"/>
      <c r="Z1012" s="109"/>
      <c r="AA1012" s="109"/>
      <c r="AB1012" s="109"/>
      <c r="AC1012" s="109"/>
      <c r="AD1012" s="109"/>
      <c r="AE1012" s="109"/>
      <c r="AF1012" s="109"/>
      <c r="AG1012" s="109"/>
      <c r="AH1012" s="109"/>
      <c r="AI1012" s="109"/>
      <c r="AJ1012" s="109"/>
      <c r="AK1012" s="109"/>
      <c r="AL1012" s="109"/>
      <c r="AM1012" s="109"/>
      <c r="AN1012" s="109"/>
      <c r="AO1012" s="109"/>
      <c r="AP1012" s="109"/>
      <c r="AQ1012" s="109"/>
      <c r="AR1012" s="109"/>
      <c r="AS1012" s="109"/>
      <c r="AT1012" s="109"/>
      <c r="AU1012" s="82"/>
      <c r="AV1012" s="603" t="s">
        <v>469</v>
      </c>
      <c r="AW1012" s="603"/>
      <c r="AX1012" s="603"/>
      <c r="AY1012" s="603"/>
      <c r="AZ1012" s="603"/>
      <c r="BA1012" s="603"/>
      <c r="BB1012" s="603"/>
      <c r="BC1012" s="603"/>
      <c r="BD1012" s="603"/>
      <c r="BE1012" s="603"/>
      <c r="BF1012" s="603"/>
      <c r="BG1012" s="603"/>
      <c r="BH1012" s="603"/>
      <c r="BI1012" s="603"/>
      <c r="BJ1012" s="603"/>
      <c r="BK1012" s="603"/>
      <c r="BL1012" s="603"/>
      <c r="BM1012" s="603"/>
      <c r="BN1012" s="603"/>
      <c r="BO1012" s="603"/>
      <c r="BP1012" s="603"/>
      <c r="BQ1012" s="603"/>
      <c r="BR1012" s="603"/>
      <c r="BS1012" s="603"/>
      <c r="BT1012" s="603"/>
      <c r="BU1012" s="603"/>
      <c r="BV1012" s="603"/>
      <c r="BW1012" s="603"/>
      <c r="BX1012" s="603"/>
      <c r="BY1012" s="603"/>
      <c r="BZ1012" s="603"/>
      <c r="CA1012" s="603"/>
      <c r="CB1012" s="603"/>
      <c r="CC1012" s="603"/>
      <c r="CD1012" s="603"/>
      <c r="CE1012" s="603"/>
      <c r="CF1012" s="603"/>
      <c r="CG1012" s="603"/>
      <c r="CH1012" s="603"/>
      <c r="CI1012" s="603"/>
      <c r="CJ1012" s="603"/>
      <c r="CK1012" s="603"/>
      <c r="CL1012" s="603"/>
      <c r="CM1012" s="603"/>
      <c r="CN1012" s="82"/>
    </row>
    <row r="1013" spans="4:103" ht="14.25" customHeight="1">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0"/>
      <c r="AL1013" s="120"/>
      <c r="AM1013" s="120"/>
      <c r="AN1013" s="120"/>
      <c r="AO1013" s="120"/>
      <c r="AP1013" s="120"/>
      <c r="AQ1013" s="120"/>
      <c r="AR1013" s="120"/>
      <c r="AS1013" s="120"/>
      <c r="AT1013" s="120"/>
      <c r="AU1013" s="82"/>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c r="BR1013" s="120"/>
      <c r="BS1013" s="120"/>
      <c r="BT1013" s="120"/>
      <c r="BU1013" s="120"/>
      <c r="BV1013" s="120"/>
      <c r="BW1013" s="120"/>
      <c r="BX1013" s="120"/>
      <c r="BY1013" s="120"/>
      <c r="BZ1013" s="120"/>
      <c r="CA1013" s="120"/>
      <c r="CB1013" s="120"/>
      <c r="CC1013" s="120"/>
      <c r="CD1013" s="120"/>
      <c r="CE1013" s="120"/>
      <c r="CF1013" s="120"/>
      <c r="CG1013" s="120"/>
      <c r="CH1013" s="120"/>
      <c r="CI1013" s="120"/>
      <c r="CJ1013" s="120"/>
      <c r="CK1013" s="120"/>
      <c r="CL1013" s="120"/>
      <c r="CM1013" s="120"/>
      <c r="CN1013" s="82"/>
    </row>
    <row r="1014" spans="4:103" ht="14.25" customHeight="1">
      <c r="D1014" s="615" t="s">
        <v>470</v>
      </c>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15"/>
      <c r="AL1014" s="615"/>
      <c r="AM1014" s="615"/>
      <c r="AN1014" s="615"/>
      <c r="AO1014" s="615"/>
      <c r="AP1014" s="615"/>
      <c r="AQ1014" s="615"/>
      <c r="AR1014" s="615"/>
      <c r="AS1014" s="615"/>
      <c r="AT1014" s="615"/>
    </row>
    <row r="1015" spans="4:103" ht="14.25" customHeight="1">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15"/>
      <c r="AL1015" s="615"/>
      <c r="AM1015" s="615"/>
      <c r="AN1015" s="615"/>
      <c r="AO1015" s="615"/>
      <c r="AP1015" s="615"/>
      <c r="AQ1015" s="615"/>
      <c r="AR1015" s="615"/>
      <c r="AS1015" s="615"/>
      <c r="AT1015" s="615"/>
      <c r="CX1015" s="127" t="s">
        <v>493</v>
      </c>
      <c r="CY1015" s="141">
        <f>AA1020/$AA$1019*100</f>
        <v>58.333333333333336</v>
      </c>
    </row>
    <row r="1016" spans="4:103" ht="14.25" customHeight="1">
      <c r="D1016" s="919"/>
      <c r="E1016" s="919"/>
      <c r="F1016" s="919"/>
      <c r="G1016" s="919"/>
      <c r="H1016" s="919"/>
      <c r="I1016" s="919"/>
      <c r="J1016" s="919"/>
      <c r="K1016" s="919"/>
      <c r="L1016" s="919"/>
      <c r="M1016" s="919"/>
      <c r="N1016" s="919"/>
      <c r="O1016" s="919"/>
      <c r="P1016" s="919"/>
      <c r="Q1016" s="919"/>
      <c r="R1016" s="919"/>
      <c r="S1016" s="919"/>
      <c r="T1016" s="919"/>
      <c r="U1016" s="919"/>
      <c r="V1016" s="919"/>
      <c r="W1016" s="919"/>
      <c r="X1016" s="919"/>
      <c r="Y1016" s="919"/>
      <c r="Z1016" s="919"/>
      <c r="AA1016" s="919"/>
      <c r="AB1016" s="919"/>
      <c r="AC1016" s="919"/>
      <c r="AD1016" s="919"/>
      <c r="AE1016" s="919"/>
      <c r="AF1016" s="919"/>
      <c r="AG1016" s="919"/>
      <c r="AH1016" s="919"/>
      <c r="AI1016" s="919"/>
      <c r="AJ1016" s="919"/>
      <c r="AK1016" s="919"/>
      <c r="AL1016" s="919"/>
      <c r="AM1016" s="919"/>
      <c r="AN1016" s="919"/>
      <c r="AO1016" s="919"/>
      <c r="AP1016" s="919"/>
      <c r="AQ1016" s="919"/>
      <c r="AR1016" s="919"/>
      <c r="AS1016" s="919"/>
      <c r="AT1016" s="919"/>
      <c r="CX1016" s="127" t="s">
        <v>491</v>
      </c>
      <c r="CY1016" s="141">
        <f>AA1021/$AA$1019*100</f>
        <v>4.1666666666666661</v>
      </c>
    </row>
    <row r="1017" spans="4:103" ht="14.25" customHeight="1">
      <c r="D1017" s="317" t="s">
        <v>471</v>
      </c>
      <c r="E1017" s="318"/>
      <c r="F1017" s="318"/>
      <c r="G1017" s="318"/>
      <c r="H1017" s="318"/>
      <c r="I1017" s="318"/>
      <c r="J1017" s="318"/>
      <c r="K1017" s="318"/>
      <c r="L1017" s="318"/>
      <c r="M1017" s="318"/>
      <c r="N1017" s="318"/>
      <c r="O1017" s="318"/>
      <c r="P1017" s="318"/>
      <c r="Q1017" s="318"/>
      <c r="R1017" s="318"/>
      <c r="S1017" s="318"/>
      <c r="T1017" s="318"/>
      <c r="U1017" s="318"/>
      <c r="V1017" s="318"/>
      <c r="W1017" s="318"/>
      <c r="X1017" s="318"/>
      <c r="Y1017" s="318"/>
      <c r="Z1017" s="319"/>
      <c r="AA1017" s="317" t="s">
        <v>472</v>
      </c>
      <c r="AB1017" s="318"/>
      <c r="AC1017" s="318"/>
      <c r="AD1017" s="318"/>
      <c r="AE1017" s="318"/>
      <c r="AF1017" s="318"/>
      <c r="AG1017" s="318"/>
      <c r="AH1017" s="318"/>
      <c r="AI1017" s="318"/>
      <c r="AJ1017" s="318"/>
      <c r="AK1017" s="318"/>
      <c r="AL1017" s="318"/>
      <c r="AM1017" s="318"/>
      <c r="AN1017" s="318"/>
      <c r="AO1017" s="318"/>
      <c r="AP1017" s="318"/>
      <c r="AQ1017" s="318"/>
      <c r="AR1017" s="318"/>
      <c r="AS1017" s="318"/>
      <c r="AT1017" s="319"/>
      <c r="CX1017" s="127" t="s">
        <v>492</v>
      </c>
      <c r="CY1017" s="141">
        <f>AA1022/$AA$1019*100</f>
        <v>54.166666666666664</v>
      </c>
    </row>
    <row r="1018" spans="4:103" ht="14.25" customHeight="1">
      <c r="D1018" s="323"/>
      <c r="E1018" s="324"/>
      <c r="F1018" s="324"/>
      <c r="G1018" s="324"/>
      <c r="H1018" s="324"/>
      <c r="I1018" s="324"/>
      <c r="J1018" s="324"/>
      <c r="K1018" s="324"/>
      <c r="L1018" s="324"/>
      <c r="M1018" s="324"/>
      <c r="N1018" s="324"/>
      <c r="O1018" s="324"/>
      <c r="P1018" s="324"/>
      <c r="Q1018" s="324"/>
      <c r="R1018" s="324"/>
      <c r="S1018" s="324"/>
      <c r="T1018" s="324"/>
      <c r="U1018" s="324"/>
      <c r="V1018" s="324"/>
      <c r="W1018" s="324"/>
      <c r="X1018" s="324"/>
      <c r="Y1018" s="324"/>
      <c r="Z1018" s="325"/>
      <c r="AA1018" s="323"/>
      <c r="AB1018" s="324"/>
      <c r="AC1018" s="324"/>
      <c r="AD1018" s="324"/>
      <c r="AE1018" s="324"/>
      <c r="AF1018" s="324"/>
      <c r="AG1018" s="324"/>
      <c r="AH1018" s="324"/>
      <c r="AI1018" s="324"/>
      <c r="AJ1018" s="324"/>
      <c r="AK1018" s="324"/>
      <c r="AL1018" s="324"/>
      <c r="AM1018" s="324"/>
      <c r="AN1018" s="324"/>
      <c r="AO1018" s="324"/>
      <c r="AP1018" s="324"/>
      <c r="AQ1018" s="324"/>
      <c r="AR1018" s="324"/>
      <c r="AS1018" s="324"/>
      <c r="AT1018" s="325"/>
    </row>
    <row r="1019" spans="4:103" ht="14.25" customHeight="1">
      <c r="D1019" s="385" t="s">
        <v>473</v>
      </c>
      <c r="E1019" s="386"/>
      <c r="F1019" s="386"/>
      <c r="G1019" s="386"/>
      <c r="H1019" s="386"/>
      <c r="I1019" s="386"/>
      <c r="J1019" s="386"/>
      <c r="K1019" s="386"/>
      <c r="L1019" s="386"/>
      <c r="M1019" s="386"/>
      <c r="N1019" s="386"/>
      <c r="O1019" s="386"/>
      <c r="P1019" s="386"/>
      <c r="Q1019" s="386"/>
      <c r="R1019" s="386"/>
      <c r="S1019" s="386"/>
      <c r="T1019" s="386"/>
      <c r="U1019" s="386"/>
      <c r="V1019" s="386"/>
      <c r="W1019" s="386"/>
      <c r="X1019" s="386"/>
      <c r="Y1019" s="386"/>
      <c r="Z1019" s="387"/>
      <c r="AA1019" s="706">
        <v>24</v>
      </c>
      <c r="AB1019" s="707"/>
      <c r="AC1019" s="707"/>
      <c r="AD1019" s="707"/>
      <c r="AE1019" s="707"/>
      <c r="AF1019" s="707"/>
      <c r="AG1019" s="707"/>
      <c r="AH1019" s="707"/>
      <c r="AI1019" s="707"/>
      <c r="AJ1019" s="707"/>
      <c r="AK1019" s="707"/>
      <c r="AL1019" s="707"/>
      <c r="AM1019" s="707"/>
      <c r="AN1019" s="707"/>
      <c r="AO1019" s="707"/>
      <c r="AP1019" s="707"/>
      <c r="AQ1019" s="707"/>
      <c r="AR1019" s="707"/>
      <c r="AS1019" s="707"/>
      <c r="AT1019" s="708"/>
    </row>
    <row r="1020" spans="4:103" ht="14.25" customHeight="1">
      <c r="D1020" s="385" t="s">
        <v>474</v>
      </c>
      <c r="E1020" s="386"/>
      <c r="F1020" s="386"/>
      <c r="G1020" s="386"/>
      <c r="H1020" s="386"/>
      <c r="I1020" s="386"/>
      <c r="J1020" s="386"/>
      <c r="K1020" s="386"/>
      <c r="L1020" s="386"/>
      <c r="M1020" s="386"/>
      <c r="N1020" s="386"/>
      <c r="O1020" s="386"/>
      <c r="P1020" s="386"/>
      <c r="Q1020" s="386"/>
      <c r="R1020" s="386"/>
      <c r="S1020" s="386"/>
      <c r="T1020" s="386"/>
      <c r="U1020" s="386"/>
      <c r="V1020" s="386"/>
      <c r="W1020" s="386"/>
      <c r="X1020" s="386"/>
      <c r="Y1020" s="386"/>
      <c r="Z1020" s="387"/>
      <c r="AA1020" s="706">
        <v>14</v>
      </c>
      <c r="AB1020" s="707"/>
      <c r="AC1020" s="707"/>
      <c r="AD1020" s="707"/>
      <c r="AE1020" s="707"/>
      <c r="AF1020" s="707"/>
      <c r="AG1020" s="707"/>
      <c r="AH1020" s="707"/>
      <c r="AI1020" s="707"/>
      <c r="AJ1020" s="707"/>
      <c r="AK1020" s="707"/>
      <c r="AL1020" s="707"/>
      <c r="AM1020" s="707"/>
      <c r="AN1020" s="707"/>
      <c r="AO1020" s="707"/>
      <c r="AP1020" s="707"/>
      <c r="AQ1020" s="707"/>
      <c r="AR1020" s="707"/>
      <c r="AS1020" s="707"/>
      <c r="AT1020" s="708"/>
    </row>
    <row r="1021" spans="4:103" ht="14.25" customHeight="1">
      <c r="D1021" s="385" t="s">
        <v>475</v>
      </c>
      <c r="E1021" s="386"/>
      <c r="F1021" s="386"/>
      <c r="G1021" s="386"/>
      <c r="H1021" s="386"/>
      <c r="I1021" s="386"/>
      <c r="J1021" s="386"/>
      <c r="K1021" s="386"/>
      <c r="L1021" s="386"/>
      <c r="M1021" s="386"/>
      <c r="N1021" s="386"/>
      <c r="O1021" s="386"/>
      <c r="P1021" s="386"/>
      <c r="Q1021" s="386"/>
      <c r="R1021" s="386"/>
      <c r="S1021" s="386"/>
      <c r="T1021" s="386"/>
      <c r="U1021" s="386"/>
      <c r="V1021" s="386"/>
      <c r="W1021" s="386"/>
      <c r="X1021" s="386"/>
      <c r="Y1021" s="386"/>
      <c r="Z1021" s="387"/>
      <c r="AA1021" s="706">
        <v>1</v>
      </c>
      <c r="AB1021" s="707"/>
      <c r="AC1021" s="707"/>
      <c r="AD1021" s="707"/>
      <c r="AE1021" s="707"/>
      <c r="AF1021" s="707"/>
      <c r="AG1021" s="707"/>
      <c r="AH1021" s="707"/>
      <c r="AI1021" s="707"/>
      <c r="AJ1021" s="707"/>
      <c r="AK1021" s="707"/>
      <c r="AL1021" s="707"/>
      <c r="AM1021" s="707"/>
      <c r="AN1021" s="707"/>
      <c r="AO1021" s="707"/>
      <c r="AP1021" s="707"/>
      <c r="AQ1021" s="707"/>
      <c r="AR1021" s="707"/>
      <c r="AS1021" s="707"/>
      <c r="AT1021" s="708"/>
    </row>
    <row r="1022" spans="4:103" ht="14.25" customHeight="1">
      <c r="D1022" s="385" t="s">
        <v>476</v>
      </c>
      <c r="E1022" s="386"/>
      <c r="F1022" s="386"/>
      <c r="G1022" s="386"/>
      <c r="H1022" s="386"/>
      <c r="I1022" s="386"/>
      <c r="J1022" s="386"/>
      <c r="K1022" s="386"/>
      <c r="L1022" s="386"/>
      <c r="M1022" s="386"/>
      <c r="N1022" s="386"/>
      <c r="O1022" s="386"/>
      <c r="P1022" s="386"/>
      <c r="Q1022" s="386"/>
      <c r="R1022" s="386"/>
      <c r="S1022" s="386"/>
      <c r="T1022" s="386"/>
      <c r="U1022" s="386"/>
      <c r="V1022" s="386"/>
      <c r="W1022" s="386"/>
      <c r="X1022" s="386"/>
      <c r="Y1022" s="386"/>
      <c r="Z1022" s="387"/>
      <c r="AA1022" s="706">
        <v>13</v>
      </c>
      <c r="AB1022" s="707"/>
      <c r="AC1022" s="707"/>
      <c r="AD1022" s="707"/>
      <c r="AE1022" s="707"/>
      <c r="AF1022" s="707"/>
      <c r="AG1022" s="707"/>
      <c r="AH1022" s="707"/>
      <c r="AI1022" s="707"/>
      <c r="AJ1022" s="707"/>
      <c r="AK1022" s="707"/>
      <c r="AL1022" s="707"/>
      <c r="AM1022" s="707"/>
      <c r="AN1022" s="707"/>
      <c r="AO1022" s="707"/>
      <c r="AP1022" s="707"/>
      <c r="AQ1022" s="707"/>
      <c r="AR1022" s="707"/>
      <c r="AS1022" s="707"/>
      <c r="AT1022" s="708"/>
    </row>
    <row r="1023" spans="4:103" ht="14.25" customHeight="1">
      <c r="D1023" s="109" t="s">
        <v>469</v>
      </c>
      <c r="E1023" s="109"/>
      <c r="F1023" s="109"/>
      <c r="G1023" s="109"/>
      <c r="H1023" s="109"/>
      <c r="I1023" s="109"/>
      <c r="J1023" s="109"/>
      <c r="K1023" s="109"/>
      <c r="L1023" s="109"/>
      <c r="M1023" s="109"/>
      <c r="N1023" s="109"/>
      <c r="O1023" s="109"/>
      <c r="P1023" s="109"/>
      <c r="Q1023" s="109"/>
      <c r="R1023" s="109"/>
      <c r="S1023" s="109"/>
      <c r="T1023" s="109"/>
      <c r="U1023" s="109"/>
      <c r="V1023" s="109"/>
      <c r="W1023" s="109"/>
      <c r="X1023" s="109"/>
      <c r="Y1023" s="109"/>
      <c r="Z1023" s="109"/>
      <c r="AA1023" s="109"/>
      <c r="AB1023" s="109"/>
      <c r="AC1023" s="109"/>
      <c r="AD1023" s="109"/>
      <c r="AE1023" s="109"/>
      <c r="AF1023" s="109"/>
      <c r="AG1023" s="109"/>
      <c r="AH1023" s="109"/>
      <c r="AI1023" s="109"/>
      <c r="AJ1023" s="109"/>
      <c r="AK1023" s="109"/>
      <c r="AL1023" s="109"/>
      <c r="AM1023" s="109"/>
      <c r="AN1023" s="109"/>
      <c r="AO1023" s="109"/>
      <c r="AP1023" s="109"/>
      <c r="AQ1023" s="109"/>
      <c r="AR1023" s="109"/>
      <c r="AS1023" s="109"/>
      <c r="AT1023" s="109"/>
    </row>
    <row r="1024" spans="4:103" ht="14.25" customHeight="1">
      <c r="D1024" s="30"/>
      <c r="E1024" s="3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c r="AF1024" s="30"/>
      <c r="AG1024" s="30"/>
      <c r="AH1024" s="30"/>
      <c r="AI1024" s="30"/>
      <c r="AJ1024" s="30"/>
      <c r="AK1024" s="30"/>
      <c r="AL1024" s="30"/>
      <c r="AM1024" s="30"/>
      <c r="AN1024" s="30"/>
      <c r="AO1024" s="30"/>
      <c r="AP1024" s="30"/>
      <c r="AQ1024" s="30"/>
      <c r="AR1024" s="30"/>
      <c r="AS1024" s="30"/>
      <c r="AT1024" s="30"/>
    </row>
    <row r="1025" spans="4:104" ht="14.25" customHeight="1">
      <c r="D1025" s="617" t="s">
        <v>477</v>
      </c>
      <c r="E1025" s="617"/>
      <c r="F1025" s="617"/>
      <c r="G1025" s="617"/>
      <c r="H1025" s="617"/>
      <c r="I1025" s="617"/>
      <c r="J1025" s="617"/>
      <c r="K1025" s="617"/>
      <c r="L1025" s="617"/>
      <c r="M1025" s="617"/>
      <c r="N1025" s="617"/>
      <c r="O1025" s="617"/>
      <c r="P1025" s="617"/>
      <c r="Q1025" s="617"/>
      <c r="R1025" s="617"/>
      <c r="S1025" s="617"/>
      <c r="T1025" s="617"/>
      <c r="U1025" s="617"/>
      <c r="V1025" s="617"/>
      <c r="W1025" s="617"/>
      <c r="X1025" s="617"/>
      <c r="Y1025" s="617"/>
      <c r="Z1025" s="617"/>
      <c r="AA1025" s="617"/>
      <c r="AB1025" s="617"/>
      <c r="AC1025" s="617"/>
      <c r="AD1025" s="617"/>
      <c r="AE1025" s="617"/>
      <c r="AF1025" s="617"/>
      <c r="AG1025" s="617"/>
      <c r="AH1025" s="617"/>
      <c r="AI1025" s="617"/>
      <c r="AJ1025" s="617"/>
      <c r="AK1025" s="617"/>
      <c r="AL1025" s="617"/>
      <c r="AM1025" s="617"/>
      <c r="AN1025" s="617"/>
      <c r="AO1025" s="617"/>
      <c r="AP1025" s="617"/>
      <c r="AQ1025" s="617"/>
      <c r="AR1025" s="617"/>
      <c r="AS1025" s="617"/>
      <c r="AT1025" s="617"/>
    </row>
    <row r="1026" spans="4:104" ht="14.25" customHeight="1">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c r="AA1026" s="455"/>
      <c r="AB1026" s="455"/>
      <c r="AC1026" s="455"/>
      <c r="AD1026" s="455"/>
      <c r="AE1026" s="455"/>
      <c r="AF1026" s="455"/>
      <c r="AG1026" s="455"/>
      <c r="AH1026" s="455"/>
      <c r="AI1026" s="455"/>
      <c r="AJ1026" s="455"/>
      <c r="AK1026" s="455"/>
      <c r="AL1026" s="455"/>
      <c r="AM1026" s="455"/>
      <c r="AN1026" s="455"/>
      <c r="AO1026" s="455"/>
      <c r="AP1026" s="455"/>
      <c r="AQ1026" s="455"/>
      <c r="AR1026" s="455"/>
      <c r="AS1026" s="455"/>
      <c r="AT1026" s="455"/>
    </row>
    <row r="1027" spans="4:104" ht="14.25" customHeight="1">
      <c r="D1027" s="317" t="s">
        <v>478</v>
      </c>
      <c r="E1027" s="318"/>
      <c r="F1027" s="318"/>
      <c r="G1027" s="318"/>
      <c r="H1027" s="318"/>
      <c r="I1027" s="318"/>
      <c r="J1027" s="318"/>
      <c r="K1027" s="318"/>
      <c r="L1027" s="318"/>
      <c r="M1027" s="318"/>
      <c r="N1027" s="318"/>
      <c r="O1027" s="318"/>
      <c r="P1027" s="318"/>
      <c r="Q1027" s="318"/>
      <c r="R1027" s="318"/>
      <c r="S1027" s="318"/>
      <c r="T1027" s="318"/>
      <c r="U1027" s="318"/>
      <c r="V1027" s="318"/>
      <c r="W1027" s="318"/>
      <c r="X1027" s="318"/>
      <c r="Y1027" s="318"/>
      <c r="Z1027" s="319"/>
      <c r="AA1027" s="317" t="s">
        <v>479</v>
      </c>
      <c r="AB1027" s="318"/>
      <c r="AC1027" s="318"/>
      <c r="AD1027" s="318"/>
      <c r="AE1027" s="318"/>
      <c r="AF1027" s="318"/>
      <c r="AG1027" s="318"/>
      <c r="AH1027" s="318"/>
      <c r="AI1027" s="318"/>
      <c r="AJ1027" s="318"/>
      <c r="AK1027" s="318"/>
      <c r="AL1027" s="318"/>
      <c r="AM1027" s="318"/>
      <c r="AN1027" s="318"/>
      <c r="AO1027" s="318"/>
      <c r="AP1027" s="318"/>
      <c r="AQ1027" s="318"/>
      <c r="AR1027" s="318"/>
      <c r="AS1027" s="318"/>
      <c r="AT1027" s="319"/>
    </row>
    <row r="1028" spans="4:104" ht="14.25" customHeight="1">
      <c r="D1028" s="323"/>
      <c r="E1028" s="324"/>
      <c r="F1028" s="324"/>
      <c r="G1028" s="324"/>
      <c r="H1028" s="324"/>
      <c r="I1028" s="324"/>
      <c r="J1028" s="324"/>
      <c r="K1028" s="324"/>
      <c r="L1028" s="324"/>
      <c r="M1028" s="324"/>
      <c r="N1028" s="324"/>
      <c r="O1028" s="324"/>
      <c r="P1028" s="324"/>
      <c r="Q1028" s="324"/>
      <c r="R1028" s="324"/>
      <c r="S1028" s="324"/>
      <c r="T1028" s="324"/>
      <c r="U1028" s="324"/>
      <c r="V1028" s="324"/>
      <c r="W1028" s="324"/>
      <c r="X1028" s="324"/>
      <c r="Y1028" s="324"/>
      <c r="Z1028" s="325"/>
      <c r="AA1028" s="323"/>
      <c r="AB1028" s="324"/>
      <c r="AC1028" s="324"/>
      <c r="AD1028" s="324"/>
      <c r="AE1028" s="324"/>
      <c r="AF1028" s="324"/>
      <c r="AG1028" s="324"/>
      <c r="AH1028" s="324"/>
      <c r="AI1028" s="324"/>
      <c r="AJ1028" s="324"/>
      <c r="AK1028" s="324"/>
      <c r="AL1028" s="324"/>
      <c r="AM1028" s="324"/>
      <c r="AN1028" s="324"/>
      <c r="AO1028" s="324"/>
      <c r="AP1028" s="324"/>
      <c r="AQ1028" s="324"/>
      <c r="AR1028" s="324"/>
      <c r="AS1028" s="324"/>
      <c r="AT1028" s="325"/>
    </row>
    <row r="1029" spans="4:104" ht="14.25" customHeight="1">
      <c r="D1029" s="385" t="s">
        <v>480</v>
      </c>
      <c r="E1029" s="386"/>
      <c r="F1029" s="386"/>
      <c r="G1029" s="386"/>
      <c r="H1029" s="386"/>
      <c r="I1029" s="386"/>
      <c r="J1029" s="386"/>
      <c r="K1029" s="386"/>
      <c r="L1029" s="386"/>
      <c r="M1029" s="386"/>
      <c r="N1029" s="386"/>
      <c r="O1029" s="386"/>
      <c r="P1029" s="386"/>
      <c r="Q1029" s="386"/>
      <c r="R1029" s="386"/>
      <c r="S1029" s="386"/>
      <c r="T1029" s="386"/>
      <c r="U1029" s="386"/>
      <c r="V1029" s="386"/>
      <c r="W1029" s="386"/>
      <c r="X1029" s="386"/>
      <c r="Y1029" s="386"/>
      <c r="Z1029" s="387"/>
      <c r="AA1029" s="559">
        <v>0</v>
      </c>
      <c r="AB1029" s="560"/>
      <c r="AC1029" s="560"/>
      <c r="AD1029" s="560"/>
      <c r="AE1029" s="560"/>
      <c r="AF1029" s="560"/>
      <c r="AG1029" s="560"/>
      <c r="AH1029" s="560"/>
      <c r="AI1029" s="560"/>
      <c r="AJ1029" s="560"/>
      <c r="AK1029" s="560"/>
      <c r="AL1029" s="560"/>
      <c r="AM1029" s="560"/>
      <c r="AN1029" s="560"/>
      <c r="AO1029" s="560"/>
      <c r="AP1029" s="560"/>
      <c r="AQ1029" s="560"/>
      <c r="AR1029" s="560"/>
      <c r="AS1029" s="560"/>
      <c r="AT1029" s="561"/>
    </row>
    <row r="1030" spans="4:104" ht="14.25" customHeight="1">
      <c r="D1030" s="385" t="s">
        <v>481</v>
      </c>
      <c r="E1030" s="386"/>
      <c r="F1030" s="386"/>
      <c r="G1030" s="386"/>
      <c r="H1030" s="386"/>
      <c r="I1030" s="386"/>
      <c r="J1030" s="386"/>
      <c r="K1030" s="386"/>
      <c r="L1030" s="386"/>
      <c r="M1030" s="386"/>
      <c r="N1030" s="386"/>
      <c r="O1030" s="386"/>
      <c r="P1030" s="386"/>
      <c r="Q1030" s="386"/>
      <c r="R1030" s="386"/>
      <c r="S1030" s="386"/>
      <c r="T1030" s="386"/>
      <c r="U1030" s="386"/>
      <c r="V1030" s="386"/>
      <c r="W1030" s="386"/>
      <c r="X1030" s="386"/>
      <c r="Y1030" s="386"/>
      <c r="Z1030" s="387"/>
      <c r="AA1030" s="559">
        <v>6</v>
      </c>
      <c r="AB1030" s="560"/>
      <c r="AC1030" s="560"/>
      <c r="AD1030" s="560"/>
      <c r="AE1030" s="560"/>
      <c r="AF1030" s="560"/>
      <c r="AG1030" s="560"/>
      <c r="AH1030" s="560"/>
      <c r="AI1030" s="560"/>
      <c r="AJ1030" s="560"/>
      <c r="AK1030" s="560"/>
      <c r="AL1030" s="560"/>
      <c r="AM1030" s="560"/>
      <c r="AN1030" s="560"/>
      <c r="AO1030" s="560"/>
      <c r="AP1030" s="560"/>
      <c r="AQ1030" s="560"/>
      <c r="AR1030" s="560"/>
      <c r="AS1030" s="560"/>
      <c r="AT1030" s="561"/>
      <c r="AV1030" s="725" t="s">
        <v>469</v>
      </c>
      <c r="AW1030" s="725"/>
      <c r="AX1030" s="725"/>
      <c r="AY1030" s="725"/>
      <c r="AZ1030" s="725"/>
      <c r="BA1030" s="725"/>
      <c r="BB1030" s="725"/>
      <c r="BC1030" s="725"/>
      <c r="BD1030" s="725"/>
      <c r="BE1030" s="725"/>
      <c r="BF1030" s="725"/>
      <c r="BG1030" s="725"/>
      <c r="BH1030" s="725"/>
      <c r="BI1030" s="725"/>
      <c r="BJ1030" s="725"/>
      <c r="BK1030" s="725"/>
      <c r="BL1030" s="725"/>
      <c r="BM1030" s="725"/>
      <c r="BN1030" s="725"/>
      <c r="BO1030" s="725"/>
      <c r="BP1030" s="725"/>
      <c r="BQ1030" s="725"/>
      <c r="BR1030" s="725"/>
      <c r="BS1030" s="725"/>
      <c r="BT1030" s="725"/>
      <c r="BU1030" s="725"/>
      <c r="BV1030" s="725"/>
      <c r="BW1030" s="725"/>
      <c r="BX1030" s="725"/>
      <c r="BY1030" s="725"/>
      <c r="BZ1030" s="725"/>
      <c r="CA1030" s="725"/>
      <c r="CB1030" s="725"/>
      <c r="CC1030" s="725"/>
      <c r="CD1030" s="725"/>
      <c r="CE1030" s="725"/>
      <c r="CF1030" s="725"/>
      <c r="CG1030" s="725"/>
      <c r="CH1030" s="725"/>
      <c r="CI1030" s="725"/>
      <c r="CJ1030" s="725"/>
      <c r="CK1030" s="725"/>
      <c r="CL1030" s="725"/>
    </row>
    <row r="1031" spans="4:104" ht="14.25" customHeight="1">
      <c r="D1031" s="385" t="s">
        <v>709</v>
      </c>
      <c r="E1031" s="386"/>
      <c r="F1031" s="386"/>
      <c r="G1031" s="386"/>
      <c r="H1031" s="386"/>
      <c r="I1031" s="386"/>
      <c r="J1031" s="386"/>
      <c r="K1031" s="386"/>
      <c r="L1031" s="386"/>
      <c r="M1031" s="386"/>
      <c r="N1031" s="386"/>
      <c r="O1031" s="386"/>
      <c r="P1031" s="386"/>
      <c r="Q1031" s="386"/>
      <c r="R1031" s="386"/>
      <c r="S1031" s="386"/>
      <c r="T1031" s="386"/>
      <c r="U1031" s="386"/>
      <c r="V1031" s="386"/>
      <c r="W1031" s="386"/>
      <c r="X1031" s="386"/>
      <c r="Y1031" s="386"/>
      <c r="Z1031" s="387"/>
      <c r="AA1031" s="559">
        <v>0</v>
      </c>
      <c r="AB1031" s="560"/>
      <c r="AC1031" s="560"/>
      <c r="AD1031" s="560"/>
      <c r="AE1031" s="560"/>
      <c r="AF1031" s="560"/>
      <c r="AG1031" s="560"/>
      <c r="AH1031" s="560"/>
      <c r="AI1031" s="560"/>
      <c r="AJ1031" s="560"/>
      <c r="AK1031" s="560"/>
      <c r="AL1031" s="560"/>
      <c r="AM1031" s="560"/>
      <c r="AN1031" s="560"/>
      <c r="AO1031" s="560"/>
      <c r="AP1031" s="560"/>
      <c r="AQ1031" s="560"/>
      <c r="AR1031" s="560"/>
      <c r="AS1031" s="560"/>
      <c r="AT1031" s="561"/>
    </row>
    <row r="1032" spans="4:104" ht="14.25" customHeight="1">
      <c r="D1032" s="385" t="s">
        <v>706</v>
      </c>
      <c r="E1032" s="386"/>
      <c r="F1032" s="386"/>
      <c r="G1032" s="386"/>
      <c r="H1032" s="386"/>
      <c r="I1032" s="386"/>
      <c r="J1032" s="386"/>
      <c r="K1032" s="386"/>
      <c r="L1032" s="386"/>
      <c r="M1032" s="386"/>
      <c r="N1032" s="386"/>
      <c r="O1032" s="386"/>
      <c r="P1032" s="386"/>
      <c r="Q1032" s="386"/>
      <c r="R1032" s="386"/>
      <c r="S1032" s="386"/>
      <c r="T1032" s="386"/>
      <c r="U1032" s="386"/>
      <c r="V1032" s="386"/>
      <c r="W1032" s="386"/>
      <c r="X1032" s="386"/>
      <c r="Y1032" s="386"/>
      <c r="Z1032" s="387"/>
      <c r="AA1032" s="559">
        <v>0</v>
      </c>
      <c r="AB1032" s="560"/>
      <c r="AC1032" s="560"/>
      <c r="AD1032" s="560"/>
      <c r="AE1032" s="560"/>
      <c r="AF1032" s="560"/>
      <c r="AG1032" s="560"/>
      <c r="AH1032" s="560"/>
      <c r="AI1032" s="560"/>
      <c r="AJ1032" s="560"/>
      <c r="AK1032" s="560"/>
      <c r="AL1032" s="560"/>
      <c r="AM1032" s="560"/>
      <c r="AN1032" s="560"/>
      <c r="AO1032" s="560"/>
      <c r="AP1032" s="560"/>
      <c r="AQ1032" s="560"/>
      <c r="AR1032" s="560"/>
      <c r="AS1032" s="560"/>
      <c r="AT1032" s="561"/>
    </row>
    <row r="1033" spans="4:104" ht="14.25" customHeight="1">
      <c r="D1033" s="385" t="s">
        <v>482</v>
      </c>
      <c r="E1033" s="386"/>
      <c r="F1033" s="386"/>
      <c r="G1033" s="386"/>
      <c r="H1033" s="386"/>
      <c r="I1033" s="386"/>
      <c r="J1033" s="386"/>
      <c r="K1033" s="386"/>
      <c r="L1033" s="386"/>
      <c r="M1033" s="386"/>
      <c r="N1033" s="386"/>
      <c r="O1033" s="386"/>
      <c r="P1033" s="386"/>
      <c r="Q1033" s="386"/>
      <c r="R1033" s="386"/>
      <c r="S1033" s="386"/>
      <c r="T1033" s="386"/>
      <c r="U1033" s="386"/>
      <c r="V1033" s="386"/>
      <c r="W1033" s="386"/>
      <c r="X1033" s="386"/>
      <c r="Y1033" s="386"/>
      <c r="Z1033" s="387"/>
      <c r="AA1033" s="559">
        <v>0</v>
      </c>
      <c r="AB1033" s="560"/>
      <c r="AC1033" s="560"/>
      <c r="AD1033" s="560"/>
      <c r="AE1033" s="560"/>
      <c r="AF1033" s="560"/>
      <c r="AG1033" s="560"/>
      <c r="AH1033" s="560"/>
      <c r="AI1033" s="560"/>
      <c r="AJ1033" s="560"/>
      <c r="AK1033" s="560"/>
      <c r="AL1033" s="560"/>
      <c r="AM1033" s="560"/>
      <c r="AN1033" s="560"/>
      <c r="AO1033" s="560"/>
      <c r="AP1033" s="560"/>
      <c r="AQ1033" s="560"/>
      <c r="AR1033" s="560"/>
      <c r="AS1033" s="560"/>
      <c r="AT1033" s="561"/>
      <c r="CX1033" s="127" t="s">
        <v>494</v>
      </c>
      <c r="CY1033" s="159">
        <f>CZ1033/$CZ$1036*100</f>
        <v>32.352941176470587</v>
      </c>
      <c r="CZ1033" s="127">
        <f>AA1046</f>
        <v>220</v>
      </c>
    </row>
    <row r="1034" spans="4:104" ht="14.25" customHeight="1">
      <c r="D1034" s="385" t="s">
        <v>483</v>
      </c>
      <c r="E1034" s="386"/>
      <c r="F1034" s="386"/>
      <c r="G1034" s="386"/>
      <c r="H1034" s="386"/>
      <c r="I1034" s="386"/>
      <c r="J1034" s="386"/>
      <c r="K1034" s="386"/>
      <c r="L1034" s="386"/>
      <c r="M1034" s="386"/>
      <c r="N1034" s="386"/>
      <c r="O1034" s="386"/>
      <c r="P1034" s="386"/>
      <c r="Q1034" s="386"/>
      <c r="R1034" s="386"/>
      <c r="S1034" s="386"/>
      <c r="T1034" s="386"/>
      <c r="U1034" s="386"/>
      <c r="V1034" s="386"/>
      <c r="W1034" s="386"/>
      <c r="X1034" s="386"/>
      <c r="Y1034" s="386"/>
      <c r="Z1034" s="387"/>
      <c r="AA1034" s="559">
        <v>3</v>
      </c>
      <c r="AB1034" s="560"/>
      <c r="AC1034" s="560"/>
      <c r="AD1034" s="560"/>
      <c r="AE1034" s="560"/>
      <c r="AF1034" s="560"/>
      <c r="AG1034" s="560"/>
      <c r="AH1034" s="560"/>
      <c r="AI1034" s="560"/>
      <c r="AJ1034" s="560"/>
      <c r="AK1034" s="560"/>
      <c r="AL1034" s="560"/>
      <c r="AM1034" s="560"/>
      <c r="AN1034" s="560"/>
      <c r="AO1034" s="560"/>
      <c r="AP1034" s="560"/>
      <c r="AQ1034" s="560"/>
      <c r="AR1034" s="560"/>
      <c r="AS1034" s="560"/>
      <c r="AT1034" s="561"/>
      <c r="CX1034" s="127" t="s">
        <v>495</v>
      </c>
      <c r="CY1034" s="159">
        <f>CZ1034/$CZ$1036*100</f>
        <v>41.17647058823529</v>
      </c>
      <c r="CZ1034" s="127">
        <f>AA1047</f>
        <v>280</v>
      </c>
    </row>
    <row r="1035" spans="4:104" ht="14.25" customHeight="1">
      <c r="D1035" s="385" t="s">
        <v>484</v>
      </c>
      <c r="E1035" s="386"/>
      <c r="F1035" s="386"/>
      <c r="G1035" s="386"/>
      <c r="H1035" s="386"/>
      <c r="I1035" s="386"/>
      <c r="J1035" s="386"/>
      <c r="K1035" s="386"/>
      <c r="L1035" s="386"/>
      <c r="M1035" s="386"/>
      <c r="N1035" s="386"/>
      <c r="O1035" s="386"/>
      <c r="P1035" s="386"/>
      <c r="Q1035" s="386"/>
      <c r="R1035" s="386"/>
      <c r="S1035" s="386"/>
      <c r="T1035" s="386"/>
      <c r="U1035" s="386"/>
      <c r="V1035" s="386"/>
      <c r="W1035" s="386"/>
      <c r="X1035" s="386"/>
      <c r="Y1035" s="386"/>
      <c r="Z1035" s="387"/>
      <c r="AA1035" s="559">
        <v>1</v>
      </c>
      <c r="AB1035" s="560"/>
      <c r="AC1035" s="560"/>
      <c r="AD1035" s="560"/>
      <c r="AE1035" s="560"/>
      <c r="AF1035" s="560"/>
      <c r="AG1035" s="560"/>
      <c r="AH1035" s="560"/>
      <c r="AI1035" s="560"/>
      <c r="AJ1035" s="560"/>
      <c r="AK1035" s="560"/>
      <c r="AL1035" s="560"/>
      <c r="AM1035" s="560"/>
      <c r="AN1035" s="560"/>
      <c r="AO1035" s="560"/>
      <c r="AP1035" s="560"/>
      <c r="AQ1035" s="560"/>
      <c r="AR1035" s="560"/>
      <c r="AS1035" s="560"/>
      <c r="AT1035" s="561"/>
      <c r="CX1035" s="127" t="s">
        <v>496</v>
      </c>
      <c r="CY1035" s="159">
        <f>CZ1035/$CZ$1036*100</f>
        <v>26.47058823529412</v>
      </c>
      <c r="CZ1035" s="127">
        <f>AA1048</f>
        <v>180</v>
      </c>
    </row>
    <row r="1036" spans="4:104" ht="14.25" customHeight="1">
      <c r="D1036" s="385" t="s">
        <v>485</v>
      </c>
      <c r="E1036" s="386"/>
      <c r="F1036" s="386"/>
      <c r="G1036" s="386"/>
      <c r="H1036" s="386"/>
      <c r="I1036" s="386"/>
      <c r="J1036" s="386"/>
      <c r="K1036" s="386"/>
      <c r="L1036" s="386"/>
      <c r="M1036" s="386"/>
      <c r="N1036" s="386"/>
      <c r="O1036" s="386"/>
      <c r="P1036" s="386"/>
      <c r="Q1036" s="386"/>
      <c r="R1036" s="386"/>
      <c r="S1036" s="386"/>
      <c r="T1036" s="386"/>
      <c r="U1036" s="386"/>
      <c r="V1036" s="386"/>
      <c r="W1036" s="386"/>
      <c r="X1036" s="386"/>
      <c r="Y1036" s="386"/>
      <c r="Z1036" s="387"/>
      <c r="AA1036" s="559">
        <v>2</v>
      </c>
      <c r="AB1036" s="560"/>
      <c r="AC1036" s="560"/>
      <c r="AD1036" s="560"/>
      <c r="AE1036" s="560"/>
      <c r="AF1036" s="560"/>
      <c r="AG1036" s="560"/>
      <c r="AH1036" s="560"/>
      <c r="AI1036" s="560"/>
      <c r="AJ1036" s="560"/>
      <c r="AK1036" s="560"/>
      <c r="AL1036" s="560"/>
      <c r="AM1036" s="560"/>
      <c r="AN1036" s="560"/>
      <c r="AO1036" s="560"/>
      <c r="AP1036" s="560"/>
      <c r="AQ1036" s="560"/>
      <c r="AR1036" s="560"/>
      <c r="AS1036" s="560"/>
      <c r="AT1036" s="561"/>
      <c r="CX1036" s="127" t="s">
        <v>468</v>
      </c>
      <c r="CZ1036" s="127">
        <f>CZ1033+CZ1034+CZ1035</f>
        <v>680</v>
      </c>
    </row>
    <row r="1037" spans="4:104" ht="14.25" customHeight="1">
      <c r="D1037" s="385" t="s">
        <v>708</v>
      </c>
      <c r="E1037" s="386"/>
      <c r="F1037" s="386"/>
      <c r="G1037" s="386"/>
      <c r="H1037" s="386"/>
      <c r="I1037" s="386"/>
      <c r="J1037" s="386"/>
      <c r="K1037" s="386"/>
      <c r="L1037" s="386"/>
      <c r="M1037" s="386"/>
      <c r="N1037" s="386"/>
      <c r="O1037" s="386"/>
      <c r="P1037" s="386"/>
      <c r="Q1037" s="386"/>
      <c r="R1037" s="386"/>
      <c r="S1037" s="386"/>
      <c r="T1037" s="386"/>
      <c r="U1037" s="386"/>
      <c r="V1037" s="386"/>
      <c r="W1037" s="386"/>
      <c r="X1037" s="386"/>
      <c r="Y1037" s="386"/>
      <c r="Z1037" s="387"/>
      <c r="AA1037" s="559">
        <v>0</v>
      </c>
      <c r="AB1037" s="560"/>
      <c r="AC1037" s="560"/>
      <c r="AD1037" s="560"/>
      <c r="AE1037" s="560"/>
      <c r="AF1037" s="560"/>
      <c r="AG1037" s="560"/>
      <c r="AH1037" s="560"/>
      <c r="AI1037" s="560"/>
      <c r="AJ1037" s="560"/>
      <c r="AK1037" s="560"/>
      <c r="AL1037" s="560"/>
      <c r="AM1037" s="560"/>
      <c r="AN1037" s="560"/>
      <c r="AO1037" s="560"/>
      <c r="AP1037" s="560"/>
      <c r="AQ1037" s="560"/>
      <c r="AR1037" s="560"/>
      <c r="AS1037" s="560"/>
      <c r="AT1037" s="561"/>
    </row>
    <row r="1038" spans="4:104" ht="14.25" customHeight="1">
      <c r="D1038" s="385" t="s">
        <v>707</v>
      </c>
      <c r="E1038" s="386"/>
      <c r="F1038" s="386"/>
      <c r="G1038" s="386"/>
      <c r="H1038" s="386"/>
      <c r="I1038" s="386"/>
      <c r="J1038" s="386"/>
      <c r="K1038" s="386"/>
      <c r="L1038" s="386"/>
      <c r="M1038" s="386"/>
      <c r="N1038" s="386"/>
      <c r="O1038" s="386"/>
      <c r="P1038" s="386"/>
      <c r="Q1038" s="386"/>
      <c r="R1038" s="386"/>
      <c r="S1038" s="386"/>
      <c r="T1038" s="386"/>
      <c r="U1038" s="386"/>
      <c r="V1038" s="386"/>
      <c r="W1038" s="386"/>
      <c r="X1038" s="386"/>
      <c r="Y1038" s="386"/>
      <c r="Z1038" s="387"/>
      <c r="AA1038" s="559">
        <v>2</v>
      </c>
      <c r="AB1038" s="560"/>
      <c r="AC1038" s="560"/>
      <c r="AD1038" s="560"/>
      <c r="AE1038" s="560"/>
      <c r="AF1038" s="560"/>
      <c r="AG1038" s="560"/>
      <c r="AH1038" s="560"/>
      <c r="AI1038" s="560"/>
      <c r="AJ1038" s="560"/>
      <c r="AK1038" s="560"/>
      <c r="AL1038" s="560"/>
      <c r="AM1038" s="560"/>
      <c r="AN1038" s="560"/>
      <c r="AO1038" s="560"/>
      <c r="AP1038" s="560"/>
      <c r="AQ1038" s="560"/>
      <c r="AR1038" s="560"/>
      <c r="AS1038" s="560"/>
      <c r="AT1038" s="561"/>
    </row>
    <row r="1039" spans="4:104" ht="14.25" customHeight="1">
      <c r="D1039" s="109" t="s">
        <v>469</v>
      </c>
      <c r="E1039" s="109"/>
      <c r="F1039" s="109"/>
      <c r="G1039" s="109"/>
      <c r="H1039" s="109"/>
      <c r="I1039" s="109"/>
      <c r="J1039" s="109"/>
      <c r="K1039" s="109"/>
      <c r="L1039" s="109"/>
      <c r="M1039" s="109"/>
      <c r="N1039" s="109"/>
      <c r="O1039" s="109"/>
      <c r="P1039" s="109"/>
      <c r="Q1039" s="109"/>
      <c r="R1039" s="109"/>
      <c r="S1039" s="109"/>
      <c r="T1039" s="109"/>
      <c r="U1039" s="109"/>
      <c r="V1039" s="109"/>
      <c r="W1039" s="109"/>
      <c r="X1039" s="109"/>
      <c r="Y1039" s="109"/>
      <c r="Z1039" s="109"/>
      <c r="AA1039" s="109"/>
      <c r="AB1039" s="109"/>
      <c r="AC1039" s="109"/>
      <c r="AD1039" s="109"/>
      <c r="AE1039" s="109"/>
      <c r="AF1039" s="109"/>
      <c r="AG1039" s="109"/>
      <c r="AH1039" s="109"/>
      <c r="AI1039" s="109"/>
      <c r="AJ1039" s="109"/>
      <c r="AK1039" s="109"/>
      <c r="AL1039" s="109"/>
      <c r="AM1039" s="109"/>
      <c r="AN1039" s="109"/>
      <c r="AO1039" s="109"/>
      <c r="AP1039" s="109"/>
      <c r="AQ1039" s="109"/>
      <c r="AR1039" s="109"/>
      <c r="AS1039" s="109"/>
      <c r="AT1039" s="109"/>
    </row>
    <row r="1040" spans="4:104" ht="14.25" customHeight="1"/>
    <row r="1041" spans="1:96" ht="14.25" customHeight="1">
      <c r="D1041" s="617" t="s">
        <v>486</v>
      </c>
      <c r="E1041" s="617"/>
      <c r="F1041" s="617"/>
      <c r="G1041" s="617"/>
      <c r="H1041" s="617"/>
      <c r="I1041" s="617"/>
      <c r="J1041" s="617"/>
      <c r="K1041" s="617"/>
      <c r="L1041" s="617"/>
      <c r="M1041" s="617"/>
      <c r="N1041" s="617"/>
      <c r="O1041" s="617"/>
      <c r="P1041" s="617"/>
      <c r="Q1041" s="617"/>
      <c r="R1041" s="617"/>
      <c r="S1041" s="617"/>
      <c r="T1041" s="617"/>
      <c r="U1041" s="617"/>
      <c r="V1041" s="617"/>
      <c r="W1041" s="617"/>
      <c r="X1041" s="617"/>
      <c r="Y1041" s="617"/>
      <c r="Z1041" s="617"/>
      <c r="AA1041" s="617"/>
      <c r="AB1041" s="617"/>
      <c r="AC1041" s="617"/>
      <c r="AD1041" s="617"/>
      <c r="AE1041" s="617"/>
      <c r="AF1041" s="617"/>
      <c r="AG1041" s="617"/>
      <c r="AH1041" s="617"/>
      <c r="AI1041" s="617"/>
      <c r="AJ1041" s="617"/>
      <c r="AK1041" s="617"/>
      <c r="AL1041" s="617"/>
      <c r="AM1041" s="617"/>
      <c r="AN1041" s="617"/>
      <c r="AO1041" s="617"/>
      <c r="AP1041" s="617"/>
      <c r="AQ1041" s="617"/>
      <c r="AR1041" s="617"/>
      <c r="AS1041" s="617"/>
      <c r="AT1041" s="617"/>
    </row>
    <row r="1042" spans="1:96" ht="14.25" customHeight="1">
      <c r="D1042" s="617"/>
      <c r="E1042" s="617"/>
      <c r="F1042" s="617"/>
      <c r="G1042" s="617"/>
      <c r="H1042" s="617"/>
      <c r="I1042" s="617"/>
      <c r="J1042" s="617"/>
      <c r="K1042" s="617"/>
      <c r="L1042" s="617"/>
      <c r="M1042" s="617"/>
      <c r="N1042" s="617"/>
      <c r="O1042" s="617"/>
      <c r="P1042" s="617"/>
      <c r="Q1042" s="617"/>
      <c r="R1042" s="617"/>
      <c r="S1042" s="617"/>
      <c r="T1042" s="617"/>
      <c r="U1042" s="617"/>
      <c r="V1042" s="617"/>
      <c r="W1042" s="617"/>
      <c r="X1042" s="617"/>
      <c r="Y1042" s="617"/>
      <c r="Z1042" s="617"/>
      <c r="AA1042" s="617"/>
      <c r="AB1042" s="617"/>
      <c r="AC1042" s="617"/>
      <c r="AD1042" s="617"/>
      <c r="AE1042" s="617"/>
      <c r="AF1042" s="617"/>
      <c r="AG1042" s="617"/>
      <c r="AH1042" s="617"/>
      <c r="AI1042" s="617"/>
      <c r="AJ1042" s="617"/>
      <c r="AK1042" s="617"/>
      <c r="AL1042" s="617"/>
      <c r="AM1042" s="617"/>
      <c r="AN1042" s="617"/>
      <c r="AO1042" s="617"/>
      <c r="AP1042" s="617"/>
      <c r="AQ1042" s="617"/>
      <c r="AR1042" s="617"/>
      <c r="AS1042" s="617"/>
      <c r="AT1042" s="617"/>
    </row>
    <row r="1043" spans="1:96" ht="14.25" customHeight="1">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c r="AA1043" s="455"/>
      <c r="AB1043" s="455"/>
      <c r="AC1043" s="455"/>
      <c r="AD1043" s="455"/>
      <c r="AE1043" s="455"/>
      <c r="AF1043" s="455"/>
      <c r="AG1043" s="455"/>
      <c r="AH1043" s="455"/>
      <c r="AI1043" s="455"/>
      <c r="AJ1043" s="455"/>
      <c r="AK1043" s="455"/>
      <c r="AL1043" s="455"/>
      <c r="AM1043" s="455"/>
      <c r="AN1043" s="455"/>
      <c r="AO1043" s="455"/>
      <c r="AP1043" s="455"/>
      <c r="AQ1043" s="455"/>
      <c r="AR1043" s="455"/>
      <c r="AS1043" s="455"/>
      <c r="AT1043" s="455"/>
    </row>
    <row r="1044" spans="1:96" ht="14.25" customHeight="1">
      <c r="D1044" s="317" t="s">
        <v>488</v>
      </c>
      <c r="E1044" s="318"/>
      <c r="F1044" s="318"/>
      <c r="G1044" s="318"/>
      <c r="H1044" s="318"/>
      <c r="I1044" s="318"/>
      <c r="J1044" s="318"/>
      <c r="K1044" s="318"/>
      <c r="L1044" s="318"/>
      <c r="M1044" s="318"/>
      <c r="N1044" s="318"/>
      <c r="O1044" s="318"/>
      <c r="P1044" s="318"/>
      <c r="Q1044" s="318"/>
      <c r="R1044" s="318"/>
      <c r="S1044" s="318"/>
      <c r="T1044" s="318"/>
      <c r="U1044" s="318"/>
      <c r="V1044" s="318"/>
      <c r="W1044" s="318"/>
      <c r="X1044" s="318"/>
      <c r="Y1044" s="318"/>
      <c r="Z1044" s="319"/>
      <c r="AA1044" s="317" t="s">
        <v>487</v>
      </c>
      <c r="AB1044" s="318"/>
      <c r="AC1044" s="318"/>
      <c r="AD1044" s="318"/>
      <c r="AE1044" s="318"/>
      <c r="AF1044" s="318"/>
      <c r="AG1044" s="318"/>
      <c r="AH1044" s="318"/>
      <c r="AI1044" s="318"/>
      <c r="AJ1044" s="318"/>
      <c r="AK1044" s="318"/>
      <c r="AL1044" s="318"/>
      <c r="AM1044" s="318"/>
      <c r="AN1044" s="318"/>
      <c r="AO1044" s="318"/>
      <c r="AP1044" s="318"/>
      <c r="AQ1044" s="318"/>
      <c r="AR1044" s="318"/>
      <c r="AS1044" s="318"/>
      <c r="AT1044" s="319"/>
    </row>
    <row r="1045" spans="1:96" ht="14.25" customHeight="1">
      <c r="D1045" s="323"/>
      <c r="E1045" s="324"/>
      <c r="F1045" s="324"/>
      <c r="G1045" s="324"/>
      <c r="H1045" s="324"/>
      <c r="I1045" s="324"/>
      <c r="J1045" s="324"/>
      <c r="K1045" s="324"/>
      <c r="L1045" s="324"/>
      <c r="M1045" s="324"/>
      <c r="N1045" s="324"/>
      <c r="O1045" s="324"/>
      <c r="P1045" s="324"/>
      <c r="Q1045" s="324"/>
      <c r="R1045" s="324"/>
      <c r="S1045" s="324"/>
      <c r="T1045" s="324"/>
      <c r="U1045" s="324"/>
      <c r="V1045" s="324"/>
      <c r="W1045" s="324"/>
      <c r="X1045" s="324"/>
      <c r="Y1045" s="324"/>
      <c r="Z1045" s="325"/>
      <c r="AA1045" s="323"/>
      <c r="AB1045" s="324"/>
      <c r="AC1045" s="324"/>
      <c r="AD1045" s="324"/>
      <c r="AE1045" s="324"/>
      <c r="AF1045" s="324"/>
      <c r="AG1045" s="324"/>
      <c r="AH1045" s="324"/>
      <c r="AI1045" s="324"/>
      <c r="AJ1045" s="324"/>
      <c r="AK1045" s="324"/>
      <c r="AL1045" s="324"/>
      <c r="AM1045" s="324"/>
      <c r="AN1045" s="324"/>
      <c r="AO1045" s="324"/>
      <c r="AP1045" s="324"/>
      <c r="AQ1045" s="324"/>
      <c r="AR1045" s="324"/>
      <c r="AS1045" s="324"/>
      <c r="AT1045" s="325"/>
    </row>
    <row r="1046" spans="1:96" ht="14.25" customHeight="1">
      <c r="D1046" s="385" t="s">
        <v>490</v>
      </c>
      <c r="E1046" s="386"/>
      <c r="F1046" s="386"/>
      <c r="G1046" s="386"/>
      <c r="H1046" s="386"/>
      <c r="I1046" s="386"/>
      <c r="J1046" s="386"/>
      <c r="K1046" s="386"/>
      <c r="L1046" s="386"/>
      <c r="M1046" s="386"/>
      <c r="N1046" s="386"/>
      <c r="O1046" s="386"/>
      <c r="P1046" s="386"/>
      <c r="Q1046" s="386"/>
      <c r="R1046" s="386"/>
      <c r="S1046" s="386"/>
      <c r="T1046" s="386"/>
      <c r="U1046" s="386"/>
      <c r="V1046" s="386"/>
      <c r="W1046" s="386"/>
      <c r="X1046" s="386"/>
      <c r="Y1046" s="386"/>
      <c r="Z1046" s="387"/>
      <c r="AA1046" s="706">
        <v>220</v>
      </c>
      <c r="AB1046" s="707"/>
      <c r="AC1046" s="707"/>
      <c r="AD1046" s="707"/>
      <c r="AE1046" s="707"/>
      <c r="AF1046" s="707"/>
      <c r="AG1046" s="707"/>
      <c r="AH1046" s="707"/>
      <c r="AI1046" s="707"/>
      <c r="AJ1046" s="707"/>
      <c r="AK1046" s="707"/>
      <c r="AL1046" s="707"/>
      <c r="AM1046" s="707"/>
      <c r="AN1046" s="707"/>
      <c r="AO1046" s="707"/>
      <c r="AP1046" s="707"/>
      <c r="AQ1046" s="707"/>
      <c r="AR1046" s="707"/>
      <c r="AS1046" s="707"/>
      <c r="AT1046" s="708"/>
    </row>
    <row r="1047" spans="1:96" ht="14.25" customHeight="1">
      <c r="D1047" s="385" t="s">
        <v>489</v>
      </c>
      <c r="E1047" s="386"/>
      <c r="F1047" s="386"/>
      <c r="G1047" s="386"/>
      <c r="H1047" s="386"/>
      <c r="I1047" s="386"/>
      <c r="J1047" s="386"/>
      <c r="K1047" s="386"/>
      <c r="L1047" s="386"/>
      <c r="M1047" s="386"/>
      <c r="N1047" s="386"/>
      <c r="O1047" s="386"/>
      <c r="P1047" s="386"/>
      <c r="Q1047" s="386"/>
      <c r="R1047" s="386"/>
      <c r="S1047" s="386"/>
      <c r="T1047" s="386"/>
      <c r="U1047" s="386"/>
      <c r="V1047" s="386"/>
      <c r="W1047" s="386"/>
      <c r="X1047" s="386"/>
      <c r="Y1047" s="386"/>
      <c r="Z1047" s="387"/>
      <c r="AA1047" s="706">
        <v>280</v>
      </c>
      <c r="AB1047" s="707"/>
      <c r="AC1047" s="707"/>
      <c r="AD1047" s="707"/>
      <c r="AE1047" s="707"/>
      <c r="AF1047" s="707"/>
      <c r="AG1047" s="707"/>
      <c r="AH1047" s="707"/>
      <c r="AI1047" s="707"/>
      <c r="AJ1047" s="707"/>
      <c r="AK1047" s="707"/>
      <c r="AL1047" s="707"/>
      <c r="AM1047" s="707"/>
      <c r="AN1047" s="707"/>
      <c r="AO1047" s="707"/>
      <c r="AP1047" s="707"/>
      <c r="AQ1047" s="707"/>
      <c r="AR1047" s="707"/>
      <c r="AS1047" s="707"/>
      <c r="AT1047" s="708"/>
    </row>
    <row r="1048" spans="1:96" ht="14.25" customHeight="1">
      <c r="D1048" s="385" t="s">
        <v>496</v>
      </c>
      <c r="E1048" s="386"/>
      <c r="F1048" s="386"/>
      <c r="G1048" s="386"/>
      <c r="H1048" s="386"/>
      <c r="I1048" s="386"/>
      <c r="J1048" s="386"/>
      <c r="K1048" s="386"/>
      <c r="L1048" s="386"/>
      <c r="M1048" s="386"/>
      <c r="N1048" s="386"/>
      <c r="O1048" s="386"/>
      <c r="P1048" s="386"/>
      <c r="Q1048" s="386"/>
      <c r="R1048" s="386"/>
      <c r="S1048" s="386"/>
      <c r="T1048" s="386"/>
      <c r="U1048" s="386"/>
      <c r="V1048" s="386"/>
      <c r="W1048" s="386"/>
      <c r="X1048" s="386"/>
      <c r="Y1048" s="386"/>
      <c r="Z1048" s="387"/>
      <c r="AA1048" s="706">
        <v>180</v>
      </c>
      <c r="AB1048" s="707"/>
      <c r="AC1048" s="707"/>
      <c r="AD1048" s="707"/>
      <c r="AE1048" s="707"/>
      <c r="AF1048" s="707"/>
      <c r="AG1048" s="707"/>
      <c r="AH1048" s="707"/>
      <c r="AI1048" s="707"/>
      <c r="AJ1048" s="707"/>
      <c r="AK1048" s="707"/>
      <c r="AL1048" s="707"/>
      <c r="AM1048" s="707"/>
      <c r="AN1048" s="707"/>
      <c r="AO1048" s="707"/>
      <c r="AP1048" s="707"/>
      <c r="AQ1048" s="707"/>
      <c r="AR1048" s="707"/>
      <c r="AS1048" s="707"/>
      <c r="AT1048" s="708"/>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row>
    <row r="1049" spans="1:96" ht="14.25" customHeight="1">
      <c r="D1049" s="109" t="s">
        <v>469</v>
      </c>
      <c r="E1049" s="109"/>
      <c r="F1049" s="109"/>
      <c r="G1049" s="109"/>
      <c r="H1049" s="109"/>
      <c r="I1049" s="109"/>
      <c r="J1049" s="109"/>
      <c r="K1049" s="109"/>
      <c r="L1049" s="109"/>
      <c r="M1049" s="109"/>
      <c r="N1049" s="109"/>
      <c r="O1049" s="109"/>
      <c r="P1049" s="109"/>
      <c r="Q1049" s="109"/>
      <c r="R1049" s="109"/>
      <c r="S1049" s="109"/>
      <c r="T1049" s="109"/>
      <c r="U1049" s="109"/>
      <c r="V1049" s="109"/>
      <c r="W1049" s="109"/>
      <c r="X1049" s="109"/>
      <c r="Y1049" s="109"/>
      <c r="Z1049" s="109"/>
      <c r="AA1049" s="109"/>
      <c r="AB1049" s="109"/>
      <c r="AC1049" s="109"/>
      <c r="AD1049" s="109"/>
      <c r="AE1049" s="109"/>
      <c r="AF1049" s="109"/>
      <c r="AG1049" s="109"/>
      <c r="AH1049" s="109"/>
      <c r="AI1049" s="109"/>
      <c r="AJ1049" s="109"/>
      <c r="AK1049" s="109"/>
      <c r="AL1049" s="109"/>
      <c r="AM1049" s="109"/>
      <c r="AN1049" s="109"/>
      <c r="AO1049" s="109"/>
      <c r="AP1049" s="109"/>
      <c r="AQ1049" s="109"/>
      <c r="AR1049" s="109"/>
      <c r="AS1049" s="109"/>
      <c r="AT1049" s="109"/>
      <c r="AV1049" s="725" t="s">
        <v>469</v>
      </c>
      <c r="AW1049" s="725"/>
      <c r="AX1049" s="725"/>
      <c r="AY1049" s="725"/>
      <c r="AZ1049" s="725"/>
      <c r="BA1049" s="725"/>
      <c r="BB1049" s="725"/>
      <c r="BC1049" s="725"/>
      <c r="BD1049" s="725"/>
      <c r="BE1049" s="725"/>
      <c r="BF1049" s="725"/>
      <c r="BG1049" s="725"/>
      <c r="BH1049" s="725"/>
      <c r="BI1049" s="725"/>
      <c r="BJ1049" s="725"/>
      <c r="BK1049" s="725"/>
      <c r="BL1049" s="725"/>
      <c r="BM1049" s="725"/>
      <c r="BN1049" s="725"/>
      <c r="BO1049" s="725"/>
      <c r="BP1049" s="725"/>
      <c r="BQ1049" s="725"/>
      <c r="BR1049" s="725"/>
      <c r="BS1049" s="725"/>
      <c r="BT1049" s="725"/>
      <c r="BU1049" s="725"/>
      <c r="BV1049" s="725"/>
      <c r="BW1049" s="725"/>
      <c r="BX1049" s="725"/>
      <c r="BY1049" s="725"/>
      <c r="BZ1049" s="725"/>
      <c r="CA1049" s="725"/>
      <c r="CB1049" s="725"/>
      <c r="CC1049" s="725"/>
      <c r="CD1049" s="725"/>
      <c r="CE1049" s="725"/>
      <c r="CF1049" s="725"/>
      <c r="CG1049" s="725"/>
      <c r="CH1049" s="725"/>
      <c r="CI1049" s="725"/>
      <c r="CJ1049" s="725"/>
      <c r="CK1049" s="725"/>
      <c r="CL1049" s="725"/>
    </row>
    <row r="1050" spans="1:96" ht="14.25" customHeight="1">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row>
    <row r="1051" spans="1:96" ht="14.25" customHeight="1">
      <c r="A1051" s="116"/>
      <c r="B1051" s="116"/>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6"/>
      <c r="AL1051" s="116"/>
      <c r="AM1051" s="116"/>
      <c r="AN1051" s="116"/>
      <c r="AO1051" s="116"/>
      <c r="AP1051" s="116"/>
      <c r="AQ1051" s="116"/>
      <c r="AR1051" s="116"/>
      <c r="AS1051" s="116"/>
      <c r="AT1051" s="116"/>
      <c r="AU1051" s="116"/>
      <c r="AV1051" s="116"/>
      <c r="AW1051" s="116"/>
      <c r="AX1051" s="116"/>
      <c r="AY1051" s="116"/>
      <c r="AZ1051" s="116"/>
      <c r="BA1051" s="116"/>
      <c r="BB1051" s="116"/>
      <c r="BC1051" s="116"/>
      <c r="BD1051" s="116"/>
      <c r="BE1051" s="116"/>
      <c r="BF1051" s="116"/>
      <c r="BG1051" s="116"/>
      <c r="BH1051" s="116"/>
      <c r="BI1051" s="116"/>
      <c r="BJ1051" s="116"/>
      <c r="BK1051" s="116"/>
      <c r="BL1051" s="116"/>
      <c r="BM1051" s="116"/>
      <c r="BN1051" s="116"/>
      <c r="BO1051" s="116"/>
      <c r="BP1051" s="116"/>
      <c r="BQ1051" s="116"/>
      <c r="BR1051" s="116"/>
      <c r="BS1051" s="116"/>
      <c r="BT1051" s="116"/>
      <c r="BU1051" s="116"/>
      <c r="BV1051" s="116"/>
      <c r="BW1051" s="116"/>
      <c r="BX1051" s="116"/>
      <c r="BY1051" s="116"/>
      <c r="BZ1051" s="116"/>
      <c r="CA1051" s="116"/>
      <c r="CB1051" s="116"/>
      <c r="CC1051" s="116"/>
      <c r="CD1051" s="116"/>
      <c r="CE1051" s="116"/>
      <c r="CF1051" s="116"/>
      <c r="CG1051" s="116"/>
      <c r="CH1051" s="116"/>
      <c r="CI1051" s="116"/>
      <c r="CJ1051" s="116"/>
      <c r="CK1051" s="116"/>
      <c r="CL1051" s="116"/>
      <c r="CM1051" s="116"/>
      <c r="CN1051" s="116"/>
      <c r="CO1051" s="2"/>
      <c r="CP1051" s="134"/>
      <c r="CQ1051" s="134"/>
      <c r="CR1051" s="134"/>
    </row>
    <row r="1052" spans="1:96" ht="14.25" customHeight="1">
      <c r="A1052" s="116"/>
      <c r="B1052" s="116"/>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6"/>
      <c r="AL1052" s="116"/>
      <c r="AM1052" s="116"/>
      <c r="AN1052" s="116"/>
      <c r="AO1052" s="116"/>
      <c r="AP1052" s="116"/>
      <c r="AQ1052" s="116"/>
      <c r="AR1052" s="116"/>
      <c r="AS1052" s="116"/>
      <c r="AT1052" s="116"/>
      <c r="AU1052" s="116"/>
      <c r="AV1052" s="116"/>
      <c r="AW1052" s="116"/>
      <c r="AX1052" s="116"/>
      <c r="AY1052" s="116"/>
      <c r="AZ1052" s="116"/>
      <c r="BA1052" s="116"/>
      <c r="BB1052" s="116"/>
      <c r="BC1052" s="116"/>
      <c r="BD1052" s="116"/>
      <c r="BE1052" s="116"/>
      <c r="BF1052" s="116"/>
      <c r="BG1052" s="116"/>
      <c r="BH1052" s="116"/>
      <c r="BI1052" s="116"/>
      <c r="BJ1052" s="116"/>
      <c r="BK1052" s="116"/>
      <c r="BL1052" s="116"/>
      <c r="BM1052" s="116"/>
      <c r="BN1052" s="116"/>
      <c r="BO1052" s="116"/>
      <c r="BP1052" s="116"/>
      <c r="BQ1052" s="116"/>
      <c r="BR1052" s="116"/>
      <c r="BS1052" s="116"/>
      <c r="BT1052" s="116"/>
      <c r="BU1052" s="116"/>
      <c r="BV1052" s="116"/>
      <c r="BW1052" s="116"/>
      <c r="BX1052" s="116"/>
      <c r="BY1052" s="116"/>
      <c r="BZ1052" s="116"/>
      <c r="CA1052" s="116"/>
      <c r="CB1052" s="116"/>
      <c r="CC1052" s="116"/>
      <c r="CD1052" s="116"/>
      <c r="CE1052" s="116"/>
      <c r="CF1052" s="116"/>
      <c r="CG1052" s="116"/>
      <c r="CH1052" s="116"/>
      <c r="CI1052" s="116"/>
      <c r="CJ1052" s="116"/>
      <c r="CK1052" s="116"/>
      <c r="CL1052" s="116"/>
      <c r="CM1052" s="116"/>
      <c r="CN1052" s="116"/>
      <c r="CO1052" s="2"/>
      <c r="CP1052" s="134"/>
      <c r="CQ1052" s="134"/>
      <c r="CR1052" s="134"/>
    </row>
    <row r="1053" spans="1:96" ht="14.25" customHeight="1">
      <c r="CM1053" s="539"/>
      <c r="CN1053" s="539"/>
    </row>
    <row r="1054" spans="1:96" ht="14.25" customHeight="1">
      <c r="D1054" s="514" t="s">
        <v>497</v>
      </c>
      <c r="E1054" s="514"/>
      <c r="F1054" s="514"/>
      <c r="G1054" s="514"/>
      <c r="H1054" s="514"/>
      <c r="I1054" s="514"/>
      <c r="J1054" s="514"/>
      <c r="K1054" s="514"/>
      <c r="L1054" s="514"/>
      <c r="M1054" s="514"/>
      <c r="N1054" s="514"/>
      <c r="O1054" s="514"/>
      <c r="P1054" s="514"/>
      <c r="Q1054" s="514"/>
      <c r="R1054" s="514"/>
      <c r="S1054" s="514"/>
      <c r="T1054" s="514"/>
      <c r="U1054" s="514"/>
      <c r="V1054" s="514"/>
      <c r="W1054" s="514"/>
      <c r="X1054" s="514"/>
      <c r="Y1054" s="514"/>
      <c r="Z1054" s="514"/>
      <c r="AA1054" s="514"/>
      <c r="AB1054" s="514"/>
      <c r="AC1054" s="100"/>
      <c r="AD1054" s="100"/>
      <c r="AE1054" s="100"/>
      <c r="AF1054" s="100"/>
      <c r="AG1054" s="100"/>
      <c r="AH1054" s="100"/>
      <c r="AI1054" s="100"/>
      <c r="AJ1054" s="100"/>
      <c r="AK1054" s="100"/>
      <c r="AL1054" s="100"/>
      <c r="AM1054" s="100"/>
      <c r="AN1054" s="100"/>
      <c r="AO1054" s="100"/>
      <c r="AP1054" s="100"/>
      <c r="AQ1054" s="100"/>
      <c r="AR1054" s="100"/>
      <c r="AS1054" s="100"/>
      <c r="AT1054" s="100"/>
      <c r="AU1054" s="2"/>
      <c r="AV1054" s="514" t="s">
        <v>500</v>
      </c>
      <c r="AW1054" s="514"/>
      <c r="AX1054" s="514"/>
      <c r="AY1054" s="514"/>
      <c r="AZ1054" s="514"/>
      <c r="BA1054" s="514"/>
      <c r="BB1054" s="514"/>
      <c r="BC1054" s="514"/>
      <c r="BD1054" s="514"/>
      <c r="BE1054" s="514"/>
      <c r="BF1054" s="514"/>
      <c r="BG1054" s="514"/>
      <c r="BH1054" s="514"/>
      <c r="BI1054" s="514"/>
      <c r="BJ1054" s="514"/>
      <c r="BK1054" s="514"/>
      <c r="BL1054" s="514"/>
      <c r="BM1054" s="514"/>
      <c r="BN1054" s="514"/>
      <c r="BO1054" s="514"/>
      <c r="BP1054" s="514"/>
      <c r="BQ1054" s="514"/>
      <c r="BR1054" s="514"/>
      <c r="BS1054" s="514"/>
      <c r="BT1054" s="514"/>
      <c r="BU1054" s="514"/>
      <c r="BV1054" s="514"/>
      <c r="BW1054" s="514"/>
      <c r="BX1054" s="514"/>
      <c r="BY1054" s="514"/>
      <c r="BZ1054" s="514"/>
      <c r="CA1054" s="514"/>
      <c r="CB1054" s="514"/>
      <c r="CC1054" s="514"/>
      <c r="CD1054" s="514"/>
      <c r="CE1054" s="514"/>
      <c r="CF1054" s="514"/>
      <c r="CG1054" s="514"/>
      <c r="CH1054" s="514"/>
      <c r="CI1054" s="514"/>
      <c r="CJ1054" s="514"/>
      <c r="CK1054" s="514"/>
      <c r="CL1054" s="514"/>
      <c r="CM1054" s="514"/>
      <c r="CN1054" s="514"/>
      <c r="CO1054" s="2"/>
    </row>
    <row r="1055" spans="1:96" ht="14.25" customHeight="1">
      <c r="D1055" s="101"/>
      <c r="E1055" s="101"/>
      <c r="F1055" s="101"/>
      <c r="G1055" s="101"/>
      <c r="H1055" s="101"/>
      <c r="I1055" s="101"/>
      <c r="J1055" s="101"/>
      <c r="K1055" s="101"/>
      <c r="L1055" s="101"/>
      <c r="M1055" s="101"/>
      <c r="N1055" s="101"/>
      <c r="O1055" s="101"/>
      <c r="P1055" s="101"/>
      <c r="Q1055" s="101"/>
      <c r="R1055" s="101"/>
      <c r="S1055" s="101"/>
      <c r="T1055" s="101"/>
      <c r="U1055" s="101"/>
      <c r="V1055" s="101"/>
      <c r="W1055" s="101"/>
      <c r="X1055" s="101"/>
      <c r="Y1055" s="101"/>
      <c r="Z1055" s="101"/>
      <c r="AA1055" s="101"/>
      <c r="AB1055" s="101"/>
      <c r="AC1055" s="101"/>
      <c r="AD1055" s="101"/>
      <c r="AE1055" s="101"/>
      <c r="AF1055" s="101"/>
      <c r="AG1055" s="101"/>
      <c r="AH1055" s="101"/>
      <c r="AI1055" s="101"/>
      <c r="AJ1055" s="101"/>
      <c r="AK1055" s="101"/>
      <c r="AL1055" s="101"/>
      <c r="AM1055" s="101"/>
      <c r="AN1055" s="101"/>
      <c r="AO1055" s="101"/>
      <c r="AP1055" s="101"/>
      <c r="AQ1055" s="101"/>
      <c r="AR1055" s="101"/>
      <c r="AS1055" s="101"/>
      <c r="AT1055" s="101"/>
      <c r="AU1055" s="2"/>
      <c r="AV1055" s="447"/>
      <c r="AW1055" s="447"/>
      <c r="AX1055" s="447"/>
      <c r="AY1055" s="447"/>
      <c r="AZ1055" s="447"/>
      <c r="BA1055" s="447"/>
      <c r="BB1055" s="447"/>
      <c r="BC1055" s="447"/>
      <c r="BD1055" s="447"/>
      <c r="BE1055" s="447"/>
      <c r="BF1055" s="447"/>
      <c r="BG1055" s="447"/>
      <c r="BH1055" s="447"/>
      <c r="BI1055" s="447"/>
      <c r="BJ1055" s="447"/>
      <c r="BK1055" s="447"/>
      <c r="BL1055" s="447"/>
      <c r="BM1055" s="447"/>
      <c r="BN1055" s="447"/>
      <c r="BO1055" s="447"/>
      <c r="BP1055" s="447"/>
      <c r="BQ1055" s="447"/>
      <c r="BR1055" s="447"/>
      <c r="BS1055" s="447"/>
      <c r="BT1055" s="447"/>
      <c r="BU1055" s="447"/>
      <c r="BV1055" s="447"/>
      <c r="BW1055" s="447"/>
      <c r="BX1055" s="447"/>
      <c r="BY1055" s="447"/>
      <c r="BZ1055" s="447"/>
      <c r="CA1055" s="447"/>
      <c r="CB1055" s="447"/>
      <c r="CC1055" s="447"/>
      <c r="CD1055" s="447"/>
      <c r="CE1055" s="447"/>
      <c r="CF1055" s="447"/>
      <c r="CG1055" s="447"/>
      <c r="CH1055" s="447"/>
      <c r="CI1055" s="447"/>
      <c r="CJ1055" s="447"/>
      <c r="CK1055" s="447"/>
      <c r="CL1055" s="447"/>
      <c r="CM1055" s="447"/>
      <c r="CN1055" s="447"/>
      <c r="CO1055" s="2"/>
    </row>
    <row r="1056" spans="1:96" ht="14.25" customHeight="1">
      <c r="D1056" s="317" t="s">
        <v>24</v>
      </c>
      <c r="E1056" s="318"/>
      <c r="F1056" s="318"/>
      <c r="G1056" s="318"/>
      <c r="H1056" s="318"/>
      <c r="I1056" s="318"/>
      <c r="J1056" s="318"/>
      <c r="K1056" s="318"/>
      <c r="L1056" s="318"/>
      <c r="M1056" s="318"/>
      <c r="N1056" s="318"/>
      <c r="O1056" s="318"/>
      <c r="P1056" s="318"/>
      <c r="Q1056" s="318"/>
      <c r="R1056" s="318"/>
      <c r="S1056" s="318"/>
      <c r="T1056" s="318"/>
      <c r="U1056" s="318"/>
      <c r="V1056" s="318"/>
      <c r="W1056" s="318"/>
      <c r="X1056" s="318"/>
      <c r="Y1056" s="319"/>
      <c r="Z1056" s="410" t="s">
        <v>45</v>
      </c>
      <c r="AA1056" s="411"/>
      <c r="AB1056" s="411"/>
      <c r="AC1056" s="411"/>
      <c r="AD1056" s="411"/>
      <c r="AE1056" s="411"/>
      <c r="AF1056" s="411"/>
      <c r="AG1056" s="411"/>
      <c r="AH1056" s="411"/>
      <c r="AI1056" s="411"/>
      <c r="AJ1056" s="411"/>
      <c r="AK1056" s="411"/>
      <c r="AL1056" s="411"/>
      <c r="AM1056" s="412"/>
      <c r="AN1056" s="317" t="s">
        <v>451</v>
      </c>
      <c r="AO1056" s="318"/>
      <c r="AP1056" s="318"/>
      <c r="AQ1056" s="318"/>
      <c r="AR1056" s="318"/>
      <c r="AS1056" s="318"/>
      <c r="AT1056" s="319"/>
      <c r="AU1056" s="2"/>
      <c r="AV1056" s="317" t="s">
        <v>24</v>
      </c>
      <c r="AW1056" s="318"/>
      <c r="AX1056" s="318"/>
      <c r="AY1056" s="318"/>
      <c r="AZ1056" s="318"/>
      <c r="BA1056" s="318"/>
      <c r="BB1056" s="318"/>
      <c r="BC1056" s="318"/>
      <c r="BD1056" s="318"/>
      <c r="BE1056" s="318"/>
      <c r="BF1056" s="318"/>
      <c r="BG1056" s="318"/>
      <c r="BH1056" s="318"/>
      <c r="BI1056" s="318"/>
      <c r="BJ1056" s="318"/>
      <c r="BK1056" s="318"/>
      <c r="BL1056" s="318"/>
      <c r="BM1056" s="318"/>
      <c r="BN1056" s="318"/>
      <c r="BO1056" s="318"/>
      <c r="BP1056" s="318"/>
      <c r="BQ1056" s="319"/>
      <c r="BR1056" s="410" t="s">
        <v>45</v>
      </c>
      <c r="BS1056" s="411"/>
      <c r="BT1056" s="411"/>
      <c r="BU1056" s="411"/>
      <c r="BV1056" s="411"/>
      <c r="BW1056" s="411"/>
      <c r="BX1056" s="411"/>
      <c r="BY1056" s="411"/>
      <c r="BZ1056" s="411"/>
      <c r="CA1056" s="411"/>
      <c r="CB1056" s="411"/>
      <c r="CC1056" s="411"/>
      <c r="CD1056" s="411"/>
      <c r="CE1056" s="412"/>
      <c r="CF1056" s="317" t="s">
        <v>451</v>
      </c>
      <c r="CG1056" s="318"/>
      <c r="CH1056" s="318"/>
      <c r="CI1056" s="318"/>
      <c r="CJ1056" s="318"/>
      <c r="CK1056" s="318"/>
      <c r="CL1056" s="318"/>
      <c r="CM1056" s="318"/>
      <c r="CN1056" s="319"/>
      <c r="CO1056" s="2"/>
      <c r="CP1056" s="134"/>
      <c r="CQ1056" s="134"/>
      <c r="CR1056" s="134"/>
    </row>
    <row r="1057" spans="1:96" ht="14.25" customHeight="1">
      <c r="D1057" s="320"/>
      <c r="E1057" s="321"/>
      <c r="F1057" s="321"/>
      <c r="G1057" s="321"/>
      <c r="H1057" s="321"/>
      <c r="I1057" s="321"/>
      <c r="J1057" s="321"/>
      <c r="K1057" s="321"/>
      <c r="L1057" s="321"/>
      <c r="M1057" s="321"/>
      <c r="N1057" s="321"/>
      <c r="O1057" s="321"/>
      <c r="P1057" s="321"/>
      <c r="Q1057" s="321"/>
      <c r="R1057" s="321"/>
      <c r="S1057" s="321"/>
      <c r="T1057" s="321"/>
      <c r="U1057" s="321"/>
      <c r="V1057" s="321"/>
      <c r="W1057" s="321"/>
      <c r="X1057" s="321"/>
      <c r="Y1057" s="322"/>
      <c r="Z1057" s="317" t="s">
        <v>498</v>
      </c>
      <c r="AA1057" s="318"/>
      <c r="AB1057" s="318"/>
      <c r="AC1057" s="318"/>
      <c r="AD1057" s="318"/>
      <c r="AE1057" s="319"/>
      <c r="AF1057" s="317" t="s">
        <v>124</v>
      </c>
      <c r="AG1057" s="318"/>
      <c r="AH1057" s="318"/>
      <c r="AI1057" s="318"/>
      <c r="AJ1057" s="318"/>
      <c r="AK1057" s="318"/>
      <c r="AL1057" s="318"/>
      <c r="AM1057" s="319"/>
      <c r="AN1057" s="320"/>
      <c r="AO1057" s="321"/>
      <c r="AP1057" s="321"/>
      <c r="AQ1057" s="321"/>
      <c r="AR1057" s="321"/>
      <c r="AS1057" s="321"/>
      <c r="AT1057" s="322"/>
      <c r="AU1057" s="2"/>
      <c r="AV1057" s="323"/>
      <c r="AW1057" s="324"/>
      <c r="AX1057" s="324"/>
      <c r="AY1057" s="324"/>
      <c r="AZ1057" s="324"/>
      <c r="BA1057" s="324"/>
      <c r="BB1057" s="324"/>
      <c r="BC1057" s="324"/>
      <c r="BD1057" s="324"/>
      <c r="BE1057" s="324"/>
      <c r="BF1057" s="324"/>
      <c r="BG1057" s="324"/>
      <c r="BH1057" s="324"/>
      <c r="BI1057" s="324"/>
      <c r="BJ1057" s="324"/>
      <c r="BK1057" s="324"/>
      <c r="BL1057" s="324"/>
      <c r="BM1057" s="324"/>
      <c r="BN1057" s="324"/>
      <c r="BO1057" s="324"/>
      <c r="BP1057" s="324"/>
      <c r="BQ1057" s="325"/>
      <c r="BR1057" s="410" t="s">
        <v>498</v>
      </c>
      <c r="BS1057" s="411"/>
      <c r="BT1057" s="411"/>
      <c r="BU1057" s="411"/>
      <c r="BV1057" s="411"/>
      <c r="BW1057" s="412"/>
      <c r="BX1057" s="410" t="s">
        <v>124</v>
      </c>
      <c r="BY1057" s="411"/>
      <c r="BZ1057" s="411"/>
      <c r="CA1057" s="411"/>
      <c r="CB1057" s="411"/>
      <c r="CC1057" s="411"/>
      <c r="CD1057" s="411"/>
      <c r="CE1057" s="412"/>
      <c r="CF1057" s="323"/>
      <c r="CG1057" s="324"/>
      <c r="CH1057" s="324"/>
      <c r="CI1057" s="324"/>
      <c r="CJ1057" s="324"/>
      <c r="CK1057" s="324"/>
      <c r="CL1057" s="324"/>
      <c r="CM1057" s="324"/>
      <c r="CN1057" s="325"/>
      <c r="CO1057" s="2"/>
      <c r="CP1057" s="134"/>
      <c r="CQ1057" s="134"/>
      <c r="CR1057" s="134"/>
    </row>
    <row r="1058" spans="1:96" s="272" customFormat="1" ht="14.25" customHeight="1">
      <c r="A1058" s="270"/>
      <c r="B1058" s="270"/>
      <c r="C1058" s="270"/>
      <c r="D1058" s="278"/>
      <c r="E1058" s="279"/>
      <c r="F1058" s="279"/>
      <c r="G1058" s="279"/>
      <c r="H1058" s="279"/>
      <c r="I1058" s="279"/>
      <c r="J1058" s="279"/>
      <c r="K1058" s="279"/>
      <c r="L1058" s="279"/>
      <c r="M1058" s="279"/>
      <c r="N1058" s="279"/>
      <c r="O1058" s="279"/>
      <c r="P1058" s="279"/>
      <c r="Q1058" s="279"/>
      <c r="R1058" s="279"/>
      <c r="S1058" s="279"/>
      <c r="T1058" s="279"/>
      <c r="U1058" s="279"/>
      <c r="V1058" s="279"/>
      <c r="W1058" s="279"/>
      <c r="X1058" s="279"/>
      <c r="Y1058" s="280"/>
      <c r="Z1058" s="572" t="str">
        <f>+'escenarios deportivos '!B1</f>
        <v>x</v>
      </c>
      <c r="AA1058" s="572"/>
      <c r="AB1058" s="572"/>
      <c r="AC1058" s="572"/>
      <c r="AD1058" s="572"/>
      <c r="AE1058" s="572"/>
      <c r="AF1058" s="572"/>
      <c r="AG1058" s="572"/>
      <c r="AH1058" s="572"/>
      <c r="AI1058" s="572"/>
      <c r="AJ1058" s="572"/>
      <c r="AK1058" s="572"/>
      <c r="AL1058" s="572"/>
      <c r="AM1058" s="572"/>
      <c r="AN1058" s="281" t="s">
        <v>743</v>
      </c>
      <c r="AO1058" s="281"/>
      <c r="AP1058" s="281" t="s">
        <v>1470</v>
      </c>
      <c r="AQ1058" s="281"/>
      <c r="AR1058" s="281"/>
      <c r="AS1058" s="281" t="s">
        <v>654</v>
      </c>
      <c r="AT1058" s="281"/>
      <c r="AU1058" s="271"/>
      <c r="AV1058" s="317"/>
      <c r="AW1058" s="318"/>
      <c r="AX1058" s="318"/>
      <c r="AY1058" s="318"/>
      <c r="AZ1058" s="318"/>
      <c r="BA1058" s="318"/>
      <c r="BB1058" s="318"/>
      <c r="BC1058" s="318"/>
      <c r="BD1058" s="318"/>
      <c r="BE1058" s="318"/>
      <c r="BF1058" s="318"/>
      <c r="BG1058" s="318"/>
      <c r="BH1058" s="318"/>
      <c r="BI1058" s="318"/>
      <c r="BJ1058" s="318"/>
      <c r="BK1058" s="318"/>
      <c r="BL1058" s="318"/>
      <c r="BM1058" s="318"/>
      <c r="BN1058" s="318"/>
      <c r="BO1058" s="318"/>
      <c r="BP1058" s="318"/>
      <c r="BQ1058" s="318"/>
      <c r="BR1058" s="318"/>
      <c r="BS1058" s="318"/>
      <c r="BT1058" s="318"/>
      <c r="BU1058" s="318"/>
      <c r="BV1058" s="318"/>
      <c r="BW1058" s="318"/>
      <c r="BX1058" s="318"/>
      <c r="BY1058" s="318"/>
      <c r="BZ1058" s="318"/>
      <c r="CA1058" s="318"/>
      <c r="CB1058" s="318"/>
      <c r="CC1058" s="318"/>
      <c r="CD1058" s="318"/>
      <c r="CE1058" s="318"/>
      <c r="CF1058" s="318"/>
      <c r="CG1058" s="318"/>
      <c r="CH1058" s="318"/>
      <c r="CI1058" s="318"/>
      <c r="CJ1058" s="318"/>
      <c r="CK1058" s="318"/>
      <c r="CL1058" s="318"/>
      <c r="CM1058" s="318"/>
      <c r="CN1058" s="319"/>
      <c r="CO1058" s="271"/>
      <c r="CP1058" s="273"/>
      <c r="CQ1058" s="273"/>
      <c r="CR1058" s="273"/>
    </row>
    <row r="1059" spans="1:96" s="272" customFormat="1" ht="14.25" customHeight="1">
      <c r="A1059" s="270"/>
      <c r="B1059" s="270"/>
      <c r="C1059" s="270"/>
      <c r="D1059" s="320" t="str">
        <f>+'escenarios deportivos '!A1</f>
        <v xml:space="preserve">Antonia Santos </v>
      </c>
      <c r="E1059" s="321"/>
      <c r="F1059" s="321"/>
      <c r="G1059" s="321"/>
      <c r="H1059" s="321"/>
      <c r="I1059" s="321"/>
      <c r="J1059" s="321"/>
      <c r="K1059" s="321"/>
      <c r="L1059" s="321"/>
      <c r="M1059" s="321"/>
      <c r="N1059" s="321"/>
      <c r="O1059" s="321"/>
      <c r="P1059" s="321"/>
      <c r="Q1059" s="321"/>
      <c r="R1059" s="321"/>
      <c r="S1059" s="321"/>
      <c r="T1059" s="321"/>
      <c r="U1059" s="321"/>
      <c r="V1059" s="321"/>
      <c r="W1059" s="321"/>
      <c r="X1059" s="321"/>
      <c r="Y1059" s="280"/>
      <c r="Z1059" s="572" t="str">
        <f>+'escenarios deportivos '!B2</f>
        <v>x</v>
      </c>
      <c r="AA1059" s="572"/>
      <c r="AB1059" s="572"/>
      <c r="AC1059" s="572"/>
      <c r="AD1059" s="572"/>
      <c r="AE1059" s="572"/>
      <c r="AF1059" s="572"/>
      <c r="AG1059" s="572"/>
      <c r="AH1059" s="572"/>
      <c r="AI1059" s="572"/>
      <c r="AJ1059" s="572"/>
      <c r="AK1059" s="572"/>
      <c r="AL1059" s="572"/>
      <c r="AM1059" s="572"/>
      <c r="AN1059" s="281">
        <f>+'escenarios deportivos '!D1</f>
        <v>0</v>
      </c>
      <c r="AO1059" s="281"/>
      <c r="AP1059" s="281" t="str">
        <f>+'escenarios deportivos '!E1</f>
        <v>x</v>
      </c>
      <c r="AQ1059" s="281"/>
      <c r="AR1059" s="281"/>
      <c r="AS1059" s="281">
        <f>+'escenarios deportivos '!F1</f>
        <v>0</v>
      </c>
      <c r="AT1059" s="281"/>
      <c r="AU1059" s="271"/>
      <c r="AV1059" s="320"/>
      <c r="AW1059" s="321"/>
      <c r="AX1059" s="321"/>
      <c r="AY1059" s="321"/>
      <c r="AZ1059" s="321"/>
      <c r="BA1059" s="321"/>
      <c r="BB1059" s="321"/>
      <c r="BC1059" s="321"/>
      <c r="BD1059" s="321"/>
      <c r="BE1059" s="321"/>
      <c r="BF1059" s="321"/>
      <c r="BG1059" s="321"/>
      <c r="BH1059" s="321"/>
      <c r="BI1059" s="321"/>
      <c r="BJ1059" s="321"/>
      <c r="BK1059" s="321"/>
      <c r="BL1059" s="321"/>
      <c r="BM1059" s="321"/>
      <c r="BN1059" s="321"/>
      <c r="BO1059" s="321"/>
      <c r="BP1059" s="321"/>
      <c r="BQ1059" s="321"/>
      <c r="BR1059" s="321"/>
      <c r="BS1059" s="321"/>
      <c r="BT1059" s="321"/>
      <c r="BU1059" s="321"/>
      <c r="BV1059" s="321"/>
      <c r="BW1059" s="321"/>
      <c r="BX1059" s="321"/>
      <c r="BY1059" s="321"/>
      <c r="BZ1059" s="321"/>
      <c r="CA1059" s="321"/>
      <c r="CB1059" s="321"/>
      <c r="CC1059" s="321"/>
      <c r="CD1059" s="321"/>
      <c r="CE1059" s="321"/>
      <c r="CF1059" s="321"/>
      <c r="CG1059" s="321"/>
      <c r="CH1059" s="321"/>
      <c r="CI1059" s="321"/>
      <c r="CJ1059" s="321"/>
      <c r="CK1059" s="321"/>
      <c r="CL1059" s="321"/>
      <c r="CM1059" s="321"/>
      <c r="CN1059" s="322"/>
      <c r="CO1059" s="271"/>
      <c r="CP1059" s="273"/>
      <c r="CQ1059" s="273"/>
      <c r="CR1059" s="273"/>
    </row>
    <row r="1060" spans="1:96" s="272" customFormat="1" ht="14.25" customHeight="1">
      <c r="A1060" s="270"/>
      <c r="B1060" s="270"/>
      <c r="C1060" s="270"/>
      <c r="D1060" s="320" t="str">
        <f>+'escenarios deportivos '!A2</f>
        <v xml:space="preserve">General Santander </v>
      </c>
      <c r="E1060" s="321"/>
      <c r="F1060" s="321"/>
      <c r="G1060" s="321"/>
      <c r="H1060" s="321"/>
      <c r="I1060" s="321"/>
      <c r="J1060" s="321"/>
      <c r="K1060" s="321"/>
      <c r="L1060" s="321"/>
      <c r="M1060" s="321"/>
      <c r="N1060" s="321"/>
      <c r="O1060" s="321"/>
      <c r="P1060" s="321"/>
      <c r="Q1060" s="321"/>
      <c r="R1060" s="321"/>
      <c r="S1060" s="321"/>
      <c r="T1060" s="321"/>
      <c r="U1060" s="321"/>
      <c r="V1060" s="321"/>
      <c r="W1060" s="321"/>
      <c r="X1060" s="321"/>
      <c r="Y1060" s="322"/>
      <c r="Z1060" s="572" t="str">
        <f>+'escenarios deportivos '!B3</f>
        <v>x</v>
      </c>
      <c r="AA1060" s="572"/>
      <c r="AB1060" s="572"/>
      <c r="AC1060" s="572"/>
      <c r="AD1060" s="572"/>
      <c r="AE1060" s="572"/>
      <c r="AF1060" s="572"/>
      <c r="AG1060" s="572"/>
      <c r="AH1060" s="572"/>
      <c r="AI1060" s="572"/>
      <c r="AJ1060" s="572"/>
      <c r="AK1060" s="572"/>
      <c r="AL1060" s="572"/>
      <c r="AM1060" s="572"/>
      <c r="AN1060" s="281">
        <f>+'escenarios deportivos '!D2</f>
        <v>0</v>
      </c>
      <c r="AO1060" s="281"/>
      <c r="AP1060" s="281" t="str">
        <f>+'escenarios deportivos '!E2</f>
        <v>x</v>
      </c>
      <c r="AQ1060" s="281"/>
      <c r="AR1060" s="281"/>
      <c r="AS1060" s="281">
        <f>+'escenarios deportivos '!F2</f>
        <v>0</v>
      </c>
      <c r="AT1060" s="281"/>
      <c r="AU1060" s="271"/>
      <c r="AV1060" s="320"/>
      <c r="AW1060" s="321"/>
      <c r="AX1060" s="321"/>
      <c r="AY1060" s="321"/>
      <c r="AZ1060" s="321"/>
      <c r="BA1060" s="321"/>
      <c r="BB1060" s="321"/>
      <c r="BC1060" s="321"/>
      <c r="BD1060" s="321"/>
      <c r="BE1060" s="321"/>
      <c r="BF1060" s="321"/>
      <c r="BG1060" s="321"/>
      <c r="BH1060" s="321"/>
      <c r="BI1060" s="321"/>
      <c r="BJ1060" s="321"/>
      <c r="BK1060" s="321"/>
      <c r="BL1060" s="321"/>
      <c r="BM1060" s="321"/>
      <c r="BN1060" s="321"/>
      <c r="BO1060" s="321"/>
      <c r="BP1060" s="321"/>
      <c r="BQ1060" s="321"/>
      <c r="BR1060" s="321"/>
      <c r="BS1060" s="321"/>
      <c r="BT1060" s="321"/>
      <c r="BU1060" s="321"/>
      <c r="BV1060" s="321"/>
      <c r="BW1060" s="321"/>
      <c r="BX1060" s="321"/>
      <c r="BY1060" s="321"/>
      <c r="BZ1060" s="321"/>
      <c r="CA1060" s="321"/>
      <c r="CB1060" s="321"/>
      <c r="CC1060" s="321"/>
      <c r="CD1060" s="321"/>
      <c r="CE1060" s="321"/>
      <c r="CF1060" s="321"/>
      <c r="CG1060" s="321"/>
      <c r="CH1060" s="321"/>
      <c r="CI1060" s="321"/>
      <c r="CJ1060" s="321"/>
      <c r="CK1060" s="321"/>
      <c r="CL1060" s="321"/>
      <c r="CM1060" s="321"/>
      <c r="CN1060" s="322"/>
      <c r="CO1060" s="271"/>
      <c r="CP1060" s="273"/>
      <c r="CQ1060" s="273"/>
      <c r="CR1060" s="273"/>
    </row>
    <row r="1061" spans="1:96" s="272" customFormat="1" ht="14.25" customHeight="1">
      <c r="A1061" s="270"/>
      <c r="B1061" s="270"/>
      <c r="C1061" s="270"/>
      <c r="D1061" s="320" t="str">
        <f>+'escenarios deportivos '!A3</f>
        <v xml:space="preserve">Institucion educativa Maria Inmaculada </v>
      </c>
      <c r="E1061" s="321"/>
      <c r="F1061" s="321"/>
      <c r="G1061" s="321"/>
      <c r="H1061" s="321"/>
      <c r="I1061" s="321"/>
      <c r="J1061" s="321"/>
      <c r="K1061" s="321"/>
      <c r="L1061" s="321"/>
      <c r="M1061" s="321"/>
      <c r="N1061" s="321"/>
      <c r="O1061" s="321"/>
      <c r="P1061" s="321"/>
      <c r="Q1061" s="321"/>
      <c r="R1061" s="321"/>
      <c r="S1061" s="321"/>
      <c r="T1061" s="321"/>
      <c r="U1061" s="321"/>
      <c r="V1061" s="321"/>
      <c r="W1061" s="321"/>
      <c r="X1061" s="321"/>
      <c r="Y1061" s="322"/>
      <c r="Z1061" s="572" t="str">
        <f>+'escenarios deportivos '!B4</f>
        <v>x</v>
      </c>
      <c r="AA1061" s="572"/>
      <c r="AB1061" s="572"/>
      <c r="AC1061" s="572"/>
      <c r="AD1061" s="572"/>
      <c r="AE1061" s="572"/>
      <c r="AF1061" s="572"/>
      <c r="AG1061" s="572"/>
      <c r="AH1061" s="572"/>
      <c r="AI1061" s="572"/>
      <c r="AJ1061" s="572"/>
      <c r="AK1061" s="572"/>
      <c r="AL1061" s="572"/>
      <c r="AM1061" s="572"/>
      <c r="AN1061" s="281">
        <f>+'escenarios deportivos '!D3</f>
        <v>0</v>
      </c>
      <c r="AO1061" s="281"/>
      <c r="AP1061" s="281" t="str">
        <f>+'escenarios deportivos '!E3</f>
        <v>x</v>
      </c>
      <c r="AQ1061" s="281"/>
      <c r="AR1061" s="281"/>
      <c r="AS1061" s="281">
        <f>+'escenarios deportivos '!F3</f>
        <v>0</v>
      </c>
      <c r="AT1061" s="281"/>
      <c r="AU1061" s="271"/>
      <c r="AV1061" s="320"/>
      <c r="AW1061" s="321"/>
      <c r="AX1061" s="321"/>
      <c r="AY1061" s="321"/>
      <c r="AZ1061" s="321"/>
      <c r="BA1061" s="321"/>
      <c r="BB1061" s="321"/>
      <c r="BC1061" s="321"/>
      <c r="BD1061" s="321"/>
      <c r="BE1061" s="321"/>
      <c r="BF1061" s="321"/>
      <c r="BG1061" s="321"/>
      <c r="BH1061" s="321"/>
      <c r="BI1061" s="321"/>
      <c r="BJ1061" s="321"/>
      <c r="BK1061" s="321"/>
      <c r="BL1061" s="321"/>
      <c r="BM1061" s="321"/>
      <c r="BN1061" s="321"/>
      <c r="BO1061" s="321"/>
      <c r="BP1061" s="321"/>
      <c r="BQ1061" s="321"/>
      <c r="BR1061" s="321"/>
      <c r="BS1061" s="321"/>
      <c r="BT1061" s="321"/>
      <c r="BU1061" s="321"/>
      <c r="BV1061" s="321"/>
      <c r="BW1061" s="321"/>
      <c r="BX1061" s="321"/>
      <c r="BY1061" s="321"/>
      <c r="BZ1061" s="321"/>
      <c r="CA1061" s="321"/>
      <c r="CB1061" s="321"/>
      <c r="CC1061" s="321"/>
      <c r="CD1061" s="321"/>
      <c r="CE1061" s="321"/>
      <c r="CF1061" s="321"/>
      <c r="CG1061" s="321"/>
      <c r="CH1061" s="321"/>
      <c r="CI1061" s="321"/>
      <c r="CJ1061" s="321"/>
      <c r="CK1061" s="321"/>
      <c r="CL1061" s="321"/>
      <c r="CM1061" s="321"/>
      <c r="CN1061" s="322"/>
      <c r="CO1061" s="271"/>
      <c r="CP1061" s="273"/>
      <c r="CQ1061" s="273"/>
      <c r="CR1061" s="273"/>
    </row>
    <row r="1062" spans="1:96" s="272" customFormat="1" ht="14.25" customHeight="1">
      <c r="A1062" s="270"/>
      <c r="B1062" s="270"/>
      <c r="C1062" s="270"/>
      <c r="D1062" s="320" t="str">
        <f>+'escenarios deportivos '!A4</f>
        <v>Policarpa Salavarrieta</v>
      </c>
      <c r="E1062" s="321"/>
      <c r="F1062" s="321"/>
      <c r="G1062" s="321"/>
      <c r="H1062" s="321"/>
      <c r="I1062" s="321"/>
      <c r="J1062" s="321"/>
      <c r="K1062" s="321"/>
      <c r="L1062" s="321"/>
      <c r="M1062" s="321"/>
      <c r="N1062" s="321"/>
      <c r="O1062" s="321"/>
      <c r="P1062" s="321"/>
      <c r="Q1062" s="321"/>
      <c r="R1062" s="321"/>
      <c r="S1062" s="321"/>
      <c r="T1062" s="321"/>
      <c r="U1062" s="321"/>
      <c r="V1062" s="321"/>
      <c r="W1062" s="321"/>
      <c r="X1062" s="321"/>
      <c r="Y1062" s="322"/>
      <c r="Z1062" s="572" t="str">
        <f>+'escenarios deportivos '!B5</f>
        <v>x</v>
      </c>
      <c r="AA1062" s="572"/>
      <c r="AB1062" s="572"/>
      <c r="AC1062" s="572"/>
      <c r="AD1062" s="572"/>
      <c r="AE1062" s="572"/>
      <c r="AF1062" s="572"/>
      <c r="AG1062" s="572"/>
      <c r="AH1062" s="572"/>
      <c r="AI1062" s="572"/>
      <c r="AJ1062" s="572"/>
      <c r="AK1062" s="572"/>
      <c r="AL1062" s="572"/>
      <c r="AM1062" s="572"/>
      <c r="AN1062" s="281">
        <f>+'escenarios deportivos '!D4</f>
        <v>0</v>
      </c>
      <c r="AO1062" s="281"/>
      <c r="AP1062" s="281" t="str">
        <f>+'escenarios deportivos '!E4</f>
        <v>x</v>
      </c>
      <c r="AQ1062" s="281"/>
      <c r="AR1062" s="281"/>
      <c r="AS1062" s="281">
        <f>+'escenarios deportivos '!F4</f>
        <v>0</v>
      </c>
      <c r="AT1062" s="281"/>
      <c r="AU1062" s="271"/>
      <c r="AV1062" s="320"/>
      <c r="AW1062" s="321"/>
      <c r="AX1062" s="321"/>
      <c r="AY1062" s="321"/>
      <c r="AZ1062" s="321"/>
      <c r="BA1062" s="321"/>
      <c r="BB1062" s="321"/>
      <c r="BC1062" s="321"/>
      <c r="BD1062" s="321"/>
      <c r="BE1062" s="321"/>
      <c r="BF1062" s="321"/>
      <c r="BG1062" s="321"/>
      <c r="BH1062" s="321"/>
      <c r="BI1062" s="321"/>
      <c r="BJ1062" s="321"/>
      <c r="BK1062" s="321"/>
      <c r="BL1062" s="321"/>
      <c r="BM1062" s="321"/>
      <c r="BN1062" s="321"/>
      <c r="BO1062" s="321"/>
      <c r="BP1062" s="321"/>
      <c r="BQ1062" s="321"/>
      <c r="BR1062" s="321"/>
      <c r="BS1062" s="321"/>
      <c r="BT1062" s="321"/>
      <c r="BU1062" s="321"/>
      <c r="BV1062" s="321"/>
      <c r="BW1062" s="321"/>
      <c r="BX1062" s="321"/>
      <c r="BY1062" s="321"/>
      <c r="BZ1062" s="321"/>
      <c r="CA1062" s="321"/>
      <c r="CB1062" s="321"/>
      <c r="CC1062" s="321"/>
      <c r="CD1062" s="321"/>
      <c r="CE1062" s="321"/>
      <c r="CF1062" s="321"/>
      <c r="CG1062" s="321"/>
      <c r="CH1062" s="321"/>
      <c r="CI1062" s="321"/>
      <c r="CJ1062" s="321"/>
      <c r="CK1062" s="321"/>
      <c r="CL1062" s="321"/>
      <c r="CM1062" s="321"/>
      <c r="CN1062" s="322"/>
      <c r="CO1062" s="271"/>
      <c r="CP1062" s="273"/>
      <c r="CQ1062" s="273"/>
      <c r="CR1062" s="273"/>
    </row>
    <row r="1063" spans="1:96" s="272" customFormat="1" ht="14.25" customHeight="1">
      <c r="A1063" s="270"/>
      <c r="B1063" s="270"/>
      <c r="C1063" s="270"/>
      <c r="D1063" s="320" t="str">
        <f>+'escenarios deportivos '!A5</f>
        <v>Sadequit</v>
      </c>
      <c r="E1063" s="321"/>
      <c r="F1063" s="321"/>
      <c r="G1063" s="321"/>
      <c r="H1063" s="321"/>
      <c r="I1063" s="321"/>
      <c r="J1063" s="321"/>
      <c r="K1063" s="321"/>
      <c r="L1063" s="321"/>
      <c r="M1063" s="321"/>
      <c r="N1063" s="321"/>
      <c r="O1063" s="321"/>
      <c r="P1063" s="321"/>
      <c r="Q1063" s="321"/>
      <c r="R1063" s="321"/>
      <c r="S1063" s="321"/>
      <c r="T1063" s="321"/>
      <c r="U1063" s="321"/>
      <c r="V1063" s="321"/>
      <c r="W1063" s="321"/>
      <c r="X1063" s="321"/>
      <c r="Y1063" s="322"/>
      <c r="Z1063" s="572" t="str">
        <f>+'escenarios deportivos '!B6</f>
        <v>x</v>
      </c>
      <c r="AA1063" s="572"/>
      <c r="AB1063" s="572"/>
      <c r="AC1063" s="572"/>
      <c r="AD1063" s="572"/>
      <c r="AE1063" s="572"/>
      <c r="AF1063" s="572"/>
      <c r="AG1063" s="572"/>
      <c r="AH1063" s="572"/>
      <c r="AI1063" s="572"/>
      <c r="AJ1063" s="572"/>
      <c r="AK1063" s="572"/>
      <c r="AL1063" s="572"/>
      <c r="AM1063" s="572"/>
      <c r="AN1063" s="281">
        <f>+'escenarios deportivos '!D5</f>
        <v>0</v>
      </c>
      <c r="AO1063" s="281"/>
      <c r="AP1063" s="281" t="str">
        <f>+'escenarios deportivos '!E5</f>
        <v>x</v>
      </c>
      <c r="AQ1063" s="281"/>
      <c r="AR1063" s="281"/>
      <c r="AS1063" s="281">
        <f>+'escenarios deportivos '!F5</f>
        <v>0</v>
      </c>
      <c r="AT1063" s="281"/>
      <c r="AU1063" s="271"/>
      <c r="AV1063" s="320"/>
      <c r="AW1063" s="321"/>
      <c r="AX1063" s="321"/>
      <c r="AY1063" s="321"/>
      <c r="AZ1063" s="321"/>
      <c r="BA1063" s="321"/>
      <c r="BB1063" s="321"/>
      <c r="BC1063" s="321"/>
      <c r="BD1063" s="321"/>
      <c r="BE1063" s="321"/>
      <c r="BF1063" s="321"/>
      <c r="BG1063" s="321"/>
      <c r="BH1063" s="321"/>
      <c r="BI1063" s="321"/>
      <c r="BJ1063" s="321"/>
      <c r="BK1063" s="321"/>
      <c r="BL1063" s="321"/>
      <c r="BM1063" s="321"/>
      <c r="BN1063" s="321"/>
      <c r="BO1063" s="321"/>
      <c r="BP1063" s="321"/>
      <c r="BQ1063" s="321"/>
      <c r="BR1063" s="321"/>
      <c r="BS1063" s="321"/>
      <c r="BT1063" s="321"/>
      <c r="BU1063" s="321"/>
      <c r="BV1063" s="321"/>
      <c r="BW1063" s="321"/>
      <c r="BX1063" s="321"/>
      <c r="BY1063" s="321"/>
      <c r="BZ1063" s="321"/>
      <c r="CA1063" s="321"/>
      <c r="CB1063" s="321"/>
      <c r="CC1063" s="321"/>
      <c r="CD1063" s="321"/>
      <c r="CE1063" s="321"/>
      <c r="CF1063" s="321"/>
      <c r="CG1063" s="321"/>
      <c r="CH1063" s="321"/>
      <c r="CI1063" s="321"/>
      <c r="CJ1063" s="321"/>
      <c r="CK1063" s="321"/>
      <c r="CL1063" s="321"/>
      <c r="CM1063" s="321"/>
      <c r="CN1063" s="322"/>
      <c r="CO1063" s="271"/>
      <c r="CP1063" s="273"/>
      <c r="CQ1063" s="273"/>
      <c r="CR1063" s="273"/>
    </row>
    <row r="1064" spans="1:96" s="272" customFormat="1" ht="14.25" customHeight="1">
      <c r="A1064" s="270"/>
      <c r="B1064" s="270"/>
      <c r="C1064" s="270"/>
      <c r="D1064" s="320" t="str">
        <f>+'escenarios deportivos '!A6</f>
        <v xml:space="preserve">Sagrado Corazon de Jesus </v>
      </c>
      <c r="E1064" s="321"/>
      <c r="F1064" s="321"/>
      <c r="G1064" s="321"/>
      <c r="H1064" s="321"/>
      <c r="I1064" s="321"/>
      <c r="J1064" s="321"/>
      <c r="K1064" s="321"/>
      <c r="L1064" s="321"/>
      <c r="M1064" s="321"/>
      <c r="N1064" s="321"/>
      <c r="O1064" s="321"/>
      <c r="P1064" s="321"/>
      <c r="Q1064" s="321"/>
      <c r="R1064" s="321"/>
      <c r="S1064" s="321"/>
      <c r="T1064" s="321"/>
      <c r="U1064" s="321"/>
      <c r="V1064" s="321"/>
      <c r="W1064" s="321"/>
      <c r="X1064" s="321"/>
      <c r="Y1064" s="322"/>
      <c r="Z1064" s="572"/>
      <c r="AA1064" s="572"/>
      <c r="AB1064" s="572"/>
      <c r="AC1064" s="572"/>
      <c r="AD1064" s="572"/>
      <c r="AE1064" s="572"/>
      <c r="AF1064" s="572" t="str">
        <f>+'escenarios deportivos '!C7</f>
        <v>x</v>
      </c>
      <c r="AG1064" s="572"/>
      <c r="AH1064" s="572"/>
      <c r="AI1064" s="572"/>
      <c r="AJ1064" s="572"/>
      <c r="AK1064" s="572"/>
      <c r="AL1064" s="572"/>
      <c r="AM1064" s="572"/>
      <c r="AN1064" s="281">
        <f>+'escenarios deportivos '!D6</f>
        <v>0</v>
      </c>
      <c r="AO1064" s="281"/>
      <c r="AP1064" s="281" t="str">
        <f>+'escenarios deportivos '!E6</f>
        <v>x</v>
      </c>
      <c r="AQ1064" s="281"/>
      <c r="AR1064" s="281"/>
      <c r="AS1064" s="281">
        <f>+'escenarios deportivos '!F6</f>
        <v>0</v>
      </c>
      <c r="AT1064" s="281"/>
      <c r="AU1064" s="271"/>
      <c r="AV1064" s="320"/>
      <c r="AW1064" s="321"/>
      <c r="AX1064" s="321"/>
      <c r="AY1064" s="321"/>
      <c r="AZ1064" s="321"/>
      <c r="BA1064" s="321"/>
      <c r="BB1064" s="321"/>
      <c r="BC1064" s="321"/>
      <c r="BD1064" s="321"/>
      <c r="BE1064" s="321"/>
      <c r="BF1064" s="321"/>
      <c r="BG1064" s="321"/>
      <c r="BH1064" s="321"/>
      <c r="BI1064" s="321"/>
      <c r="BJ1064" s="321"/>
      <c r="BK1064" s="321"/>
      <c r="BL1064" s="321"/>
      <c r="BM1064" s="321"/>
      <c r="BN1064" s="321"/>
      <c r="BO1064" s="321"/>
      <c r="BP1064" s="321"/>
      <c r="BQ1064" s="321"/>
      <c r="BR1064" s="321"/>
      <c r="BS1064" s="321"/>
      <c r="BT1064" s="321"/>
      <c r="BU1064" s="321"/>
      <c r="BV1064" s="321"/>
      <c r="BW1064" s="321"/>
      <c r="BX1064" s="321"/>
      <c r="BY1064" s="321"/>
      <c r="BZ1064" s="321"/>
      <c r="CA1064" s="321"/>
      <c r="CB1064" s="321"/>
      <c r="CC1064" s="321"/>
      <c r="CD1064" s="321"/>
      <c r="CE1064" s="321"/>
      <c r="CF1064" s="321"/>
      <c r="CG1064" s="321"/>
      <c r="CH1064" s="321"/>
      <c r="CI1064" s="321"/>
      <c r="CJ1064" s="321"/>
      <c r="CK1064" s="321"/>
      <c r="CL1064" s="321"/>
      <c r="CM1064" s="321"/>
      <c r="CN1064" s="322"/>
      <c r="CO1064" s="271"/>
      <c r="CP1064" s="273"/>
      <c r="CQ1064" s="273"/>
      <c r="CR1064" s="273"/>
    </row>
    <row r="1065" spans="1:96" s="272" customFormat="1" ht="14.25" customHeight="1">
      <c r="A1065" s="270"/>
      <c r="B1065" s="270"/>
      <c r="C1065" s="270"/>
      <c r="D1065" s="320" t="str">
        <f>+'escenarios deportivos '!A7</f>
        <v xml:space="preserve">Camilo Torres </v>
      </c>
      <c r="E1065" s="321"/>
      <c r="F1065" s="321"/>
      <c r="G1065" s="321"/>
      <c r="H1065" s="321"/>
      <c r="I1065" s="321"/>
      <c r="J1065" s="321"/>
      <c r="K1065" s="321"/>
      <c r="L1065" s="321"/>
      <c r="M1065" s="321"/>
      <c r="N1065" s="321"/>
      <c r="O1065" s="321"/>
      <c r="P1065" s="321"/>
      <c r="Q1065" s="321"/>
      <c r="R1065" s="321"/>
      <c r="S1065" s="321"/>
      <c r="T1065" s="321"/>
      <c r="U1065" s="321"/>
      <c r="V1065" s="321"/>
      <c r="W1065" s="321"/>
      <c r="X1065" s="321"/>
      <c r="Y1065" s="322"/>
      <c r="Z1065" s="572"/>
      <c r="AA1065" s="572"/>
      <c r="AB1065" s="572"/>
      <c r="AC1065" s="572"/>
      <c r="AD1065" s="572"/>
      <c r="AE1065" s="572"/>
      <c r="AF1065" s="572" t="str">
        <f>+'escenarios deportivos '!C8</f>
        <v>x</v>
      </c>
      <c r="AG1065" s="572"/>
      <c r="AH1065" s="572"/>
      <c r="AI1065" s="572"/>
      <c r="AJ1065" s="572"/>
      <c r="AK1065" s="572"/>
      <c r="AL1065" s="572"/>
      <c r="AM1065" s="572"/>
      <c r="AN1065" s="281">
        <f>+'escenarios deportivos '!D7</f>
        <v>0</v>
      </c>
      <c r="AO1065" s="281"/>
      <c r="AP1065" s="281">
        <f>+'escenarios deportivos '!E7</f>
        <v>0</v>
      </c>
      <c r="AQ1065" s="281"/>
      <c r="AR1065" s="281"/>
      <c r="AS1065" s="281" t="str">
        <f>+'escenarios deportivos '!F7</f>
        <v>x</v>
      </c>
      <c r="AT1065" s="281"/>
      <c r="AU1065" s="271"/>
      <c r="AV1065" s="320"/>
      <c r="AW1065" s="321"/>
      <c r="AX1065" s="321"/>
      <c r="AY1065" s="321"/>
      <c r="AZ1065" s="321"/>
      <c r="BA1065" s="321"/>
      <c r="BB1065" s="321"/>
      <c r="BC1065" s="321"/>
      <c r="BD1065" s="321"/>
      <c r="BE1065" s="321"/>
      <c r="BF1065" s="321"/>
      <c r="BG1065" s="321"/>
      <c r="BH1065" s="321"/>
      <c r="BI1065" s="321"/>
      <c r="BJ1065" s="321"/>
      <c r="BK1065" s="321"/>
      <c r="BL1065" s="321"/>
      <c r="BM1065" s="321"/>
      <c r="BN1065" s="321"/>
      <c r="BO1065" s="321"/>
      <c r="BP1065" s="321"/>
      <c r="BQ1065" s="321"/>
      <c r="BR1065" s="321"/>
      <c r="BS1065" s="321"/>
      <c r="BT1065" s="321"/>
      <c r="BU1065" s="321"/>
      <c r="BV1065" s="321"/>
      <c r="BW1065" s="321"/>
      <c r="BX1065" s="321"/>
      <c r="BY1065" s="321"/>
      <c r="BZ1065" s="321"/>
      <c r="CA1065" s="321"/>
      <c r="CB1065" s="321"/>
      <c r="CC1065" s="321"/>
      <c r="CD1065" s="321"/>
      <c r="CE1065" s="321"/>
      <c r="CF1065" s="321"/>
      <c r="CG1065" s="321"/>
      <c r="CH1065" s="321"/>
      <c r="CI1065" s="321"/>
      <c r="CJ1065" s="321"/>
      <c r="CK1065" s="321"/>
      <c r="CL1065" s="321"/>
      <c r="CM1065" s="321"/>
      <c r="CN1065" s="322"/>
      <c r="CO1065" s="271"/>
      <c r="CP1065" s="273"/>
      <c r="CQ1065" s="273"/>
      <c r="CR1065" s="273"/>
    </row>
    <row r="1066" spans="1:96" s="272" customFormat="1" ht="14.25" customHeight="1">
      <c r="A1066" s="270"/>
      <c r="B1066" s="270"/>
      <c r="C1066" s="270"/>
      <c r="D1066" s="320" t="str">
        <f>+'escenarios deportivos '!A8</f>
        <v>El jardin</v>
      </c>
      <c r="E1066" s="321"/>
      <c r="F1066" s="321"/>
      <c r="G1066" s="321"/>
      <c r="H1066" s="321"/>
      <c r="I1066" s="321"/>
      <c r="J1066" s="321"/>
      <c r="K1066" s="321"/>
      <c r="L1066" s="321"/>
      <c r="M1066" s="321"/>
      <c r="N1066" s="321"/>
      <c r="O1066" s="321"/>
      <c r="P1066" s="321"/>
      <c r="Q1066" s="321"/>
      <c r="R1066" s="321"/>
      <c r="S1066" s="321"/>
      <c r="T1066" s="321"/>
      <c r="U1066" s="321"/>
      <c r="V1066" s="321"/>
      <c r="W1066" s="321"/>
      <c r="X1066" s="321"/>
      <c r="Y1066" s="322"/>
      <c r="Z1066" s="572"/>
      <c r="AA1066" s="572"/>
      <c r="AB1066" s="572"/>
      <c r="AC1066" s="572"/>
      <c r="AD1066" s="572"/>
      <c r="AE1066" s="572"/>
      <c r="AF1066" s="572" t="str">
        <f>+'escenarios deportivos '!C9</f>
        <v>x</v>
      </c>
      <c r="AG1066" s="572"/>
      <c r="AH1066" s="572"/>
      <c r="AI1066" s="572"/>
      <c r="AJ1066" s="572"/>
      <c r="AK1066" s="572"/>
      <c r="AL1066" s="572"/>
      <c r="AM1066" s="572"/>
      <c r="AN1066" s="281">
        <f>+'escenarios deportivos '!D8</f>
        <v>0</v>
      </c>
      <c r="AO1066" s="281"/>
      <c r="AP1066" s="281">
        <f>+'escenarios deportivos '!E8</f>
        <v>0</v>
      </c>
      <c r="AQ1066" s="281"/>
      <c r="AR1066" s="281"/>
      <c r="AS1066" s="281" t="str">
        <f>+'escenarios deportivos '!F8</f>
        <v>x</v>
      </c>
      <c r="AT1066" s="281"/>
      <c r="AU1066" s="271"/>
      <c r="AV1066" s="320"/>
      <c r="AW1066" s="321"/>
      <c r="AX1066" s="321"/>
      <c r="AY1066" s="321"/>
      <c r="AZ1066" s="321"/>
      <c r="BA1066" s="321"/>
      <c r="BB1066" s="321"/>
      <c r="BC1066" s="321"/>
      <c r="BD1066" s="321"/>
      <c r="BE1066" s="321"/>
      <c r="BF1066" s="321"/>
      <c r="BG1066" s="321"/>
      <c r="BH1066" s="321"/>
      <c r="BI1066" s="321"/>
      <c r="BJ1066" s="321"/>
      <c r="BK1066" s="321"/>
      <c r="BL1066" s="321"/>
      <c r="BM1066" s="321"/>
      <c r="BN1066" s="321"/>
      <c r="BO1066" s="321"/>
      <c r="BP1066" s="321"/>
      <c r="BQ1066" s="321"/>
      <c r="BR1066" s="321"/>
      <c r="BS1066" s="321"/>
      <c r="BT1066" s="321"/>
      <c r="BU1066" s="321"/>
      <c r="BV1066" s="321"/>
      <c r="BW1066" s="321"/>
      <c r="BX1066" s="321"/>
      <c r="BY1066" s="321"/>
      <c r="BZ1066" s="321"/>
      <c r="CA1066" s="321"/>
      <c r="CB1066" s="321"/>
      <c r="CC1066" s="321"/>
      <c r="CD1066" s="321"/>
      <c r="CE1066" s="321"/>
      <c r="CF1066" s="321"/>
      <c r="CG1066" s="321"/>
      <c r="CH1066" s="321"/>
      <c r="CI1066" s="321"/>
      <c r="CJ1066" s="321"/>
      <c r="CK1066" s="321"/>
      <c r="CL1066" s="321"/>
      <c r="CM1066" s="321"/>
      <c r="CN1066" s="322"/>
      <c r="CO1066" s="271"/>
      <c r="CP1066" s="273"/>
      <c r="CQ1066" s="273"/>
      <c r="CR1066" s="273"/>
    </row>
    <row r="1067" spans="1:96" s="272" customFormat="1" ht="14.25" customHeight="1">
      <c r="A1067" s="270"/>
      <c r="B1067" s="270"/>
      <c r="C1067" s="270"/>
      <c r="D1067" s="320" t="str">
        <f>+'escenarios deportivos '!A9</f>
        <v>El jazmin</v>
      </c>
      <c r="E1067" s="321"/>
      <c r="F1067" s="321"/>
      <c r="G1067" s="321"/>
      <c r="H1067" s="321"/>
      <c r="I1067" s="321"/>
      <c r="J1067" s="321"/>
      <c r="K1067" s="321"/>
      <c r="L1067" s="321"/>
      <c r="M1067" s="321"/>
      <c r="N1067" s="321"/>
      <c r="O1067" s="321"/>
      <c r="P1067" s="321"/>
      <c r="Q1067" s="321"/>
      <c r="R1067" s="321"/>
      <c r="S1067" s="321"/>
      <c r="T1067" s="321"/>
      <c r="U1067" s="321"/>
      <c r="V1067" s="321"/>
      <c r="W1067" s="321"/>
      <c r="X1067" s="321"/>
      <c r="Y1067" s="322"/>
      <c r="Z1067" s="572"/>
      <c r="AA1067" s="572"/>
      <c r="AB1067" s="572"/>
      <c r="AC1067" s="572"/>
      <c r="AD1067" s="572"/>
      <c r="AE1067" s="572"/>
      <c r="AF1067" s="572" t="str">
        <f>+'escenarios deportivos '!C10</f>
        <v>x</v>
      </c>
      <c r="AG1067" s="572"/>
      <c r="AH1067" s="572"/>
      <c r="AI1067" s="572"/>
      <c r="AJ1067" s="572"/>
      <c r="AK1067" s="572"/>
      <c r="AL1067" s="572"/>
      <c r="AM1067" s="572"/>
      <c r="AN1067" s="281">
        <f>+'escenarios deportivos '!D9</f>
        <v>0</v>
      </c>
      <c r="AO1067" s="281"/>
      <c r="AP1067" s="281">
        <f>+'escenarios deportivos '!E9</f>
        <v>0</v>
      </c>
      <c r="AQ1067" s="281"/>
      <c r="AR1067" s="281"/>
      <c r="AS1067" s="281" t="str">
        <f>+'escenarios deportivos '!F9</f>
        <v>x</v>
      </c>
      <c r="AT1067" s="281"/>
      <c r="AU1067" s="271"/>
      <c r="AV1067" s="320"/>
      <c r="AW1067" s="321"/>
      <c r="AX1067" s="321"/>
      <c r="AY1067" s="321"/>
      <c r="AZ1067" s="321"/>
      <c r="BA1067" s="321"/>
      <c r="BB1067" s="321"/>
      <c r="BC1067" s="321"/>
      <c r="BD1067" s="321"/>
      <c r="BE1067" s="321"/>
      <c r="BF1067" s="321"/>
      <c r="BG1067" s="321"/>
      <c r="BH1067" s="321"/>
      <c r="BI1067" s="321"/>
      <c r="BJ1067" s="321"/>
      <c r="BK1067" s="321"/>
      <c r="BL1067" s="321"/>
      <c r="BM1067" s="321"/>
      <c r="BN1067" s="321"/>
      <c r="BO1067" s="321"/>
      <c r="BP1067" s="321"/>
      <c r="BQ1067" s="321"/>
      <c r="BR1067" s="321"/>
      <c r="BS1067" s="321"/>
      <c r="BT1067" s="321"/>
      <c r="BU1067" s="321"/>
      <c r="BV1067" s="321"/>
      <c r="BW1067" s="321"/>
      <c r="BX1067" s="321"/>
      <c r="BY1067" s="321"/>
      <c r="BZ1067" s="321"/>
      <c r="CA1067" s="321"/>
      <c r="CB1067" s="321"/>
      <c r="CC1067" s="321"/>
      <c r="CD1067" s="321"/>
      <c r="CE1067" s="321"/>
      <c r="CF1067" s="321"/>
      <c r="CG1067" s="321"/>
      <c r="CH1067" s="321"/>
      <c r="CI1067" s="321"/>
      <c r="CJ1067" s="321"/>
      <c r="CK1067" s="321"/>
      <c r="CL1067" s="321"/>
      <c r="CM1067" s="321"/>
      <c r="CN1067" s="322"/>
      <c r="CO1067" s="271"/>
      <c r="CP1067" s="273"/>
      <c r="CQ1067" s="273"/>
      <c r="CR1067" s="273"/>
    </row>
    <row r="1068" spans="1:96" s="272" customFormat="1" ht="14.25" customHeight="1">
      <c r="A1068" s="270"/>
      <c r="B1068" s="270"/>
      <c r="C1068" s="270"/>
      <c r="D1068" s="320" t="str">
        <f>+'escenarios deportivos '!A10</f>
        <v xml:space="preserve">El laurel </v>
      </c>
      <c r="E1068" s="321"/>
      <c r="F1068" s="321"/>
      <c r="G1068" s="321"/>
      <c r="H1068" s="321"/>
      <c r="I1068" s="321"/>
      <c r="J1068" s="321"/>
      <c r="K1068" s="321"/>
      <c r="L1068" s="321"/>
      <c r="M1068" s="321"/>
      <c r="N1068" s="321"/>
      <c r="O1068" s="321"/>
      <c r="P1068" s="321"/>
      <c r="Q1068" s="321"/>
      <c r="R1068" s="321"/>
      <c r="S1068" s="321"/>
      <c r="T1068" s="321"/>
      <c r="U1068" s="321"/>
      <c r="V1068" s="321"/>
      <c r="W1068" s="321"/>
      <c r="X1068" s="321"/>
      <c r="Y1068" s="322"/>
      <c r="Z1068" s="572"/>
      <c r="AA1068" s="572"/>
      <c r="AB1068" s="572"/>
      <c r="AC1068" s="572"/>
      <c r="AD1068" s="572"/>
      <c r="AE1068" s="572"/>
      <c r="AF1068" s="572" t="str">
        <f>+'escenarios deportivos '!C11</f>
        <v>x</v>
      </c>
      <c r="AG1068" s="572"/>
      <c r="AH1068" s="572"/>
      <c r="AI1068" s="572"/>
      <c r="AJ1068" s="572"/>
      <c r="AK1068" s="572"/>
      <c r="AL1068" s="572"/>
      <c r="AM1068" s="572"/>
      <c r="AN1068" s="281">
        <f>+'escenarios deportivos '!D10</f>
        <v>0</v>
      </c>
      <c r="AO1068" s="281"/>
      <c r="AP1068" s="281" t="str">
        <f>+'escenarios deportivos '!E10</f>
        <v>x</v>
      </c>
      <c r="AQ1068" s="281"/>
      <c r="AR1068" s="281"/>
      <c r="AS1068" s="281">
        <f>+'escenarios deportivos '!F10</f>
        <v>0</v>
      </c>
      <c r="AT1068" s="281"/>
      <c r="AU1068" s="271"/>
      <c r="AV1068" s="320"/>
      <c r="AW1068" s="321"/>
      <c r="AX1068" s="321"/>
      <c r="AY1068" s="321"/>
      <c r="AZ1068" s="321"/>
      <c r="BA1068" s="321"/>
      <c r="BB1068" s="321"/>
      <c r="BC1068" s="321"/>
      <c r="BD1068" s="321"/>
      <c r="BE1068" s="321"/>
      <c r="BF1068" s="321"/>
      <c r="BG1068" s="321"/>
      <c r="BH1068" s="321"/>
      <c r="BI1068" s="321"/>
      <c r="BJ1068" s="321"/>
      <c r="BK1068" s="321"/>
      <c r="BL1068" s="321"/>
      <c r="BM1068" s="321"/>
      <c r="BN1068" s="321"/>
      <c r="BO1068" s="321"/>
      <c r="BP1068" s="321"/>
      <c r="BQ1068" s="321"/>
      <c r="BR1068" s="321"/>
      <c r="BS1068" s="321"/>
      <c r="BT1068" s="321"/>
      <c r="BU1068" s="321"/>
      <c r="BV1068" s="321"/>
      <c r="BW1068" s="321"/>
      <c r="BX1068" s="321"/>
      <c r="BY1068" s="321"/>
      <c r="BZ1068" s="321"/>
      <c r="CA1068" s="321"/>
      <c r="CB1068" s="321"/>
      <c r="CC1068" s="321"/>
      <c r="CD1068" s="321"/>
      <c r="CE1068" s="321"/>
      <c r="CF1068" s="321"/>
      <c r="CG1068" s="321"/>
      <c r="CH1068" s="321"/>
      <c r="CI1068" s="321"/>
      <c r="CJ1068" s="321"/>
      <c r="CK1068" s="321"/>
      <c r="CL1068" s="321"/>
      <c r="CM1068" s="321"/>
      <c r="CN1068" s="322"/>
      <c r="CO1068" s="271"/>
      <c r="CP1068" s="273"/>
      <c r="CQ1068" s="273"/>
      <c r="CR1068" s="273"/>
    </row>
    <row r="1069" spans="1:96" s="272" customFormat="1" ht="14.25" customHeight="1">
      <c r="A1069" s="270"/>
      <c r="B1069" s="270"/>
      <c r="C1069" s="270"/>
      <c r="D1069" s="320" t="str">
        <f>+'escenarios deportivos '!A11</f>
        <v>El naranjal</v>
      </c>
      <c r="E1069" s="321"/>
      <c r="F1069" s="321"/>
      <c r="G1069" s="321"/>
      <c r="H1069" s="321"/>
      <c r="I1069" s="321"/>
      <c r="J1069" s="321"/>
      <c r="K1069" s="321"/>
      <c r="L1069" s="321"/>
      <c r="M1069" s="321"/>
      <c r="N1069" s="321"/>
      <c r="O1069" s="321"/>
      <c r="P1069" s="321"/>
      <c r="Q1069" s="321"/>
      <c r="R1069" s="321"/>
      <c r="S1069" s="321"/>
      <c r="T1069" s="321"/>
      <c r="U1069" s="321"/>
      <c r="V1069" s="321"/>
      <c r="W1069" s="321"/>
      <c r="X1069" s="321"/>
      <c r="Y1069" s="322"/>
      <c r="Z1069" s="572"/>
      <c r="AA1069" s="572"/>
      <c r="AB1069" s="572"/>
      <c r="AC1069" s="572"/>
      <c r="AD1069" s="572"/>
      <c r="AE1069" s="572"/>
      <c r="AF1069" s="572" t="str">
        <f>+'escenarios deportivos '!C12</f>
        <v>x</v>
      </c>
      <c r="AG1069" s="572"/>
      <c r="AH1069" s="572"/>
      <c r="AI1069" s="572"/>
      <c r="AJ1069" s="572"/>
      <c r="AK1069" s="572"/>
      <c r="AL1069" s="572"/>
      <c r="AM1069" s="572"/>
      <c r="AN1069" s="281">
        <f>+'escenarios deportivos '!D11</f>
        <v>0</v>
      </c>
      <c r="AO1069" s="281"/>
      <c r="AP1069" s="281" t="str">
        <f>+'escenarios deportivos '!E11</f>
        <v>x</v>
      </c>
      <c r="AQ1069" s="281"/>
      <c r="AR1069" s="281"/>
      <c r="AS1069" s="281">
        <f>+'escenarios deportivos '!F11</f>
        <v>0</v>
      </c>
      <c r="AT1069" s="281"/>
      <c r="AU1069" s="271"/>
      <c r="AV1069" s="320"/>
      <c r="AW1069" s="321"/>
      <c r="AX1069" s="321"/>
      <c r="AY1069" s="321"/>
      <c r="AZ1069" s="321"/>
      <c r="BA1069" s="321"/>
      <c r="BB1069" s="321"/>
      <c r="BC1069" s="321"/>
      <c r="BD1069" s="321"/>
      <c r="BE1069" s="321"/>
      <c r="BF1069" s="321"/>
      <c r="BG1069" s="321"/>
      <c r="BH1069" s="321"/>
      <c r="BI1069" s="321"/>
      <c r="BJ1069" s="321"/>
      <c r="BK1069" s="321"/>
      <c r="BL1069" s="321"/>
      <c r="BM1069" s="321"/>
      <c r="BN1069" s="321"/>
      <c r="BO1069" s="321"/>
      <c r="BP1069" s="321"/>
      <c r="BQ1069" s="321"/>
      <c r="BR1069" s="321"/>
      <c r="BS1069" s="321"/>
      <c r="BT1069" s="321"/>
      <c r="BU1069" s="321"/>
      <c r="BV1069" s="321"/>
      <c r="BW1069" s="321"/>
      <c r="BX1069" s="321"/>
      <c r="BY1069" s="321"/>
      <c r="BZ1069" s="321"/>
      <c r="CA1069" s="321"/>
      <c r="CB1069" s="321"/>
      <c r="CC1069" s="321"/>
      <c r="CD1069" s="321"/>
      <c r="CE1069" s="321"/>
      <c r="CF1069" s="321"/>
      <c r="CG1069" s="321"/>
      <c r="CH1069" s="321"/>
      <c r="CI1069" s="321"/>
      <c r="CJ1069" s="321"/>
      <c r="CK1069" s="321"/>
      <c r="CL1069" s="321"/>
      <c r="CM1069" s="321"/>
      <c r="CN1069" s="322"/>
      <c r="CO1069" s="271"/>
      <c r="CP1069" s="273"/>
      <c r="CQ1069" s="273"/>
      <c r="CR1069" s="273"/>
    </row>
    <row r="1070" spans="1:96" s="272" customFormat="1" ht="14.25" customHeight="1">
      <c r="A1070" s="270"/>
      <c r="B1070" s="270"/>
      <c r="C1070" s="270"/>
      <c r="D1070" s="320" t="str">
        <f>+'escenarios deportivos '!A12</f>
        <v xml:space="preserve">Jose Celestino Mutis </v>
      </c>
      <c r="E1070" s="321"/>
      <c r="F1070" s="321"/>
      <c r="G1070" s="321"/>
      <c r="H1070" s="321"/>
      <c r="I1070" s="321"/>
      <c r="J1070" s="321"/>
      <c r="K1070" s="321"/>
      <c r="L1070" s="321"/>
      <c r="M1070" s="321"/>
      <c r="N1070" s="321"/>
      <c r="O1070" s="321"/>
      <c r="P1070" s="321"/>
      <c r="Q1070" s="321"/>
      <c r="R1070" s="321"/>
      <c r="S1070" s="321"/>
      <c r="T1070" s="321"/>
      <c r="U1070" s="321"/>
      <c r="V1070" s="321"/>
      <c r="W1070" s="321"/>
      <c r="X1070" s="321"/>
      <c r="Y1070" s="322"/>
      <c r="Z1070" s="572"/>
      <c r="AA1070" s="572"/>
      <c r="AB1070" s="572"/>
      <c r="AC1070" s="572"/>
      <c r="AD1070" s="572"/>
      <c r="AE1070" s="572"/>
      <c r="AF1070" s="572" t="str">
        <f>+'escenarios deportivos '!C13</f>
        <v>x</v>
      </c>
      <c r="AG1070" s="572"/>
      <c r="AH1070" s="572"/>
      <c r="AI1070" s="572"/>
      <c r="AJ1070" s="572"/>
      <c r="AK1070" s="572"/>
      <c r="AL1070" s="572"/>
      <c r="AM1070" s="572"/>
      <c r="AN1070" s="281">
        <f>+'escenarios deportivos '!D12</f>
        <v>0</v>
      </c>
      <c r="AO1070" s="281"/>
      <c r="AP1070" s="281" t="str">
        <f>+'escenarios deportivos '!E12</f>
        <v>x</v>
      </c>
      <c r="AQ1070" s="281"/>
      <c r="AR1070" s="281"/>
      <c r="AS1070" s="281">
        <f>+'escenarios deportivos '!F12</f>
        <v>0</v>
      </c>
      <c r="AT1070" s="281"/>
      <c r="AU1070" s="271"/>
      <c r="AV1070" s="320"/>
      <c r="AW1070" s="321"/>
      <c r="AX1070" s="321"/>
      <c r="AY1070" s="321"/>
      <c r="AZ1070" s="321"/>
      <c r="BA1070" s="321"/>
      <c r="BB1070" s="321"/>
      <c r="BC1070" s="321"/>
      <c r="BD1070" s="321"/>
      <c r="BE1070" s="321"/>
      <c r="BF1070" s="321"/>
      <c r="BG1070" s="321"/>
      <c r="BH1070" s="321"/>
      <c r="BI1070" s="321"/>
      <c r="BJ1070" s="321"/>
      <c r="BK1070" s="321"/>
      <c r="BL1070" s="321"/>
      <c r="BM1070" s="321"/>
      <c r="BN1070" s="321"/>
      <c r="BO1070" s="321"/>
      <c r="BP1070" s="321"/>
      <c r="BQ1070" s="321"/>
      <c r="BR1070" s="321"/>
      <c r="BS1070" s="321"/>
      <c r="BT1070" s="321"/>
      <c r="BU1070" s="321"/>
      <c r="BV1070" s="321"/>
      <c r="BW1070" s="321"/>
      <c r="BX1070" s="321"/>
      <c r="BY1070" s="321"/>
      <c r="BZ1070" s="321"/>
      <c r="CA1070" s="321"/>
      <c r="CB1070" s="321"/>
      <c r="CC1070" s="321"/>
      <c r="CD1070" s="321"/>
      <c r="CE1070" s="321"/>
      <c r="CF1070" s="321"/>
      <c r="CG1070" s="321"/>
      <c r="CH1070" s="321"/>
      <c r="CI1070" s="321"/>
      <c r="CJ1070" s="321"/>
      <c r="CK1070" s="321"/>
      <c r="CL1070" s="321"/>
      <c r="CM1070" s="321"/>
      <c r="CN1070" s="322"/>
      <c r="CO1070" s="271"/>
      <c r="CP1070" s="273"/>
      <c r="CQ1070" s="273"/>
      <c r="CR1070" s="273"/>
    </row>
    <row r="1071" spans="1:96" s="272" customFormat="1" ht="14.25" customHeight="1">
      <c r="A1071" s="270"/>
      <c r="B1071" s="270"/>
      <c r="C1071" s="270"/>
      <c r="D1071" s="320" t="str">
        <f>+'escenarios deportivos '!A13</f>
        <v xml:space="preserve">Jose prudencio padilla </v>
      </c>
      <c r="E1071" s="321"/>
      <c r="F1071" s="321"/>
      <c r="G1071" s="321"/>
      <c r="H1071" s="321"/>
      <c r="I1071" s="321"/>
      <c r="J1071" s="321"/>
      <c r="K1071" s="321"/>
      <c r="L1071" s="321"/>
      <c r="M1071" s="321"/>
      <c r="N1071" s="321"/>
      <c r="O1071" s="321"/>
      <c r="P1071" s="321"/>
      <c r="Q1071" s="321"/>
      <c r="R1071" s="321"/>
      <c r="S1071" s="321"/>
      <c r="T1071" s="321"/>
      <c r="U1071" s="321"/>
      <c r="V1071" s="321"/>
      <c r="W1071" s="321"/>
      <c r="X1071" s="321"/>
      <c r="Y1071" s="322"/>
      <c r="Z1071" s="572"/>
      <c r="AA1071" s="572"/>
      <c r="AB1071" s="572"/>
      <c r="AC1071" s="572"/>
      <c r="AD1071" s="572"/>
      <c r="AE1071" s="572"/>
      <c r="AF1071" s="572" t="str">
        <f>+'escenarios deportivos '!C14</f>
        <v>x</v>
      </c>
      <c r="AG1071" s="572"/>
      <c r="AH1071" s="572"/>
      <c r="AI1071" s="572"/>
      <c r="AJ1071" s="572"/>
      <c r="AK1071" s="572"/>
      <c r="AL1071" s="572"/>
      <c r="AM1071" s="572"/>
      <c r="AN1071" s="281">
        <f>+'escenarios deportivos '!D13</f>
        <v>0</v>
      </c>
      <c r="AO1071" s="281"/>
      <c r="AP1071" s="281" t="str">
        <f>+'escenarios deportivos '!E13</f>
        <v>x</v>
      </c>
      <c r="AQ1071" s="281"/>
      <c r="AR1071" s="281"/>
      <c r="AS1071" s="281">
        <f>+'escenarios deportivos '!F13</f>
        <v>0</v>
      </c>
      <c r="AT1071" s="281"/>
      <c r="AU1071" s="271"/>
      <c r="AV1071" s="320"/>
      <c r="AW1071" s="321"/>
      <c r="AX1071" s="321"/>
      <c r="AY1071" s="321"/>
      <c r="AZ1071" s="321"/>
      <c r="BA1071" s="321"/>
      <c r="BB1071" s="321"/>
      <c r="BC1071" s="321"/>
      <c r="BD1071" s="321"/>
      <c r="BE1071" s="321"/>
      <c r="BF1071" s="321"/>
      <c r="BG1071" s="321"/>
      <c r="BH1071" s="321"/>
      <c r="BI1071" s="321"/>
      <c r="BJ1071" s="321"/>
      <c r="BK1071" s="321"/>
      <c r="BL1071" s="321"/>
      <c r="BM1071" s="321"/>
      <c r="BN1071" s="321"/>
      <c r="BO1071" s="321"/>
      <c r="BP1071" s="321"/>
      <c r="BQ1071" s="321"/>
      <c r="BR1071" s="321"/>
      <c r="BS1071" s="321"/>
      <c r="BT1071" s="321"/>
      <c r="BU1071" s="321"/>
      <c r="BV1071" s="321"/>
      <c r="BW1071" s="321"/>
      <c r="BX1071" s="321"/>
      <c r="BY1071" s="321"/>
      <c r="BZ1071" s="321"/>
      <c r="CA1071" s="321"/>
      <c r="CB1071" s="321"/>
      <c r="CC1071" s="321"/>
      <c r="CD1071" s="321"/>
      <c r="CE1071" s="321"/>
      <c r="CF1071" s="321"/>
      <c r="CG1071" s="321"/>
      <c r="CH1071" s="321"/>
      <c r="CI1071" s="321"/>
      <c r="CJ1071" s="321"/>
      <c r="CK1071" s="321"/>
      <c r="CL1071" s="321"/>
      <c r="CM1071" s="321"/>
      <c r="CN1071" s="322"/>
      <c r="CO1071" s="271"/>
      <c r="CP1071" s="273"/>
      <c r="CQ1071" s="273"/>
      <c r="CR1071" s="273"/>
    </row>
    <row r="1072" spans="1:96" s="272" customFormat="1" ht="14.25" customHeight="1">
      <c r="A1072" s="270"/>
      <c r="B1072" s="270"/>
      <c r="C1072" s="270"/>
      <c r="D1072" s="320" t="str">
        <f>+'escenarios deportivos '!A14</f>
        <v xml:space="preserve">kerman </v>
      </c>
      <c r="E1072" s="321"/>
      <c r="F1072" s="321"/>
      <c r="G1072" s="321"/>
      <c r="H1072" s="321"/>
      <c r="I1072" s="321"/>
      <c r="J1072" s="321"/>
      <c r="K1072" s="321"/>
      <c r="L1072" s="321"/>
      <c r="M1072" s="321"/>
      <c r="N1072" s="321"/>
      <c r="O1072" s="321"/>
      <c r="P1072" s="321"/>
      <c r="Q1072" s="321"/>
      <c r="R1072" s="321"/>
      <c r="S1072" s="321"/>
      <c r="T1072" s="321"/>
      <c r="U1072" s="321"/>
      <c r="V1072" s="321"/>
      <c r="W1072" s="321"/>
      <c r="X1072" s="321"/>
      <c r="Y1072" s="322"/>
      <c r="Z1072" s="572"/>
      <c r="AA1072" s="572"/>
      <c r="AB1072" s="572"/>
      <c r="AC1072" s="572"/>
      <c r="AD1072" s="572"/>
      <c r="AE1072" s="572"/>
      <c r="AF1072" s="572" t="str">
        <f>+'escenarios deportivos '!C15</f>
        <v>x</v>
      </c>
      <c r="AG1072" s="572"/>
      <c r="AH1072" s="572"/>
      <c r="AI1072" s="572"/>
      <c r="AJ1072" s="572"/>
      <c r="AK1072" s="572"/>
      <c r="AL1072" s="572"/>
      <c r="AM1072" s="572"/>
      <c r="AN1072" s="281">
        <f>+'escenarios deportivos '!D14</f>
        <v>0</v>
      </c>
      <c r="AO1072" s="281"/>
      <c r="AP1072" s="281">
        <f>+'escenarios deportivos '!E14</f>
        <v>0</v>
      </c>
      <c r="AQ1072" s="281"/>
      <c r="AR1072" s="281"/>
      <c r="AS1072" s="281" t="str">
        <f>+'escenarios deportivos '!F14</f>
        <v>x</v>
      </c>
      <c r="AT1072" s="281"/>
      <c r="AU1072" s="271"/>
      <c r="AV1072" s="320"/>
      <c r="AW1072" s="321"/>
      <c r="AX1072" s="321"/>
      <c r="AY1072" s="321"/>
      <c r="AZ1072" s="321"/>
      <c r="BA1072" s="321"/>
      <c r="BB1072" s="321"/>
      <c r="BC1072" s="321"/>
      <c r="BD1072" s="321"/>
      <c r="BE1072" s="321"/>
      <c r="BF1072" s="321"/>
      <c r="BG1072" s="321"/>
      <c r="BH1072" s="321"/>
      <c r="BI1072" s="321"/>
      <c r="BJ1072" s="321"/>
      <c r="BK1072" s="321"/>
      <c r="BL1072" s="321"/>
      <c r="BM1072" s="321"/>
      <c r="BN1072" s="321"/>
      <c r="BO1072" s="321"/>
      <c r="BP1072" s="321"/>
      <c r="BQ1072" s="321"/>
      <c r="BR1072" s="321"/>
      <c r="BS1072" s="321"/>
      <c r="BT1072" s="321"/>
      <c r="BU1072" s="321"/>
      <c r="BV1072" s="321"/>
      <c r="BW1072" s="321"/>
      <c r="BX1072" s="321"/>
      <c r="BY1072" s="321"/>
      <c r="BZ1072" s="321"/>
      <c r="CA1072" s="321"/>
      <c r="CB1072" s="321"/>
      <c r="CC1072" s="321"/>
      <c r="CD1072" s="321"/>
      <c r="CE1072" s="321"/>
      <c r="CF1072" s="321"/>
      <c r="CG1072" s="321"/>
      <c r="CH1072" s="321"/>
      <c r="CI1072" s="321"/>
      <c r="CJ1072" s="321"/>
      <c r="CK1072" s="321"/>
      <c r="CL1072" s="321"/>
      <c r="CM1072" s="321"/>
      <c r="CN1072" s="322"/>
      <c r="CO1072" s="271"/>
      <c r="CP1072" s="273"/>
      <c r="CQ1072" s="273"/>
      <c r="CR1072" s="273"/>
    </row>
    <row r="1073" spans="1:96" s="272" customFormat="1" ht="14.25" customHeight="1">
      <c r="A1073" s="270"/>
      <c r="B1073" s="270"/>
      <c r="C1073" s="270"/>
      <c r="D1073" s="320" t="str">
        <f>+'escenarios deportivos '!A15</f>
        <v xml:space="preserve">la camelia </v>
      </c>
      <c r="E1073" s="321"/>
      <c r="F1073" s="321"/>
      <c r="G1073" s="321"/>
      <c r="H1073" s="321"/>
      <c r="I1073" s="321"/>
      <c r="J1073" s="321"/>
      <c r="K1073" s="321"/>
      <c r="L1073" s="321"/>
      <c r="M1073" s="321"/>
      <c r="N1073" s="321"/>
      <c r="O1073" s="321"/>
      <c r="P1073" s="321"/>
      <c r="Q1073" s="321"/>
      <c r="R1073" s="321"/>
      <c r="S1073" s="321"/>
      <c r="T1073" s="321"/>
      <c r="U1073" s="321"/>
      <c r="V1073" s="321"/>
      <c r="W1073" s="321"/>
      <c r="X1073" s="321"/>
      <c r="Y1073" s="322"/>
      <c r="Z1073" s="572"/>
      <c r="AA1073" s="572"/>
      <c r="AB1073" s="572"/>
      <c r="AC1073" s="572"/>
      <c r="AD1073" s="572"/>
      <c r="AE1073" s="572"/>
      <c r="AF1073" s="572" t="str">
        <f>+'escenarios deportivos '!C16</f>
        <v>x</v>
      </c>
      <c r="AG1073" s="572"/>
      <c r="AH1073" s="572"/>
      <c r="AI1073" s="572"/>
      <c r="AJ1073" s="572"/>
      <c r="AK1073" s="572"/>
      <c r="AL1073" s="572"/>
      <c r="AM1073" s="572"/>
      <c r="AN1073" s="281">
        <f>+'escenarios deportivos '!D15</f>
        <v>0</v>
      </c>
      <c r="AO1073" s="281"/>
      <c r="AP1073" s="281">
        <f>+'escenarios deportivos '!E15</f>
        <v>0</v>
      </c>
      <c r="AQ1073" s="281"/>
      <c r="AR1073" s="281"/>
      <c r="AS1073" s="281" t="str">
        <f>+'escenarios deportivos '!F15</f>
        <v>x</v>
      </c>
      <c r="AT1073" s="281"/>
      <c r="AU1073" s="271"/>
      <c r="AV1073" s="320"/>
      <c r="AW1073" s="321"/>
      <c r="AX1073" s="321"/>
      <c r="AY1073" s="321"/>
      <c r="AZ1073" s="321"/>
      <c r="BA1073" s="321"/>
      <c r="BB1073" s="321"/>
      <c r="BC1073" s="321"/>
      <c r="BD1073" s="321"/>
      <c r="BE1073" s="321"/>
      <c r="BF1073" s="321"/>
      <c r="BG1073" s="321"/>
      <c r="BH1073" s="321"/>
      <c r="BI1073" s="321"/>
      <c r="BJ1073" s="321"/>
      <c r="BK1073" s="321"/>
      <c r="BL1073" s="321"/>
      <c r="BM1073" s="321"/>
      <c r="BN1073" s="321"/>
      <c r="BO1073" s="321"/>
      <c r="BP1073" s="321"/>
      <c r="BQ1073" s="321"/>
      <c r="BR1073" s="321"/>
      <c r="BS1073" s="321"/>
      <c r="BT1073" s="321"/>
      <c r="BU1073" s="321"/>
      <c r="BV1073" s="321"/>
      <c r="BW1073" s="321"/>
      <c r="BX1073" s="321"/>
      <c r="BY1073" s="321"/>
      <c r="BZ1073" s="321"/>
      <c r="CA1073" s="321"/>
      <c r="CB1073" s="321"/>
      <c r="CC1073" s="321"/>
      <c r="CD1073" s="321"/>
      <c r="CE1073" s="321"/>
      <c r="CF1073" s="321"/>
      <c r="CG1073" s="321"/>
      <c r="CH1073" s="321"/>
      <c r="CI1073" s="321"/>
      <c r="CJ1073" s="321"/>
      <c r="CK1073" s="321"/>
      <c r="CL1073" s="321"/>
      <c r="CM1073" s="321"/>
      <c r="CN1073" s="322"/>
      <c r="CO1073" s="271"/>
      <c r="CP1073" s="273"/>
      <c r="CQ1073" s="273"/>
      <c r="CR1073" s="273"/>
    </row>
    <row r="1074" spans="1:96" s="272" customFormat="1" ht="14.25" customHeight="1">
      <c r="A1074" s="270"/>
      <c r="B1074" s="270"/>
      <c r="C1074" s="270"/>
      <c r="D1074" s="320" t="str">
        <f>+'escenarios deportivos '!A16</f>
        <v xml:space="preserve">la española </v>
      </c>
      <c r="E1074" s="321"/>
      <c r="F1074" s="321"/>
      <c r="G1074" s="321"/>
      <c r="H1074" s="321"/>
      <c r="I1074" s="321"/>
      <c r="J1074" s="321"/>
      <c r="K1074" s="321"/>
      <c r="L1074" s="321"/>
      <c r="M1074" s="321"/>
      <c r="N1074" s="321"/>
      <c r="O1074" s="321"/>
      <c r="P1074" s="321"/>
      <c r="Q1074" s="321"/>
      <c r="R1074" s="321"/>
      <c r="S1074" s="321"/>
      <c r="T1074" s="321"/>
      <c r="U1074" s="321"/>
      <c r="V1074" s="321"/>
      <c r="W1074" s="321"/>
      <c r="X1074" s="321"/>
      <c r="Y1074" s="322"/>
      <c r="Z1074" s="572"/>
      <c r="AA1074" s="572"/>
      <c r="AB1074" s="572"/>
      <c r="AC1074" s="572"/>
      <c r="AD1074" s="572"/>
      <c r="AE1074" s="572"/>
      <c r="AF1074" s="572" t="str">
        <f>+'escenarios deportivos '!C17</f>
        <v>x</v>
      </c>
      <c r="AG1074" s="572"/>
      <c r="AH1074" s="572"/>
      <c r="AI1074" s="572"/>
      <c r="AJ1074" s="572"/>
      <c r="AK1074" s="572"/>
      <c r="AL1074" s="572"/>
      <c r="AM1074" s="572"/>
      <c r="AN1074" s="281">
        <f>+'escenarios deportivos '!D16</f>
        <v>0</v>
      </c>
      <c r="AO1074" s="281"/>
      <c r="AP1074" s="281">
        <f>+'escenarios deportivos '!E16</f>
        <v>0</v>
      </c>
      <c r="AQ1074" s="281"/>
      <c r="AR1074" s="281"/>
      <c r="AS1074" s="281" t="str">
        <f>+'escenarios deportivos '!F16</f>
        <v>x</v>
      </c>
      <c r="AT1074" s="281"/>
      <c r="AU1074" s="271"/>
      <c r="AV1074" s="320"/>
      <c r="AW1074" s="321"/>
      <c r="AX1074" s="321"/>
      <c r="AY1074" s="321"/>
      <c r="AZ1074" s="321"/>
      <c r="BA1074" s="321"/>
      <c r="BB1074" s="321"/>
      <c r="BC1074" s="321"/>
      <c r="BD1074" s="321"/>
      <c r="BE1074" s="321"/>
      <c r="BF1074" s="321"/>
      <c r="BG1074" s="321"/>
      <c r="BH1074" s="321"/>
      <c r="BI1074" s="321"/>
      <c r="BJ1074" s="321"/>
      <c r="BK1074" s="321"/>
      <c r="BL1074" s="321"/>
      <c r="BM1074" s="321"/>
      <c r="BN1074" s="321"/>
      <c r="BO1074" s="321"/>
      <c r="BP1074" s="321"/>
      <c r="BQ1074" s="321"/>
      <c r="BR1074" s="321"/>
      <c r="BS1074" s="321"/>
      <c r="BT1074" s="321"/>
      <c r="BU1074" s="321"/>
      <c r="BV1074" s="321"/>
      <c r="BW1074" s="321"/>
      <c r="BX1074" s="321"/>
      <c r="BY1074" s="321"/>
      <c r="BZ1074" s="321"/>
      <c r="CA1074" s="321"/>
      <c r="CB1074" s="321"/>
      <c r="CC1074" s="321"/>
      <c r="CD1074" s="321"/>
      <c r="CE1074" s="321"/>
      <c r="CF1074" s="321"/>
      <c r="CG1074" s="321"/>
      <c r="CH1074" s="321"/>
      <c r="CI1074" s="321"/>
      <c r="CJ1074" s="321"/>
      <c r="CK1074" s="321"/>
      <c r="CL1074" s="321"/>
      <c r="CM1074" s="321"/>
      <c r="CN1074" s="322"/>
      <c r="CO1074" s="271"/>
      <c r="CP1074" s="273"/>
      <c r="CQ1074" s="273"/>
      <c r="CR1074" s="273"/>
    </row>
    <row r="1075" spans="1:96" s="272" customFormat="1" ht="14.25" customHeight="1">
      <c r="A1075" s="270"/>
      <c r="B1075" s="270"/>
      <c r="C1075" s="270"/>
      <c r="D1075" s="320" t="str">
        <f>+'escenarios deportivos '!A17</f>
        <v xml:space="preserve">mesa baja </v>
      </c>
      <c r="E1075" s="321"/>
      <c r="F1075" s="321"/>
      <c r="G1075" s="321"/>
      <c r="H1075" s="321"/>
      <c r="I1075" s="321"/>
      <c r="J1075" s="321"/>
      <c r="K1075" s="321"/>
      <c r="L1075" s="321"/>
      <c r="M1075" s="321"/>
      <c r="N1075" s="321"/>
      <c r="O1075" s="321"/>
      <c r="P1075" s="321"/>
      <c r="Q1075" s="321"/>
      <c r="R1075" s="321"/>
      <c r="S1075" s="321"/>
      <c r="T1075" s="321"/>
      <c r="U1075" s="321"/>
      <c r="V1075" s="321"/>
      <c r="W1075" s="321"/>
      <c r="X1075" s="321"/>
      <c r="Y1075" s="322"/>
      <c r="Z1075" s="572"/>
      <c r="AA1075" s="572"/>
      <c r="AB1075" s="572"/>
      <c r="AC1075" s="572"/>
      <c r="AD1075" s="572"/>
      <c r="AE1075" s="572"/>
      <c r="AF1075" s="572" t="str">
        <f>+'escenarios deportivos '!C18</f>
        <v>x</v>
      </c>
      <c r="AG1075" s="572"/>
      <c r="AH1075" s="572"/>
      <c r="AI1075" s="572"/>
      <c r="AJ1075" s="572"/>
      <c r="AK1075" s="572"/>
      <c r="AL1075" s="572"/>
      <c r="AM1075" s="572"/>
      <c r="AN1075" s="281">
        <f>+'escenarios deportivos '!D17</f>
        <v>0</v>
      </c>
      <c r="AO1075" s="281"/>
      <c r="AP1075" s="281">
        <f>+'escenarios deportivos '!E17</f>
        <v>0</v>
      </c>
      <c r="AQ1075" s="281"/>
      <c r="AR1075" s="281"/>
      <c r="AS1075" s="281" t="str">
        <f>+'escenarios deportivos '!F17</f>
        <v>x</v>
      </c>
      <c r="AT1075" s="281"/>
      <c r="AU1075" s="271"/>
      <c r="AV1075" s="320"/>
      <c r="AW1075" s="321"/>
      <c r="AX1075" s="321"/>
      <c r="AY1075" s="321"/>
      <c r="AZ1075" s="321"/>
      <c r="BA1075" s="321"/>
      <c r="BB1075" s="321"/>
      <c r="BC1075" s="321"/>
      <c r="BD1075" s="321"/>
      <c r="BE1075" s="321"/>
      <c r="BF1075" s="321"/>
      <c r="BG1075" s="321"/>
      <c r="BH1075" s="321"/>
      <c r="BI1075" s="321"/>
      <c r="BJ1075" s="321"/>
      <c r="BK1075" s="321"/>
      <c r="BL1075" s="321"/>
      <c r="BM1075" s="321"/>
      <c r="BN1075" s="321"/>
      <c r="BO1075" s="321"/>
      <c r="BP1075" s="321"/>
      <c r="BQ1075" s="321"/>
      <c r="BR1075" s="321"/>
      <c r="BS1075" s="321"/>
      <c r="BT1075" s="321"/>
      <c r="BU1075" s="321"/>
      <c r="BV1075" s="321"/>
      <c r="BW1075" s="321"/>
      <c r="BX1075" s="321"/>
      <c r="BY1075" s="321"/>
      <c r="BZ1075" s="321"/>
      <c r="CA1075" s="321"/>
      <c r="CB1075" s="321"/>
      <c r="CC1075" s="321"/>
      <c r="CD1075" s="321"/>
      <c r="CE1075" s="321"/>
      <c r="CF1075" s="321"/>
      <c r="CG1075" s="321"/>
      <c r="CH1075" s="321"/>
      <c r="CI1075" s="321"/>
      <c r="CJ1075" s="321"/>
      <c r="CK1075" s="321"/>
      <c r="CL1075" s="321"/>
      <c r="CM1075" s="321"/>
      <c r="CN1075" s="322"/>
      <c r="CO1075" s="271"/>
      <c r="CP1075" s="273"/>
      <c r="CQ1075" s="273"/>
      <c r="CR1075" s="273"/>
    </row>
    <row r="1076" spans="1:96" s="272" customFormat="1" ht="14.25" customHeight="1">
      <c r="A1076" s="270"/>
      <c r="B1076" s="270"/>
      <c r="C1076" s="270"/>
      <c r="D1076" s="320" t="str">
        <f>+'escenarios deportivos '!A18</f>
        <v xml:space="preserve">morelia alta </v>
      </c>
      <c r="E1076" s="321"/>
      <c r="F1076" s="321"/>
      <c r="G1076" s="321"/>
      <c r="H1076" s="321"/>
      <c r="I1076" s="321"/>
      <c r="J1076" s="321"/>
      <c r="K1076" s="321"/>
      <c r="L1076" s="321"/>
      <c r="M1076" s="321"/>
      <c r="N1076" s="321"/>
      <c r="O1076" s="321"/>
      <c r="P1076" s="321"/>
      <c r="Q1076" s="321"/>
      <c r="R1076" s="321"/>
      <c r="S1076" s="321"/>
      <c r="T1076" s="321"/>
      <c r="U1076" s="321"/>
      <c r="V1076" s="321"/>
      <c r="W1076" s="321"/>
      <c r="X1076" s="321"/>
      <c r="Y1076" s="322"/>
      <c r="Z1076" s="572"/>
      <c r="AA1076" s="572"/>
      <c r="AB1076" s="572"/>
      <c r="AC1076" s="572"/>
      <c r="AD1076" s="572"/>
      <c r="AE1076" s="572"/>
      <c r="AF1076" s="572" t="str">
        <f>+'escenarios deportivos '!C19</f>
        <v>x</v>
      </c>
      <c r="AG1076" s="572"/>
      <c r="AH1076" s="572"/>
      <c r="AI1076" s="572"/>
      <c r="AJ1076" s="572"/>
      <c r="AK1076" s="572"/>
      <c r="AL1076" s="572"/>
      <c r="AM1076" s="572"/>
      <c r="AN1076" s="281">
        <f>+'escenarios deportivos '!D18</f>
        <v>0</v>
      </c>
      <c r="AO1076" s="281"/>
      <c r="AP1076" s="281">
        <f>+'escenarios deportivos '!E18</f>
        <v>0</v>
      </c>
      <c r="AQ1076" s="281"/>
      <c r="AR1076" s="281"/>
      <c r="AS1076" s="281" t="str">
        <f>+'escenarios deportivos '!F18</f>
        <v>x</v>
      </c>
      <c r="AT1076" s="281"/>
      <c r="AU1076" s="271"/>
      <c r="AV1076" s="320"/>
      <c r="AW1076" s="321"/>
      <c r="AX1076" s="321"/>
      <c r="AY1076" s="321"/>
      <c r="AZ1076" s="321"/>
      <c r="BA1076" s="321"/>
      <c r="BB1076" s="321"/>
      <c r="BC1076" s="321"/>
      <c r="BD1076" s="321"/>
      <c r="BE1076" s="321"/>
      <c r="BF1076" s="321"/>
      <c r="BG1076" s="321"/>
      <c r="BH1076" s="321"/>
      <c r="BI1076" s="321"/>
      <c r="BJ1076" s="321"/>
      <c r="BK1076" s="321"/>
      <c r="BL1076" s="321"/>
      <c r="BM1076" s="321"/>
      <c r="BN1076" s="321"/>
      <c r="BO1076" s="321"/>
      <c r="BP1076" s="321"/>
      <c r="BQ1076" s="321"/>
      <c r="BR1076" s="321"/>
      <c r="BS1076" s="321"/>
      <c r="BT1076" s="321"/>
      <c r="BU1076" s="321"/>
      <c r="BV1076" s="321"/>
      <c r="BW1076" s="321"/>
      <c r="BX1076" s="321"/>
      <c r="BY1076" s="321"/>
      <c r="BZ1076" s="321"/>
      <c r="CA1076" s="321"/>
      <c r="CB1076" s="321"/>
      <c r="CC1076" s="321"/>
      <c r="CD1076" s="321"/>
      <c r="CE1076" s="321"/>
      <c r="CF1076" s="321"/>
      <c r="CG1076" s="321"/>
      <c r="CH1076" s="321"/>
      <c r="CI1076" s="321"/>
      <c r="CJ1076" s="321"/>
      <c r="CK1076" s="321"/>
      <c r="CL1076" s="321"/>
      <c r="CM1076" s="321"/>
      <c r="CN1076" s="322"/>
      <c r="CO1076" s="271"/>
      <c r="CP1076" s="273"/>
      <c r="CQ1076" s="273"/>
      <c r="CR1076" s="273"/>
    </row>
    <row r="1077" spans="1:96" s="272" customFormat="1" ht="14.25" customHeight="1">
      <c r="A1077" s="270"/>
      <c r="B1077" s="270"/>
      <c r="C1077" s="270"/>
      <c r="D1077" s="320" t="str">
        <f>+'escenarios deportivos '!A19</f>
        <v xml:space="preserve">morelia baja </v>
      </c>
      <c r="E1077" s="321"/>
      <c r="F1077" s="321"/>
      <c r="G1077" s="321"/>
      <c r="H1077" s="321"/>
      <c r="I1077" s="321"/>
      <c r="J1077" s="321"/>
      <c r="K1077" s="321"/>
      <c r="L1077" s="321"/>
      <c r="M1077" s="321"/>
      <c r="N1077" s="321"/>
      <c r="O1077" s="321"/>
      <c r="P1077" s="321"/>
      <c r="Q1077" s="321"/>
      <c r="R1077" s="321"/>
      <c r="S1077" s="321"/>
      <c r="T1077" s="321"/>
      <c r="U1077" s="321"/>
      <c r="V1077" s="321"/>
      <c r="W1077" s="321"/>
      <c r="X1077" s="321"/>
      <c r="Y1077" s="322"/>
      <c r="Z1077" s="572"/>
      <c r="AA1077" s="572"/>
      <c r="AB1077" s="572"/>
      <c r="AC1077" s="572"/>
      <c r="AD1077" s="572"/>
      <c r="AE1077" s="572"/>
      <c r="AF1077" s="572" t="str">
        <f>+'escenarios deportivos '!C20</f>
        <v>x</v>
      </c>
      <c r="AG1077" s="572"/>
      <c r="AH1077" s="572"/>
      <c r="AI1077" s="572"/>
      <c r="AJ1077" s="572"/>
      <c r="AK1077" s="572"/>
      <c r="AL1077" s="572"/>
      <c r="AM1077" s="572"/>
      <c r="AN1077" s="281">
        <f>+'escenarios deportivos '!D19</f>
        <v>0</v>
      </c>
      <c r="AO1077" s="281"/>
      <c r="AP1077" s="281">
        <f>+'escenarios deportivos '!E19</f>
        <v>0</v>
      </c>
      <c r="AQ1077" s="281"/>
      <c r="AR1077" s="281"/>
      <c r="AS1077" s="281" t="str">
        <f>+'escenarios deportivos '!F19</f>
        <v>x</v>
      </c>
      <c r="AT1077" s="281"/>
      <c r="AU1077" s="271"/>
      <c r="AV1077" s="323"/>
      <c r="AW1077" s="324"/>
      <c r="AX1077" s="324"/>
      <c r="AY1077" s="324"/>
      <c r="AZ1077" s="324"/>
      <c r="BA1077" s="324"/>
      <c r="BB1077" s="324"/>
      <c r="BC1077" s="324"/>
      <c r="BD1077" s="324"/>
      <c r="BE1077" s="324"/>
      <c r="BF1077" s="324"/>
      <c r="BG1077" s="324"/>
      <c r="BH1077" s="324"/>
      <c r="BI1077" s="324"/>
      <c r="BJ1077" s="324"/>
      <c r="BK1077" s="324"/>
      <c r="BL1077" s="324"/>
      <c r="BM1077" s="324"/>
      <c r="BN1077" s="324"/>
      <c r="BO1077" s="324"/>
      <c r="BP1077" s="324"/>
      <c r="BQ1077" s="324"/>
      <c r="BR1077" s="324"/>
      <c r="BS1077" s="324"/>
      <c r="BT1077" s="324"/>
      <c r="BU1077" s="324"/>
      <c r="BV1077" s="324"/>
      <c r="BW1077" s="324"/>
      <c r="BX1077" s="324"/>
      <c r="BY1077" s="324"/>
      <c r="BZ1077" s="324"/>
      <c r="CA1077" s="324"/>
      <c r="CB1077" s="324"/>
      <c r="CC1077" s="324"/>
      <c r="CD1077" s="324"/>
      <c r="CE1077" s="324"/>
      <c r="CF1077" s="324"/>
      <c r="CG1077" s="324"/>
      <c r="CH1077" s="324"/>
      <c r="CI1077" s="324"/>
      <c r="CJ1077" s="324"/>
      <c r="CK1077" s="324"/>
      <c r="CL1077" s="324"/>
      <c r="CM1077" s="324"/>
      <c r="CN1077" s="325"/>
      <c r="CO1077" s="271"/>
      <c r="CP1077" s="273"/>
      <c r="CQ1077" s="273"/>
      <c r="CR1077" s="273"/>
    </row>
    <row r="1078" spans="1:96" ht="24" customHeight="1">
      <c r="D1078" s="320" t="str">
        <f>+'escenarios deportivos '!A20</f>
        <v xml:space="preserve">palermo </v>
      </c>
      <c r="E1078" s="321"/>
      <c r="F1078" s="321"/>
      <c r="G1078" s="321"/>
      <c r="H1078" s="321"/>
      <c r="I1078" s="321"/>
      <c r="J1078" s="321"/>
      <c r="K1078" s="321"/>
      <c r="L1078" s="321"/>
      <c r="M1078" s="321"/>
      <c r="N1078" s="321"/>
      <c r="O1078" s="321"/>
      <c r="P1078" s="321"/>
      <c r="Q1078" s="321"/>
      <c r="R1078" s="321"/>
      <c r="S1078" s="321"/>
      <c r="T1078" s="321"/>
      <c r="U1078" s="321"/>
      <c r="V1078" s="321"/>
      <c r="W1078" s="321"/>
      <c r="X1078" s="321"/>
      <c r="Y1078" s="322"/>
      <c r="Z1078" s="572"/>
      <c r="AA1078" s="572"/>
      <c r="AB1078" s="572"/>
      <c r="AC1078" s="572"/>
      <c r="AD1078" s="572"/>
      <c r="AE1078" s="572"/>
      <c r="AF1078" s="572" t="str">
        <f>+'escenarios deportivos '!C21</f>
        <v>x</v>
      </c>
      <c r="AG1078" s="572"/>
      <c r="AH1078" s="572"/>
      <c r="AI1078" s="572"/>
      <c r="AJ1078" s="572"/>
      <c r="AK1078" s="572"/>
      <c r="AL1078" s="572"/>
      <c r="AM1078" s="572"/>
      <c r="AN1078" s="281">
        <f>+'escenarios deportivos '!D20</f>
        <v>0</v>
      </c>
      <c r="AO1078" s="282"/>
      <c r="AP1078" s="281">
        <f>+'escenarios deportivos '!E20</f>
        <v>0</v>
      </c>
      <c r="AQ1078" s="282"/>
      <c r="AR1078" s="282"/>
      <c r="AS1078" s="281" t="str">
        <f>+'escenarios deportivos '!F20</f>
        <v>x</v>
      </c>
      <c r="AT1078" s="282"/>
      <c r="AU1078" s="2"/>
      <c r="AV1078" s="559" t="str">
        <f>+'escenarios deportivos '!H4</f>
        <v xml:space="preserve">Centro cultural de artistas </v>
      </c>
      <c r="AW1078" s="560"/>
      <c r="AX1078" s="560"/>
      <c r="AY1078" s="560"/>
      <c r="AZ1078" s="560"/>
      <c r="BA1078" s="560"/>
      <c r="BB1078" s="560"/>
      <c r="BC1078" s="560"/>
      <c r="BD1078" s="560"/>
      <c r="BE1078" s="560"/>
      <c r="BF1078" s="560"/>
      <c r="BG1078" s="560"/>
      <c r="BH1078" s="560"/>
      <c r="BI1078" s="560"/>
      <c r="BJ1078" s="560"/>
      <c r="BK1078" s="560"/>
      <c r="BL1078" s="560"/>
      <c r="BM1078" s="560"/>
      <c r="BN1078" s="560"/>
      <c r="BO1078" s="560"/>
      <c r="BP1078" s="560"/>
      <c r="BQ1078" s="561"/>
      <c r="BR1078" s="559" t="str">
        <f>+'escenarios deportivos '!I4</f>
        <v>cr 5 cll16 esq</v>
      </c>
      <c r="BS1078" s="560"/>
      <c r="BT1078" s="560"/>
      <c r="BU1078" s="560"/>
      <c r="BV1078" s="560"/>
      <c r="BW1078" s="561"/>
      <c r="BX1078" s="559"/>
      <c r="BY1078" s="560"/>
      <c r="BZ1078" s="560"/>
      <c r="CA1078" s="560"/>
      <c r="CB1078" s="560"/>
      <c r="CC1078" s="560"/>
      <c r="CD1078" s="560"/>
      <c r="CE1078" s="561"/>
      <c r="CF1078" s="559"/>
      <c r="CG1078" s="560"/>
      <c r="CH1078" s="560"/>
      <c r="CI1078" s="560"/>
      <c r="CJ1078" s="560"/>
      <c r="CK1078" s="560"/>
      <c r="CL1078" s="560"/>
      <c r="CM1078" s="560"/>
      <c r="CN1078" s="561"/>
      <c r="CO1078" s="2"/>
      <c r="CP1078" s="134"/>
      <c r="CQ1078" s="134"/>
      <c r="CR1078" s="134"/>
    </row>
    <row r="1079" spans="1:96" ht="17.25" customHeight="1">
      <c r="D1079" s="320" t="str">
        <f>+'escenarios deportivos '!A21</f>
        <v xml:space="preserve">pueblo rico </v>
      </c>
      <c r="E1079" s="321"/>
      <c r="F1079" s="321"/>
      <c r="G1079" s="321"/>
      <c r="H1079" s="321"/>
      <c r="I1079" s="321"/>
      <c r="J1079" s="321"/>
      <c r="K1079" s="321"/>
      <c r="L1079" s="321"/>
      <c r="M1079" s="321"/>
      <c r="N1079" s="321"/>
      <c r="O1079" s="321"/>
      <c r="P1079" s="321"/>
      <c r="Q1079" s="321"/>
      <c r="R1079" s="321"/>
      <c r="S1079" s="321"/>
      <c r="T1079" s="321"/>
      <c r="U1079" s="321"/>
      <c r="V1079" s="321"/>
      <c r="W1079" s="321"/>
      <c r="X1079" s="321"/>
      <c r="Y1079" s="322"/>
      <c r="Z1079" s="572"/>
      <c r="AA1079" s="572"/>
      <c r="AB1079" s="572"/>
      <c r="AC1079" s="572"/>
      <c r="AD1079" s="572"/>
      <c r="AE1079" s="572"/>
      <c r="AF1079" s="572" t="str">
        <f>+'escenarios deportivos '!C22</f>
        <v>x</v>
      </c>
      <c r="AG1079" s="572"/>
      <c r="AH1079" s="572"/>
      <c r="AI1079" s="572"/>
      <c r="AJ1079" s="572"/>
      <c r="AK1079" s="572"/>
      <c r="AL1079" s="572"/>
      <c r="AM1079" s="572"/>
      <c r="AN1079" s="281">
        <f>+'escenarios deportivos '!D21</f>
        <v>0</v>
      </c>
      <c r="AO1079" s="282"/>
      <c r="AP1079" s="281">
        <f>+'escenarios deportivos '!E21</f>
        <v>0</v>
      </c>
      <c r="AQ1079" s="282"/>
      <c r="AR1079" s="282"/>
      <c r="AS1079" s="281" t="str">
        <f>+'escenarios deportivos '!F21</f>
        <v>x</v>
      </c>
      <c r="AT1079" s="282"/>
      <c r="AU1079" s="2"/>
      <c r="AV1079" s="559" t="str">
        <f>+'escenarios deportivos '!H5</f>
        <v>Casa de la cultura</v>
      </c>
      <c r="AW1079" s="560"/>
      <c r="AX1079" s="560"/>
      <c r="AY1079" s="560"/>
      <c r="AZ1079" s="560"/>
      <c r="BA1079" s="560"/>
      <c r="BB1079" s="560"/>
      <c r="BC1079" s="560"/>
      <c r="BD1079" s="560"/>
      <c r="BE1079" s="560"/>
      <c r="BF1079" s="560"/>
      <c r="BG1079" s="560"/>
      <c r="BH1079" s="560"/>
      <c r="BI1079" s="560"/>
      <c r="BJ1079" s="560"/>
      <c r="BK1079" s="560"/>
      <c r="BL1079" s="560"/>
      <c r="BM1079" s="560"/>
      <c r="BN1079" s="560"/>
      <c r="BO1079" s="560"/>
      <c r="BP1079" s="560"/>
      <c r="BQ1079" s="561"/>
      <c r="BR1079" s="559" t="str">
        <f>+'escenarios deportivos '!I5</f>
        <v>cll 16 entre cr 4-5</v>
      </c>
      <c r="BS1079" s="560"/>
      <c r="BT1079" s="560"/>
      <c r="BU1079" s="560"/>
      <c r="BV1079" s="560"/>
      <c r="BW1079" s="561"/>
      <c r="BX1079" s="559"/>
      <c r="BY1079" s="560"/>
      <c r="BZ1079" s="560"/>
      <c r="CA1079" s="560"/>
      <c r="CB1079" s="560"/>
      <c r="CC1079" s="560"/>
      <c r="CD1079" s="560"/>
      <c r="CE1079" s="561"/>
      <c r="CF1079" s="559"/>
      <c r="CG1079" s="560"/>
      <c r="CH1079" s="560"/>
      <c r="CI1079" s="560"/>
      <c r="CJ1079" s="560"/>
      <c r="CK1079" s="560"/>
      <c r="CL1079" s="560"/>
      <c r="CM1079" s="560"/>
      <c r="CN1079" s="561"/>
      <c r="CO1079" s="2"/>
      <c r="CP1079" s="134"/>
      <c r="CQ1079" s="134"/>
      <c r="CR1079" s="134"/>
    </row>
    <row r="1080" spans="1:96" ht="17.25" customHeight="1">
      <c r="D1080" s="320" t="str">
        <f>+'escenarios deportivos '!A22</f>
        <v>sagrada familia</v>
      </c>
      <c r="E1080" s="321"/>
      <c r="F1080" s="321"/>
      <c r="G1080" s="321"/>
      <c r="H1080" s="321"/>
      <c r="I1080" s="321"/>
      <c r="J1080" s="321"/>
      <c r="K1080" s="321"/>
      <c r="L1080" s="321"/>
      <c r="M1080" s="321"/>
      <c r="N1080" s="321"/>
      <c r="O1080" s="321"/>
      <c r="P1080" s="321"/>
      <c r="Q1080" s="321"/>
      <c r="R1080" s="321"/>
      <c r="S1080" s="321"/>
      <c r="T1080" s="321"/>
      <c r="U1080" s="321"/>
      <c r="V1080" s="321"/>
      <c r="W1080" s="321"/>
      <c r="X1080" s="321"/>
      <c r="Y1080" s="322"/>
      <c r="Z1080" s="572"/>
      <c r="AA1080" s="572"/>
      <c r="AB1080" s="572"/>
      <c r="AC1080" s="572"/>
      <c r="AD1080" s="572"/>
      <c r="AE1080" s="572"/>
      <c r="AF1080" s="572" t="str">
        <f>+'escenarios deportivos '!C23</f>
        <v>x</v>
      </c>
      <c r="AG1080" s="572"/>
      <c r="AH1080" s="572"/>
      <c r="AI1080" s="572"/>
      <c r="AJ1080" s="572"/>
      <c r="AK1080" s="572"/>
      <c r="AL1080" s="572"/>
      <c r="AM1080" s="572"/>
      <c r="AN1080" s="281">
        <f>+'escenarios deportivos '!D22</f>
        <v>0</v>
      </c>
      <c r="AO1080" s="282"/>
      <c r="AP1080" s="281">
        <f>+'escenarios deportivos '!E22</f>
        <v>0</v>
      </c>
      <c r="AQ1080" s="282"/>
      <c r="AR1080" s="282"/>
      <c r="AS1080" s="281" t="str">
        <f>+'escenarios deportivos '!F22</f>
        <v>x</v>
      </c>
      <c r="AT1080" s="282"/>
      <c r="AU1080" s="2"/>
      <c r="AV1080" s="559" t="str">
        <f>+'escenarios deportivos '!H6</f>
        <v xml:space="preserve">Monumento de la madre </v>
      </c>
      <c r="AW1080" s="560"/>
      <c r="AX1080" s="560"/>
      <c r="AY1080" s="560"/>
      <c r="AZ1080" s="560"/>
      <c r="BA1080" s="560"/>
      <c r="BB1080" s="560"/>
      <c r="BC1080" s="560"/>
      <c r="BD1080" s="560"/>
      <c r="BE1080" s="560"/>
      <c r="BF1080" s="560"/>
      <c r="BG1080" s="560"/>
      <c r="BH1080" s="560"/>
      <c r="BI1080" s="560"/>
      <c r="BJ1080" s="560"/>
      <c r="BK1080" s="560"/>
      <c r="BL1080" s="560"/>
      <c r="BM1080" s="560"/>
      <c r="BN1080" s="560"/>
      <c r="BO1080" s="560"/>
      <c r="BP1080" s="560"/>
      <c r="BQ1080" s="561"/>
      <c r="BR1080" s="559" t="str">
        <f>+'escenarios deportivos '!I6</f>
        <v xml:space="preserve">barrio las 10 casas </v>
      </c>
      <c r="BS1080" s="560"/>
      <c r="BT1080" s="560"/>
      <c r="BU1080" s="560"/>
      <c r="BV1080" s="560"/>
      <c r="BW1080" s="561"/>
      <c r="BX1080" s="559"/>
      <c r="BY1080" s="560"/>
      <c r="BZ1080" s="560"/>
      <c r="CA1080" s="560"/>
      <c r="CB1080" s="560"/>
      <c r="CC1080" s="560"/>
      <c r="CD1080" s="560"/>
      <c r="CE1080" s="561"/>
      <c r="CF1080" s="559"/>
      <c r="CG1080" s="560"/>
      <c r="CH1080" s="560"/>
      <c r="CI1080" s="560"/>
      <c r="CJ1080" s="560"/>
      <c r="CK1080" s="560"/>
      <c r="CL1080" s="560"/>
      <c r="CM1080" s="560"/>
      <c r="CN1080" s="561"/>
      <c r="CO1080" s="2"/>
      <c r="CP1080" s="134"/>
      <c r="CQ1080" s="134"/>
      <c r="CR1080" s="134"/>
    </row>
    <row r="1081" spans="1:96" ht="17.25" customHeight="1">
      <c r="D1081" s="320" t="str">
        <f>+'escenarios deportivos '!A23</f>
        <v xml:space="preserve">san vicente </v>
      </c>
      <c r="E1081" s="321"/>
      <c r="F1081" s="321"/>
      <c r="G1081" s="321"/>
      <c r="H1081" s="321"/>
      <c r="I1081" s="321"/>
      <c r="J1081" s="321"/>
      <c r="K1081" s="321"/>
      <c r="L1081" s="321"/>
      <c r="M1081" s="321"/>
      <c r="N1081" s="321"/>
      <c r="O1081" s="321"/>
      <c r="P1081" s="321"/>
      <c r="Q1081" s="321"/>
      <c r="R1081" s="321"/>
      <c r="S1081" s="321"/>
      <c r="T1081" s="321"/>
      <c r="U1081" s="321"/>
      <c r="V1081" s="321"/>
      <c r="W1081" s="321"/>
      <c r="X1081" s="321"/>
      <c r="Y1081" s="322"/>
      <c r="Z1081" s="572" t="str">
        <f>+'escenarios deportivos '!B24</f>
        <v>x</v>
      </c>
      <c r="AA1081" s="572"/>
      <c r="AB1081" s="572"/>
      <c r="AC1081" s="572"/>
      <c r="AD1081" s="572"/>
      <c r="AE1081" s="572"/>
      <c r="AF1081" s="572"/>
      <c r="AG1081" s="572"/>
      <c r="AH1081" s="572"/>
      <c r="AI1081" s="572"/>
      <c r="AJ1081" s="572"/>
      <c r="AK1081" s="572"/>
      <c r="AL1081" s="572"/>
      <c r="AM1081" s="572"/>
      <c r="AN1081" s="281">
        <f>+'escenarios deportivos '!D23</f>
        <v>0</v>
      </c>
      <c r="AO1081" s="282"/>
      <c r="AP1081" s="281">
        <f>+'escenarios deportivos '!E23</f>
        <v>0</v>
      </c>
      <c r="AQ1081" s="282"/>
      <c r="AR1081" s="282"/>
      <c r="AS1081" s="281" t="str">
        <f>+'escenarios deportivos '!F23</f>
        <v>x</v>
      </c>
      <c r="AT1081" s="282"/>
      <c r="AU1081" s="2"/>
      <c r="AV1081" s="559" t="str">
        <f>+'escenarios deportivos '!H7</f>
        <v xml:space="preserve"> Obras de barranquismo</v>
      </c>
      <c r="AW1081" s="560"/>
      <c r="AX1081" s="560"/>
      <c r="AY1081" s="560"/>
      <c r="AZ1081" s="560"/>
      <c r="BA1081" s="560"/>
      <c r="BB1081" s="560"/>
      <c r="BC1081" s="560"/>
      <c r="BD1081" s="560"/>
      <c r="BE1081" s="560"/>
      <c r="BF1081" s="560"/>
      <c r="BG1081" s="560"/>
      <c r="BH1081" s="560"/>
      <c r="BI1081" s="560"/>
      <c r="BJ1081" s="560"/>
      <c r="BK1081" s="560"/>
      <c r="BL1081" s="560"/>
      <c r="BM1081" s="560"/>
      <c r="BN1081" s="560"/>
      <c r="BO1081" s="560"/>
      <c r="BP1081" s="560"/>
      <c r="BQ1081" s="561"/>
      <c r="BR1081" s="559" t="str">
        <f>+'escenarios deportivos '!I7</f>
        <v xml:space="preserve">frente instituto quimbaya </v>
      </c>
      <c r="BS1081" s="560"/>
      <c r="BT1081" s="560"/>
      <c r="BU1081" s="560"/>
      <c r="BV1081" s="560"/>
      <c r="BW1081" s="561"/>
      <c r="BX1081" s="385"/>
      <c r="BY1081" s="386"/>
      <c r="BZ1081" s="386"/>
      <c r="CA1081" s="386"/>
      <c r="CB1081" s="386"/>
      <c r="CC1081" s="386"/>
      <c r="CD1081" s="386"/>
      <c r="CE1081" s="387"/>
      <c r="CF1081" s="385"/>
      <c r="CG1081" s="386"/>
      <c r="CH1081" s="386"/>
      <c r="CI1081" s="386"/>
      <c r="CJ1081" s="386"/>
      <c r="CK1081" s="386"/>
      <c r="CL1081" s="386"/>
      <c r="CM1081" s="386"/>
      <c r="CN1081" s="387"/>
      <c r="CO1081" s="2"/>
      <c r="CP1081" s="134"/>
      <c r="CQ1081" s="134"/>
      <c r="CR1081" s="134"/>
    </row>
    <row r="1082" spans="1:96" ht="12.75" customHeight="1">
      <c r="D1082" s="320" t="str">
        <f>+'escenarios deportivos '!A24</f>
        <v xml:space="preserve">simon bolivar </v>
      </c>
      <c r="E1082" s="321"/>
      <c r="F1082" s="321"/>
      <c r="G1082" s="321"/>
      <c r="H1082" s="321"/>
      <c r="I1082" s="321"/>
      <c r="J1082" s="321"/>
      <c r="K1082" s="321"/>
      <c r="L1082" s="321"/>
      <c r="M1082" s="321"/>
      <c r="N1082" s="321"/>
      <c r="O1082" s="321"/>
      <c r="P1082" s="321"/>
      <c r="Q1082" s="321"/>
      <c r="R1082" s="321"/>
      <c r="S1082" s="321"/>
      <c r="T1082" s="321"/>
      <c r="U1082" s="321"/>
      <c r="V1082" s="321"/>
      <c r="W1082" s="321"/>
      <c r="X1082" s="321"/>
      <c r="Y1082" s="322"/>
      <c r="Z1082" s="572" t="str">
        <f>+'escenarios deportivos '!B25</f>
        <v>x</v>
      </c>
      <c r="AA1082" s="572"/>
      <c r="AB1082" s="572"/>
      <c r="AC1082" s="572"/>
      <c r="AD1082" s="572"/>
      <c r="AE1082" s="572"/>
      <c r="AF1082" s="572"/>
      <c r="AG1082" s="572"/>
      <c r="AH1082" s="572"/>
      <c r="AI1082" s="572"/>
      <c r="AJ1082" s="572"/>
      <c r="AK1082" s="572"/>
      <c r="AL1082" s="572"/>
      <c r="AM1082" s="572"/>
      <c r="AN1082" s="281">
        <f>+'escenarios deportivos '!D24</f>
        <v>0</v>
      </c>
      <c r="AO1082" s="282"/>
      <c r="AP1082" s="281">
        <f>+'escenarios deportivos '!E24</f>
        <v>0</v>
      </c>
      <c r="AQ1082" s="282"/>
      <c r="AR1082" s="282"/>
      <c r="AS1082" s="281" t="str">
        <f>+'escenarios deportivos '!F24</f>
        <v>x</v>
      </c>
      <c r="AT1082" s="282"/>
      <c r="AU1082" s="2"/>
      <c r="AV1082" s="559" t="str">
        <f>+'escenarios deportivos '!H8</f>
        <v>Esculturas</v>
      </c>
      <c r="AW1082" s="560"/>
      <c r="AX1082" s="560"/>
      <c r="AY1082" s="560"/>
      <c r="AZ1082" s="560"/>
      <c r="BA1082" s="560"/>
      <c r="BB1082" s="560"/>
      <c r="BC1082" s="560"/>
      <c r="BD1082" s="560"/>
      <c r="BE1082" s="560"/>
      <c r="BF1082" s="560"/>
      <c r="BG1082" s="560"/>
      <c r="BH1082" s="560"/>
      <c r="BI1082" s="560"/>
      <c r="BJ1082" s="560"/>
      <c r="BK1082" s="560"/>
      <c r="BL1082" s="560"/>
      <c r="BM1082" s="560"/>
      <c r="BN1082" s="560"/>
      <c r="BO1082" s="560"/>
      <c r="BP1082" s="560"/>
      <c r="BQ1082" s="561"/>
      <c r="BR1082" s="559" t="str">
        <f>+'escenarios deportivos '!I8</f>
        <v>Salida filandia</v>
      </c>
      <c r="BS1082" s="560"/>
      <c r="BT1082" s="560"/>
      <c r="BU1082" s="560"/>
      <c r="BV1082" s="560"/>
      <c r="BW1082" s="561"/>
      <c r="BX1082" s="385"/>
      <c r="BY1082" s="386"/>
      <c r="BZ1082" s="386"/>
      <c r="CA1082" s="386"/>
      <c r="CB1082" s="386"/>
      <c r="CC1082" s="386"/>
      <c r="CD1082" s="386"/>
      <c r="CE1082" s="387"/>
      <c r="CF1082" s="385"/>
      <c r="CG1082" s="386"/>
      <c r="CH1082" s="386"/>
      <c r="CI1082" s="386"/>
      <c r="CJ1082" s="386"/>
      <c r="CK1082" s="386"/>
      <c r="CL1082" s="386"/>
      <c r="CM1082" s="386"/>
      <c r="CN1082" s="387"/>
      <c r="CO1082" s="2"/>
      <c r="CP1082" s="134"/>
      <c r="CQ1082" s="134"/>
      <c r="CR1082" s="134"/>
    </row>
    <row r="1083" spans="1:96" ht="17.25" customHeight="1">
      <c r="D1083" s="320" t="str">
        <f>+'escenarios deportivos '!A25</f>
        <v>instituto quimbaya</v>
      </c>
      <c r="E1083" s="321"/>
      <c r="F1083" s="321"/>
      <c r="G1083" s="321"/>
      <c r="H1083" s="321"/>
      <c r="I1083" s="321"/>
      <c r="J1083" s="321"/>
      <c r="K1083" s="321"/>
      <c r="L1083" s="321"/>
      <c r="M1083" s="321"/>
      <c r="N1083" s="321"/>
      <c r="O1083" s="321"/>
      <c r="P1083" s="321"/>
      <c r="Q1083" s="321"/>
      <c r="R1083" s="321"/>
      <c r="S1083" s="321"/>
      <c r="T1083" s="321"/>
      <c r="U1083" s="321"/>
      <c r="V1083" s="321"/>
      <c r="W1083" s="321"/>
      <c r="X1083" s="321"/>
      <c r="Y1083" s="322"/>
      <c r="Z1083" s="572" t="str">
        <f>+'escenarios deportivos '!B26</f>
        <v>x</v>
      </c>
      <c r="AA1083" s="572"/>
      <c r="AB1083" s="572"/>
      <c r="AC1083" s="572"/>
      <c r="AD1083" s="572"/>
      <c r="AE1083" s="572"/>
      <c r="AF1083" s="572"/>
      <c r="AG1083" s="572"/>
      <c r="AH1083" s="572"/>
      <c r="AI1083" s="572"/>
      <c r="AJ1083" s="572"/>
      <c r="AK1083" s="572"/>
      <c r="AL1083" s="572"/>
      <c r="AM1083" s="572"/>
      <c r="AN1083" s="281">
        <f>+'escenarios deportivos '!D25</f>
        <v>0</v>
      </c>
      <c r="AO1083" s="282"/>
      <c r="AP1083" s="281">
        <f>+'escenarios deportivos '!E25</f>
        <v>0</v>
      </c>
      <c r="AQ1083" s="282"/>
      <c r="AR1083" s="282"/>
      <c r="AS1083" s="281" t="str">
        <f>+'escenarios deportivos '!F25</f>
        <v>x</v>
      </c>
      <c r="AT1083" s="282"/>
      <c r="AU1083" s="2"/>
      <c r="AV1083" s="559" t="str">
        <f>+'escenarios deportivos '!H9</f>
        <v xml:space="preserve">Estacion ferrocarril </v>
      </c>
      <c r="AW1083" s="560"/>
      <c r="AX1083" s="560"/>
      <c r="AY1083" s="560"/>
      <c r="AZ1083" s="560"/>
      <c r="BA1083" s="560"/>
      <c r="BB1083" s="560"/>
      <c r="BC1083" s="560"/>
      <c r="BD1083" s="560"/>
      <c r="BE1083" s="560"/>
      <c r="BF1083" s="560"/>
      <c r="BG1083" s="560"/>
      <c r="BH1083" s="560"/>
      <c r="BI1083" s="560"/>
      <c r="BJ1083" s="560"/>
      <c r="BK1083" s="560"/>
      <c r="BL1083" s="560"/>
      <c r="BM1083" s="560"/>
      <c r="BN1083" s="560"/>
      <c r="BO1083" s="560"/>
      <c r="BP1083" s="560"/>
      <c r="BQ1083" s="561"/>
      <c r="BR1083" s="559" t="str">
        <f>+'escenarios deportivos '!I9</f>
        <v xml:space="preserve">Parque la estacion </v>
      </c>
      <c r="BS1083" s="560"/>
      <c r="BT1083" s="560"/>
      <c r="BU1083" s="560"/>
      <c r="BV1083" s="560"/>
      <c r="BW1083" s="561"/>
      <c r="BX1083" s="385"/>
      <c r="BY1083" s="386"/>
      <c r="BZ1083" s="386"/>
      <c r="CA1083" s="386"/>
      <c r="CB1083" s="386"/>
      <c r="CC1083" s="386"/>
      <c r="CD1083" s="386"/>
      <c r="CE1083" s="387"/>
      <c r="CF1083" s="385"/>
      <c r="CG1083" s="386"/>
      <c r="CH1083" s="386"/>
      <c r="CI1083" s="386"/>
      <c r="CJ1083" s="386"/>
      <c r="CK1083" s="386"/>
      <c r="CL1083" s="386"/>
      <c r="CM1083" s="386"/>
      <c r="CN1083" s="387"/>
      <c r="CO1083" s="2"/>
      <c r="CP1083" s="134"/>
      <c r="CQ1083" s="134"/>
      <c r="CR1083" s="134"/>
    </row>
    <row r="1084" spans="1:96" ht="17.25" customHeight="1">
      <c r="D1084" s="320" t="str">
        <f>+'escenarios deportivos '!A26</f>
        <v>espiritu santo</v>
      </c>
      <c r="E1084" s="321"/>
      <c r="F1084" s="321"/>
      <c r="G1084" s="321"/>
      <c r="H1084" s="321"/>
      <c r="I1084" s="321"/>
      <c r="J1084" s="321"/>
      <c r="K1084" s="321"/>
      <c r="L1084" s="321"/>
      <c r="M1084" s="321"/>
      <c r="N1084" s="321"/>
      <c r="O1084" s="321"/>
      <c r="P1084" s="321"/>
      <c r="Q1084" s="321"/>
      <c r="R1084" s="321"/>
      <c r="S1084" s="321"/>
      <c r="T1084" s="321"/>
      <c r="U1084" s="321"/>
      <c r="V1084" s="321"/>
      <c r="W1084" s="321"/>
      <c r="X1084" s="321"/>
      <c r="Y1084" s="322"/>
      <c r="Z1084" s="572" t="str">
        <f>+'escenarios deportivos '!B27</f>
        <v>x</v>
      </c>
      <c r="AA1084" s="572"/>
      <c r="AB1084" s="572"/>
      <c r="AC1084" s="572"/>
      <c r="AD1084" s="572"/>
      <c r="AE1084" s="572"/>
      <c r="AF1084" s="572"/>
      <c r="AG1084" s="572"/>
      <c r="AH1084" s="572"/>
      <c r="AI1084" s="572"/>
      <c r="AJ1084" s="572"/>
      <c r="AK1084" s="572"/>
      <c r="AL1084" s="572"/>
      <c r="AM1084" s="572"/>
      <c r="AN1084" s="281">
        <f>+'escenarios deportivos '!D26</f>
        <v>0</v>
      </c>
      <c r="AO1084" s="282"/>
      <c r="AP1084" s="281">
        <f>+'escenarios deportivos '!E26</f>
        <v>0</v>
      </c>
      <c r="AQ1084" s="282"/>
      <c r="AR1084" s="282"/>
      <c r="AS1084" s="281" t="str">
        <f>+'escenarios deportivos '!F26</f>
        <v>x</v>
      </c>
      <c r="AT1084" s="282"/>
      <c r="AU1084" s="2"/>
      <c r="AV1084" s="559" t="str">
        <f>+'escenarios deportivos '!H10</f>
        <v xml:space="preserve">Estacion ferrocarril </v>
      </c>
      <c r="AW1084" s="560"/>
      <c r="AX1084" s="560"/>
      <c r="AY1084" s="560"/>
      <c r="AZ1084" s="560"/>
      <c r="BA1084" s="560"/>
      <c r="BB1084" s="560"/>
      <c r="BC1084" s="560"/>
      <c r="BD1084" s="560"/>
      <c r="BE1084" s="560"/>
      <c r="BF1084" s="560"/>
      <c r="BG1084" s="560"/>
      <c r="BH1084" s="560"/>
      <c r="BI1084" s="560"/>
      <c r="BJ1084" s="560"/>
      <c r="BK1084" s="560"/>
      <c r="BL1084" s="560"/>
      <c r="BM1084" s="560"/>
      <c r="BN1084" s="560"/>
      <c r="BO1084" s="560"/>
      <c r="BP1084" s="560"/>
      <c r="BQ1084" s="561"/>
      <c r="BR1084" s="559"/>
      <c r="BS1084" s="560"/>
      <c r="BT1084" s="560"/>
      <c r="BU1084" s="560"/>
      <c r="BV1084" s="560"/>
      <c r="BW1084" s="561"/>
      <c r="BX1084" s="385" t="str">
        <f>+'escenarios deportivos '!J10</f>
        <v xml:space="preserve">Vrd carmelita </v>
      </c>
      <c r="BY1084" s="386"/>
      <c r="BZ1084" s="386"/>
      <c r="CA1084" s="386"/>
      <c r="CB1084" s="386"/>
      <c r="CC1084" s="386"/>
      <c r="CD1084" s="386"/>
      <c r="CE1084" s="387"/>
      <c r="CF1084" s="385"/>
      <c r="CG1084" s="386"/>
      <c r="CH1084" s="386"/>
      <c r="CI1084" s="386"/>
      <c r="CJ1084" s="386"/>
      <c r="CK1084" s="386"/>
      <c r="CL1084" s="386"/>
      <c r="CM1084" s="386"/>
      <c r="CN1084" s="387"/>
      <c r="CO1084" s="2"/>
      <c r="CP1084" s="134"/>
      <c r="CQ1084" s="134"/>
      <c r="CR1084" s="134"/>
    </row>
    <row r="1085" spans="1:96" ht="17.25" customHeight="1">
      <c r="D1085" s="320" t="str">
        <f>+'escenarios deportivos '!A27</f>
        <v>polideportivo ciudadela</v>
      </c>
      <c r="E1085" s="321"/>
      <c r="F1085" s="321"/>
      <c r="G1085" s="321"/>
      <c r="H1085" s="321"/>
      <c r="I1085" s="321"/>
      <c r="J1085" s="321"/>
      <c r="K1085" s="321"/>
      <c r="L1085" s="321"/>
      <c r="M1085" s="321"/>
      <c r="N1085" s="321"/>
      <c r="O1085" s="321"/>
      <c r="P1085" s="321"/>
      <c r="Q1085" s="321"/>
      <c r="R1085" s="321"/>
      <c r="S1085" s="321"/>
      <c r="T1085" s="321"/>
      <c r="U1085" s="321"/>
      <c r="V1085" s="321"/>
      <c r="W1085" s="321"/>
      <c r="X1085" s="321"/>
      <c r="Y1085" s="322"/>
      <c r="Z1085" s="572" t="str">
        <f>+'escenarios deportivos '!B28</f>
        <v>x</v>
      </c>
      <c r="AA1085" s="572"/>
      <c r="AB1085" s="572"/>
      <c r="AC1085" s="572"/>
      <c r="AD1085" s="572"/>
      <c r="AE1085" s="572"/>
      <c r="AF1085" s="572"/>
      <c r="AG1085" s="572"/>
      <c r="AH1085" s="572"/>
      <c r="AI1085" s="572"/>
      <c r="AJ1085" s="572"/>
      <c r="AK1085" s="572"/>
      <c r="AL1085" s="572"/>
      <c r="AM1085" s="572"/>
      <c r="AN1085" s="281">
        <f>+'escenarios deportivos '!D27</f>
        <v>0</v>
      </c>
      <c r="AO1085" s="282"/>
      <c r="AP1085" s="281" t="str">
        <f>+'escenarios deportivos '!E27</f>
        <v>x</v>
      </c>
      <c r="AQ1085" s="282"/>
      <c r="AR1085" s="282"/>
      <c r="AS1085" s="281">
        <f>+'escenarios deportivos '!F27</f>
        <v>0</v>
      </c>
      <c r="AT1085" s="282"/>
      <c r="AU1085" s="2"/>
      <c r="AV1085" s="559"/>
      <c r="AW1085" s="560"/>
      <c r="AX1085" s="560"/>
      <c r="AY1085" s="560"/>
      <c r="AZ1085" s="560"/>
      <c r="BA1085" s="560"/>
      <c r="BB1085" s="560"/>
      <c r="BC1085" s="560"/>
      <c r="BD1085" s="560"/>
      <c r="BE1085" s="560"/>
      <c r="BF1085" s="560"/>
      <c r="BG1085" s="560"/>
      <c r="BH1085" s="560"/>
      <c r="BI1085" s="560"/>
      <c r="BJ1085" s="560"/>
      <c r="BK1085" s="560"/>
      <c r="BL1085" s="560"/>
      <c r="BM1085" s="560"/>
      <c r="BN1085" s="560"/>
      <c r="BO1085" s="560"/>
      <c r="BP1085" s="560"/>
      <c r="BQ1085" s="561"/>
      <c r="BR1085" s="385"/>
      <c r="BS1085" s="386"/>
      <c r="BT1085" s="386"/>
      <c r="BU1085" s="386"/>
      <c r="BV1085" s="386"/>
      <c r="BW1085" s="387"/>
      <c r="BX1085" s="385"/>
      <c r="BY1085" s="386"/>
      <c r="BZ1085" s="386"/>
      <c r="CA1085" s="386"/>
      <c r="CB1085" s="386"/>
      <c r="CC1085" s="386"/>
      <c r="CD1085" s="386"/>
      <c r="CE1085" s="387"/>
      <c r="CF1085" s="385"/>
      <c r="CG1085" s="386"/>
      <c r="CH1085" s="386"/>
      <c r="CI1085" s="386"/>
      <c r="CJ1085" s="386"/>
      <c r="CK1085" s="386"/>
      <c r="CL1085" s="386"/>
      <c r="CM1085" s="386"/>
      <c r="CN1085" s="387"/>
      <c r="CO1085" s="2"/>
      <c r="CP1085" s="134"/>
      <c r="CQ1085" s="134"/>
      <c r="CR1085" s="134"/>
    </row>
    <row r="1086" spans="1:96" ht="17.25" customHeight="1">
      <c r="D1086" s="320" t="str">
        <f>+'escenarios deportivos '!A28</f>
        <v xml:space="preserve">coliseo cubierto </v>
      </c>
      <c r="E1086" s="321"/>
      <c r="F1086" s="321"/>
      <c r="G1086" s="321"/>
      <c r="H1086" s="321"/>
      <c r="I1086" s="321"/>
      <c r="J1086" s="321"/>
      <c r="K1086" s="321"/>
      <c r="L1086" s="321"/>
      <c r="M1086" s="321"/>
      <c r="N1086" s="321"/>
      <c r="O1086" s="321"/>
      <c r="P1086" s="321"/>
      <c r="Q1086" s="321"/>
      <c r="R1086" s="321"/>
      <c r="S1086" s="321"/>
      <c r="T1086" s="321"/>
      <c r="U1086" s="321"/>
      <c r="V1086" s="321"/>
      <c r="W1086" s="321"/>
      <c r="X1086" s="321"/>
      <c r="Y1086" s="322"/>
      <c r="Z1086" s="572" t="str">
        <f>+'escenarios deportivos '!B29</f>
        <v>x</v>
      </c>
      <c r="AA1086" s="572"/>
      <c r="AB1086" s="572"/>
      <c r="AC1086" s="572"/>
      <c r="AD1086" s="572"/>
      <c r="AE1086" s="572"/>
      <c r="AF1086" s="572"/>
      <c r="AG1086" s="572"/>
      <c r="AH1086" s="572"/>
      <c r="AI1086" s="572"/>
      <c r="AJ1086" s="572"/>
      <c r="AK1086" s="572"/>
      <c r="AL1086" s="572"/>
      <c r="AM1086" s="572"/>
      <c r="AN1086" s="281">
        <f>+'escenarios deportivos '!D28</f>
        <v>0</v>
      </c>
      <c r="AO1086" s="282"/>
      <c r="AP1086" s="281">
        <f>+'escenarios deportivos '!E28</f>
        <v>0</v>
      </c>
      <c r="AQ1086" s="282"/>
      <c r="AR1086" s="282"/>
      <c r="AS1086" s="281" t="str">
        <f>+'escenarios deportivos '!F28</f>
        <v>x</v>
      </c>
      <c r="AT1086" s="282"/>
      <c r="AU1086" s="2"/>
      <c r="AV1086" s="385"/>
      <c r="AW1086" s="386"/>
      <c r="AX1086" s="386"/>
      <c r="AY1086" s="386"/>
      <c r="AZ1086" s="386"/>
      <c r="BA1086" s="386"/>
      <c r="BB1086" s="386"/>
      <c r="BC1086" s="386"/>
      <c r="BD1086" s="386"/>
      <c r="BE1086" s="386"/>
      <c r="BF1086" s="386"/>
      <c r="BG1086" s="386"/>
      <c r="BH1086" s="386"/>
      <c r="BI1086" s="386"/>
      <c r="BJ1086" s="386"/>
      <c r="BK1086" s="386"/>
      <c r="BL1086" s="386"/>
      <c r="BM1086" s="386"/>
      <c r="BN1086" s="386"/>
      <c r="BO1086" s="386"/>
      <c r="BP1086" s="386"/>
      <c r="BQ1086" s="387"/>
      <c r="BR1086" s="385"/>
      <c r="BS1086" s="386"/>
      <c r="BT1086" s="386"/>
      <c r="BU1086" s="386"/>
      <c r="BV1086" s="386"/>
      <c r="BW1086" s="387"/>
      <c r="BX1086" s="385"/>
      <c r="BY1086" s="386"/>
      <c r="BZ1086" s="386"/>
      <c r="CA1086" s="386"/>
      <c r="CB1086" s="386"/>
      <c r="CC1086" s="386"/>
      <c r="CD1086" s="386"/>
      <c r="CE1086" s="387"/>
      <c r="CF1086" s="385"/>
      <c r="CG1086" s="386"/>
      <c r="CH1086" s="386"/>
      <c r="CI1086" s="386"/>
      <c r="CJ1086" s="386"/>
      <c r="CK1086" s="386"/>
      <c r="CL1086" s="386"/>
      <c r="CM1086" s="386"/>
      <c r="CN1086" s="387"/>
      <c r="CO1086" s="2"/>
      <c r="CP1086" s="134"/>
      <c r="CQ1086" s="134"/>
      <c r="CR1086" s="134"/>
    </row>
    <row r="1087" spans="1:96" ht="17.25" customHeight="1">
      <c r="D1087" s="320" t="str">
        <f>+'escenarios deportivos '!A29</f>
        <v xml:space="preserve">cancha multiple laureles </v>
      </c>
      <c r="E1087" s="321"/>
      <c r="F1087" s="321"/>
      <c r="G1087" s="321"/>
      <c r="H1087" s="321"/>
      <c r="I1087" s="321"/>
      <c r="J1087" s="321"/>
      <c r="K1087" s="321"/>
      <c r="L1087" s="321"/>
      <c r="M1087" s="321"/>
      <c r="N1087" s="321"/>
      <c r="O1087" s="321"/>
      <c r="P1087" s="321"/>
      <c r="Q1087" s="321"/>
      <c r="R1087" s="321"/>
      <c r="S1087" s="321"/>
      <c r="T1087" s="321"/>
      <c r="U1087" s="321"/>
      <c r="V1087" s="321"/>
      <c r="W1087" s="321"/>
      <c r="X1087" s="321"/>
      <c r="Y1087" s="322"/>
      <c r="Z1087" s="572" t="str">
        <f>+'escenarios deportivos '!B30</f>
        <v>x</v>
      </c>
      <c r="AA1087" s="572"/>
      <c r="AB1087" s="572"/>
      <c r="AC1087" s="572"/>
      <c r="AD1087" s="572"/>
      <c r="AE1087" s="572"/>
      <c r="AF1087" s="572"/>
      <c r="AG1087" s="572"/>
      <c r="AH1087" s="572"/>
      <c r="AI1087" s="572"/>
      <c r="AJ1087" s="572"/>
      <c r="AK1087" s="572"/>
      <c r="AL1087" s="572"/>
      <c r="AM1087" s="572"/>
      <c r="AN1087" s="281">
        <f>+'escenarios deportivos '!D29</f>
        <v>0</v>
      </c>
      <c r="AO1087" s="282"/>
      <c r="AP1087" s="281" t="str">
        <f>+'escenarios deportivos '!E29</f>
        <v>x</v>
      </c>
      <c r="AQ1087" s="282"/>
      <c r="AR1087" s="282"/>
      <c r="AS1087" s="281">
        <f>+'escenarios deportivos '!F29</f>
        <v>0</v>
      </c>
      <c r="AT1087" s="282"/>
      <c r="AU1087" s="2"/>
      <c r="AV1087" s="385"/>
      <c r="AW1087" s="386"/>
      <c r="AX1087" s="386"/>
      <c r="AY1087" s="386"/>
      <c r="AZ1087" s="386"/>
      <c r="BA1087" s="386"/>
      <c r="BB1087" s="386"/>
      <c r="BC1087" s="386"/>
      <c r="BD1087" s="386"/>
      <c r="BE1087" s="386"/>
      <c r="BF1087" s="386"/>
      <c r="BG1087" s="386"/>
      <c r="BH1087" s="386"/>
      <c r="BI1087" s="386"/>
      <c r="BJ1087" s="386"/>
      <c r="BK1087" s="386"/>
      <c r="BL1087" s="386"/>
      <c r="BM1087" s="386"/>
      <c r="BN1087" s="386"/>
      <c r="BO1087" s="386"/>
      <c r="BP1087" s="386"/>
      <c r="BQ1087" s="387"/>
      <c r="BR1087" s="385"/>
      <c r="BS1087" s="386"/>
      <c r="BT1087" s="386"/>
      <c r="BU1087" s="386"/>
      <c r="BV1087" s="386"/>
      <c r="BW1087" s="387"/>
      <c r="BX1087" s="385"/>
      <c r="BY1087" s="386"/>
      <c r="BZ1087" s="386"/>
      <c r="CA1087" s="386"/>
      <c r="CB1087" s="386"/>
      <c r="CC1087" s="386"/>
      <c r="CD1087" s="386"/>
      <c r="CE1087" s="387"/>
      <c r="CF1087" s="385"/>
      <c r="CG1087" s="386"/>
      <c r="CH1087" s="386"/>
      <c r="CI1087" s="386"/>
      <c r="CJ1087" s="386"/>
      <c r="CK1087" s="386"/>
      <c r="CL1087" s="386"/>
      <c r="CM1087" s="386"/>
      <c r="CN1087" s="387"/>
      <c r="CO1087" s="2"/>
      <c r="CP1087" s="134"/>
      <c r="CQ1087" s="134"/>
      <c r="CR1087" s="134"/>
    </row>
    <row r="1088" spans="1:96" ht="17.25" customHeight="1">
      <c r="D1088" s="320" t="str">
        <f>+'escenarios deportivos '!A30</f>
        <v xml:space="preserve">cancha multiple el cacique </v>
      </c>
      <c r="E1088" s="321"/>
      <c r="F1088" s="321"/>
      <c r="G1088" s="321"/>
      <c r="H1088" s="321"/>
      <c r="I1088" s="321"/>
      <c r="J1088" s="321"/>
      <c r="K1088" s="321"/>
      <c r="L1088" s="321"/>
      <c r="M1088" s="321"/>
      <c r="N1088" s="321"/>
      <c r="O1088" s="321"/>
      <c r="P1088" s="321"/>
      <c r="Q1088" s="321"/>
      <c r="R1088" s="321"/>
      <c r="S1088" s="321"/>
      <c r="T1088" s="321"/>
      <c r="U1088" s="321"/>
      <c r="V1088" s="321"/>
      <c r="W1088" s="321"/>
      <c r="X1088" s="321"/>
      <c r="Y1088" s="322"/>
      <c r="Z1088" s="572" t="str">
        <f>+'escenarios deportivos '!B31</f>
        <v>x</v>
      </c>
      <c r="AA1088" s="572"/>
      <c r="AB1088" s="572"/>
      <c r="AC1088" s="572"/>
      <c r="AD1088" s="572"/>
      <c r="AE1088" s="572"/>
      <c r="AF1088" s="572"/>
      <c r="AG1088" s="572"/>
      <c r="AH1088" s="572"/>
      <c r="AI1088" s="572"/>
      <c r="AJ1088" s="572"/>
      <c r="AK1088" s="572"/>
      <c r="AL1088" s="572"/>
      <c r="AM1088" s="572"/>
      <c r="AN1088" s="281">
        <f>+'escenarios deportivos '!D30</f>
        <v>0</v>
      </c>
      <c r="AO1088" s="282"/>
      <c r="AP1088" s="281">
        <f>+'escenarios deportivos '!E30</f>
        <v>0</v>
      </c>
      <c r="AQ1088" s="282"/>
      <c r="AR1088" s="282"/>
      <c r="AS1088" s="281" t="str">
        <f>+'escenarios deportivos '!F30</f>
        <v>x</v>
      </c>
      <c r="AT1088" s="282"/>
      <c r="AU1088" s="2"/>
      <c r="AV1088" s="385"/>
      <c r="AW1088" s="386"/>
      <c r="AX1088" s="386"/>
      <c r="AY1088" s="386"/>
      <c r="AZ1088" s="386"/>
      <c r="BA1088" s="386"/>
      <c r="BB1088" s="386"/>
      <c r="BC1088" s="386"/>
      <c r="BD1088" s="386"/>
      <c r="BE1088" s="386"/>
      <c r="BF1088" s="386"/>
      <c r="BG1088" s="386"/>
      <c r="BH1088" s="386"/>
      <c r="BI1088" s="386"/>
      <c r="BJ1088" s="386"/>
      <c r="BK1088" s="386"/>
      <c r="BL1088" s="386"/>
      <c r="BM1088" s="386"/>
      <c r="BN1088" s="386"/>
      <c r="BO1088" s="386"/>
      <c r="BP1088" s="386"/>
      <c r="BQ1088" s="387"/>
      <c r="BR1088" s="385"/>
      <c r="BS1088" s="386"/>
      <c r="BT1088" s="386"/>
      <c r="BU1088" s="386"/>
      <c r="BV1088" s="386"/>
      <c r="BW1088" s="387"/>
      <c r="BX1088" s="385"/>
      <c r="BY1088" s="386"/>
      <c r="BZ1088" s="386"/>
      <c r="CA1088" s="386"/>
      <c r="CB1088" s="386"/>
      <c r="CC1088" s="386"/>
      <c r="CD1088" s="386"/>
      <c r="CE1088" s="387"/>
      <c r="CF1088" s="385"/>
      <c r="CG1088" s="386"/>
      <c r="CH1088" s="386"/>
      <c r="CI1088" s="386"/>
      <c r="CJ1088" s="386"/>
      <c r="CK1088" s="386"/>
      <c r="CL1088" s="386"/>
      <c r="CM1088" s="386"/>
      <c r="CN1088" s="387"/>
      <c r="CO1088" s="2"/>
      <c r="CP1088" s="134"/>
      <c r="CQ1088" s="134"/>
      <c r="CR1088" s="134"/>
    </row>
    <row r="1089" spans="1:96" ht="17.25" customHeight="1">
      <c r="D1089" s="320" t="str">
        <f>+'escenarios deportivos '!A31</f>
        <v>estadio municipal</v>
      </c>
      <c r="E1089" s="321"/>
      <c r="F1089" s="321"/>
      <c r="G1089" s="321"/>
      <c r="H1089" s="321"/>
      <c r="I1089" s="321"/>
      <c r="J1089" s="321"/>
      <c r="K1089" s="321"/>
      <c r="L1089" s="321"/>
      <c r="M1089" s="321"/>
      <c r="N1089" s="321"/>
      <c r="O1089" s="321"/>
      <c r="P1089" s="321"/>
      <c r="Q1089" s="321"/>
      <c r="R1089" s="321"/>
      <c r="S1089" s="321"/>
      <c r="T1089" s="321"/>
      <c r="U1089" s="321"/>
      <c r="V1089" s="321"/>
      <c r="W1089" s="321"/>
      <c r="X1089" s="321"/>
      <c r="Y1089" s="322"/>
      <c r="Z1089" s="572" t="str">
        <f>+'escenarios deportivos '!B32</f>
        <v>x</v>
      </c>
      <c r="AA1089" s="572"/>
      <c r="AB1089" s="572"/>
      <c r="AC1089" s="572"/>
      <c r="AD1089" s="572"/>
      <c r="AE1089" s="572"/>
      <c r="AF1089" s="572"/>
      <c r="AG1089" s="572"/>
      <c r="AH1089" s="572"/>
      <c r="AI1089" s="572"/>
      <c r="AJ1089" s="572"/>
      <c r="AK1089" s="572"/>
      <c r="AL1089" s="572"/>
      <c r="AM1089" s="572"/>
      <c r="AN1089" s="281">
        <f>+'escenarios deportivos '!D31</f>
        <v>0</v>
      </c>
      <c r="AO1089" s="282"/>
      <c r="AP1089" s="281" t="str">
        <f>+'escenarios deportivos '!E31</f>
        <v>x</v>
      </c>
      <c r="AQ1089" s="282"/>
      <c r="AR1089" s="282"/>
      <c r="AS1089" s="281">
        <f>+'escenarios deportivos '!F31</f>
        <v>0</v>
      </c>
      <c r="AT1089" s="282"/>
      <c r="AU1089" s="2"/>
      <c r="AV1089" s="385"/>
      <c r="AW1089" s="386"/>
      <c r="AX1089" s="386"/>
      <c r="AY1089" s="386"/>
      <c r="AZ1089" s="386"/>
      <c r="BA1089" s="386"/>
      <c r="BB1089" s="386"/>
      <c r="BC1089" s="386"/>
      <c r="BD1089" s="386"/>
      <c r="BE1089" s="386"/>
      <c r="BF1089" s="386"/>
      <c r="BG1089" s="386"/>
      <c r="BH1089" s="386"/>
      <c r="BI1089" s="386"/>
      <c r="BJ1089" s="386"/>
      <c r="BK1089" s="386"/>
      <c r="BL1089" s="386"/>
      <c r="BM1089" s="386"/>
      <c r="BN1089" s="386"/>
      <c r="BO1089" s="386"/>
      <c r="BP1089" s="386"/>
      <c r="BQ1089" s="387"/>
      <c r="BR1089" s="385"/>
      <c r="BS1089" s="386"/>
      <c r="BT1089" s="386"/>
      <c r="BU1089" s="386"/>
      <c r="BV1089" s="386"/>
      <c r="BW1089" s="387"/>
      <c r="BX1089" s="385"/>
      <c r="BY1089" s="386"/>
      <c r="BZ1089" s="386"/>
      <c r="CA1089" s="386"/>
      <c r="CB1089" s="386"/>
      <c r="CC1089" s="386"/>
      <c r="CD1089" s="386"/>
      <c r="CE1089" s="387"/>
      <c r="CF1089" s="385"/>
      <c r="CG1089" s="386"/>
      <c r="CH1089" s="386"/>
      <c r="CI1089" s="386"/>
      <c r="CJ1089" s="386"/>
      <c r="CK1089" s="386"/>
      <c r="CL1089" s="386"/>
      <c r="CM1089" s="386"/>
      <c r="CN1089" s="387"/>
      <c r="CO1089" s="2"/>
      <c r="CP1089" s="134"/>
      <c r="CQ1089" s="134"/>
      <c r="CR1089" s="134"/>
    </row>
    <row r="1090" spans="1:96" ht="17.25" customHeight="1">
      <c r="D1090" s="320" t="str">
        <f>+'escenarios deportivos '!A32</f>
        <v>polideportivo planvitec</v>
      </c>
      <c r="E1090" s="321"/>
      <c r="F1090" s="321"/>
      <c r="G1090" s="321"/>
      <c r="H1090" s="321"/>
      <c r="I1090" s="321"/>
      <c r="J1090" s="321"/>
      <c r="K1090" s="321"/>
      <c r="L1090" s="321"/>
      <c r="M1090" s="321"/>
      <c r="N1090" s="321"/>
      <c r="O1090" s="321"/>
      <c r="P1090" s="321"/>
      <c r="Q1090" s="321"/>
      <c r="R1090" s="321"/>
      <c r="S1090" s="321"/>
      <c r="T1090" s="321"/>
      <c r="U1090" s="321"/>
      <c r="V1090" s="321"/>
      <c r="W1090" s="321"/>
      <c r="X1090" s="321"/>
      <c r="Y1090" s="322"/>
      <c r="Z1090" s="572" t="str">
        <f>+'escenarios deportivos '!B33</f>
        <v>x</v>
      </c>
      <c r="AA1090" s="572"/>
      <c r="AB1090" s="572"/>
      <c r="AC1090" s="572"/>
      <c r="AD1090" s="572"/>
      <c r="AE1090" s="572"/>
      <c r="AF1090" s="572"/>
      <c r="AG1090" s="572"/>
      <c r="AH1090" s="572"/>
      <c r="AI1090" s="572"/>
      <c r="AJ1090" s="572"/>
      <c r="AK1090" s="572"/>
      <c r="AL1090" s="572"/>
      <c r="AM1090" s="572"/>
      <c r="AN1090" s="281">
        <f>+'escenarios deportivos '!D32</f>
        <v>0</v>
      </c>
      <c r="AO1090" s="282"/>
      <c r="AP1090" s="281" t="str">
        <f>+'escenarios deportivos '!E32</f>
        <v>x</v>
      </c>
      <c r="AQ1090" s="282"/>
      <c r="AR1090" s="282"/>
      <c r="AS1090" s="281">
        <f>+'escenarios deportivos '!F32</f>
        <v>0</v>
      </c>
      <c r="AT1090" s="282"/>
      <c r="AU1090" s="2"/>
      <c r="AV1090" s="385"/>
      <c r="AW1090" s="386"/>
      <c r="AX1090" s="386"/>
      <c r="AY1090" s="386"/>
      <c r="AZ1090" s="386"/>
      <c r="BA1090" s="386"/>
      <c r="BB1090" s="386"/>
      <c r="BC1090" s="386"/>
      <c r="BD1090" s="386"/>
      <c r="BE1090" s="386"/>
      <c r="BF1090" s="386"/>
      <c r="BG1090" s="386"/>
      <c r="BH1090" s="386"/>
      <c r="BI1090" s="386"/>
      <c r="BJ1090" s="386"/>
      <c r="BK1090" s="386"/>
      <c r="BL1090" s="386"/>
      <c r="BM1090" s="386"/>
      <c r="BN1090" s="386"/>
      <c r="BO1090" s="386"/>
      <c r="BP1090" s="386"/>
      <c r="BQ1090" s="387"/>
      <c r="BR1090" s="385"/>
      <c r="BS1090" s="386"/>
      <c r="BT1090" s="386"/>
      <c r="BU1090" s="386"/>
      <c r="BV1090" s="386"/>
      <c r="BW1090" s="387"/>
      <c r="BX1090" s="385"/>
      <c r="BY1090" s="386"/>
      <c r="BZ1090" s="386"/>
      <c r="CA1090" s="386"/>
      <c r="CB1090" s="386"/>
      <c r="CC1090" s="386"/>
      <c r="CD1090" s="386"/>
      <c r="CE1090" s="387"/>
      <c r="CF1090" s="385"/>
      <c r="CG1090" s="386"/>
      <c r="CH1090" s="386"/>
      <c r="CI1090" s="386"/>
      <c r="CJ1090" s="386"/>
      <c r="CK1090" s="386"/>
      <c r="CL1090" s="386"/>
      <c r="CM1090" s="386"/>
      <c r="CN1090" s="387"/>
      <c r="CO1090" s="2"/>
      <c r="CP1090" s="134"/>
      <c r="CQ1090" s="134"/>
      <c r="CR1090" s="134"/>
    </row>
    <row r="1091" spans="1:96" ht="17.25" customHeight="1">
      <c r="D1091" s="320" t="str">
        <f>+'escenarios deportivos '!A33</f>
        <v>cancha multiple jose hilario</v>
      </c>
      <c r="E1091" s="321"/>
      <c r="F1091" s="321"/>
      <c r="G1091" s="321"/>
      <c r="H1091" s="321"/>
      <c r="I1091" s="321"/>
      <c r="J1091" s="321"/>
      <c r="K1091" s="321"/>
      <c r="L1091" s="321"/>
      <c r="M1091" s="321"/>
      <c r="N1091" s="321"/>
      <c r="O1091" s="321"/>
      <c r="P1091" s="321"/>
      <c r="Q1091" s="321"/>
      <c r="R1091" s="321"/>
      <c r="S1091" s="321"/>
      <c r="T1091" s="321"/>
      <c r="U1091" s="321"/>
      <c r="V1091" s="321"/>
      <c r="W1091" s="321"/>
      <c r="X1091" s="321"/>
      <c r="Y1091" s="322"/>
      <c r="Z1091" s="572" t="str">
        <f>+'escenarios deportivos '!B34</f>
        <v>x</v>
      </c>
      <c r="AA1091" s="572"/>
      <c r="AB1091" s="572"/>
      <c r="AC1091" s="572"/>
      <c r="AD1091" s="572"/>
      <c r="AE1091" s="572"/>
      <c r="AF1091" s="572"/>
      <c r="AG1091" s="572"/>
      <c r="AH1091" s="572"/>
      <c r="AI1091" s="572"/>
      <c r="AJ1091" s="572"/>
      <c r="AK1091" s="572"/>
      <c r="AL1091" s="572"/>
      <c r="AM1091" s="572"/>
      <c r="AN1091" s="281">
        <f>+'escenarios deportivos '!D33</f>
        <v>0</v>
      </c>
      <c r="AO1091" s="282"/>
      <c r="AP1091" s="281" t="str">
        <f>+'escenarios deportivos '!E33</f>
        <v>x</v>
      </c>
      <c r="AQ1091" s="282"/>
      <c r="AR1091" s="282"/>
      <c r="AS1091" s="281">
        <f>+'escenarios deportivos '!F33</f>
        <v>0</v>
      </c>
      <c r="AT1091" s="282"/>
      <c r="AU1091" s="2"/>
      <c r="AV1091" s="385"/>
      <c r="AW1091" s="386"/>
      <c r="AX1091" s="386"/>
      <c r="AY1091" s="386"/>
      <c r="AZ1091" s="386"/>
      <c r="BA1091" s="386"/>
      <c r="BB1091" s="386"/>
      <c r="BC1091" s="386"/>
      <c r="BD1091" s="386"/>
      <c r="BE1091" s="386"/>
      <c r="BF1091" s="386"/>
      <c r="BG1091" s="386"/>
      <c r="BH1091" s="386"/>
      <c r="BI1091" s="386"/>
      <c r="BJ1091" s="386"/>
      <c r="BK1091" s="386"/>
      <c r="BL1091" s="386"/>
      <c r="BM1091" s="386"/>
      <c r="BN1091" s="386"/>
      <c r="BO1091" s="386"/>
      <c r="BP1091" s="386"/>
      <c r="BQ1091" s="387"/>
      <c r="BR1091" s="385"/>
      <c r="BS1091" s="386"/>
      <c r="BT1091" s="386"/>
      <c r="BU1091" s="386"/>
      <c r="BV1091" s="386"/>
      <c r="BW1091" s="387"/>
      <c r="BX1091" s="385"/>
      <c r="BY1091" s="386"/>
      <c r="BZ1091" s="386"/>
      <c r="CA1091" s="386"/>
      <c r="CB1091" s="386"/>
      <c r="CC1091" s="386"/>
      <c r="CD1091" s="386"/>
      <c r="CE1091" s="387"/>
      <c r="CF1091" s="385"/>
      <c r="CG1091" s="386"/>
      <c r="CH1091" s="386"/>
      <c r="CI1091" s="386"/>
      <c r="CJ1091" s="386"/>
      <c r="CK1091" s="386"/>
      <c r="CL1091" s="386"/>
      <c r="CM1091" s="386"/>
      <c r="CN1091" s="387"/>
      <c r="CO1091" s="2"/>
      <c r="CP1091" s="134"/>
      <c r="CQ1091" s="134"/>
      <c r="CR1091" s="134"/>
    </row>
    <row r="1092" spans="1:96" ht="17.25" customHeight="1">
      <c r="D1092" s="320" t="str">
        <f>+'escenarios deportivos '!A34</f>
        <v xml:space="preserve">polideportivo la esperanza </v>
      </c>
      <c r="E1092" s="321"/>
      <c r="F1092" s="321"/>
      <c r="G1092" s="321"/>
      <c r="H1092" s="321"/>
      <c r="I1092" s="321"/>
      <c r="J1092" s="321"/>
      <c r="K1092" s="321"/>
      <c r="L1092" s="321"/>
      <c r="M1092" s="321"/>
      <c r="N1092" s="321"/>
      <c r="O1092" s="321"/>
      <c r="P1092" s="321"/>
      <c r="Q1092" s="321"/>
      <c r="R1092" s="321"/>
      <c r="S1092" s="321"/>
      <c r="T1092" s="321"/>
      <c r="U1092" s="321"/>
      <c r="V1092" s="321"/>
      <c r="W1092" s="321"/>
      <c r="X1092" s="321"/>
      <c r="Y1092" s="322"/>
      <c r="Z1092" s="572" t="str">
        <f>+'escenarios deportivos '!B35</f>
        <v>x</v>
      </c>
      <c r="AA1092" s="572"/>
      <c r="AB1092" s="572"/>
      <c r="AC1092" s="572"/>
      <c r="AD1092" s="572"/>
      <c r="AE1092" s="572"/>
      <c r="AF1092" s="572"/>
      <c r="AG1092" s="572"/>
      <c r="AH1092" s="572"/>
      <c r="AI1092" s="572"/>
      <c r="AJ1092" s="572"/>
      <c r="AK1092" s="572"/>
      <c r="AL1092" s="572"/>
      <c r="AM1092" s="572"/>
      <c r="AN1092" s="281">
        <f>+'escenarios deportivos '!D34</f>
        <v>0</v>
      </c>
      <c r="AO1092" s="282"/>
      <c r="AP1092" s="281" t="str">
        <f>+'escenarios deportivos '!E34</f>
        <v>x</v>
      </c>
      <c r="AQ1092" s="282"/>
      <c r="AR1092" s="282"/>
      <c r="AS1092" s="281">
        <f>+'escenarios deportivos '!F34</f>
        <v>0</v>
      </c>
      <c r="AT1092" s="282"/>
      <c r="AU1092" s="2"/>
      <c r="AV1092" s="385"/>
      <c r="AW1092" s="386"/>
      <c r="AX1092" s="386"/>
      <c r="AY1092" s="386"/>
      <c r="AZ1092" s="386"/>
      <c r="BA1092" s="386"/>
      <c r="BB1092" s="386"/>
      <c r="BC1092" s="386"/>
      <c r="BD1092" s="386"/>
      <c r="BE1092" s="386"/>
      <c r="BF1092" s="386"/>
      <c r="BG1092" s="386"/>
      <c r="BH1092" s="386"/>
      <c r="BI1092" s="386"/>
      <c r="BJ1092" s="386"/>
      <c r="BK1092" s="386"/>
      <c r="BL1092" s="386"/>
      <c r="BM1092" s="386"/>
      <c r="BN1092" s="386"/>
      <c r="BO1092" s="386"/>
      <c r="BP1092" s="386"/>
      <c r="BQ1092" s="387"/>
      <c r="BR1092" s="385"/>
      <c r="BS1092" s="386"/>
      <c r="BT1092" s="386"/>
      <c r="BU1092" s="386"/>
      <c r="BV1092" s="386"/>
      <c r="BW1092" s="387"/>
      <c r="BX1092" s="385"/>
      <c r="BY1092" s="386"/>
      <c r="BZ1092" s="386"/>
      <c r="CA1092" s="386"/>
      <c r="CB1092" s="386"/>
      <c r="CC1092" s="386"/>
      <c r="CD1092" s="386"/>
      <c r="CE1092" s="387"/>
      <c r="CF1092" s="385"/>
      <c r="CG1092" s="386"/>
      <c r="CH1092" s="386"/>
      <c r="CI1092" s="386"/>
      <c r="CJ1092" s="386"/>
      <c r="CK1092" s="386"/>
      <c r="CL1092" s="386"/>
      <c r="CM1092" s="386"/>
      <c r="CN1092" s="387"/>
      <c r="CO1092" s="2"/>
      <c r="CP1092" s="134"/>
      <c r="CQ1092" s="134"/>
      <c r="CR1092" s="134"/>
    </row>
    <row r="1093" spans="1:96" ht="17.25" customHeight="1">
      <c r="D1093" s="320" t="str">
        <f>+'escenarios deportivos '!A35</f>
        <v>pista de patinaje laureles</v>
      </c>
      <c r="E1093" s="321"/>
      <c r="F1093" s="321"/>
      <c r="G1093" s="321"/>
      <c r="H1093" s="321"/>
      <c r="I1093" s="321"/>
      <c r="J1093" s="321"/>
      <c r="K1093" s="321"/>
      <c r="L1093" s="321"/>
      <c r="M1093" s="321"/>
      <c r="N1093" s="321"/>
      <c r="O1093" s="321"/>
      <c r="P1093" s="321"/>
      <c r="Q1093" s="321"/>
      <c r="R1093" s="321"/>
      <c r="S1093" s="321"/>
      <c r="T1093" s="321"/>
      <c r="U1093" s="321"/>
      <c r="V1093" s="321"/>
      <c r="W1093" s="321"/>
      <c r="X1093" s="321"/>
      <c r="Y1093" s="322"/>
      <c r="Z1093" s="572" t="str">
        <f>+'escenarios deportivos '!B36</f>
        <v>x</v>
      </c>
      <c r="AA1093" s="572"/>
      <c r="AB1093" s="572"/>
      <c r="AC1093" s="572"/>
      <c r="AD1093" s="572"/>
      <c r="AE1093" s="572"/>
      <c r="AF1093" s="572"/>
      <c r="AG1093" s="572"/>
      <c r="AH1093" s="572"/>
      <c r="AI1093" s="572"/>
      <c r="AJ1093" s="572"/>
      <c r="AK1093" s="572"/>
      <c r="AL1093" s="572"/>
      <c r="AM1093" s="572"/>
      <c r="AN1093" s="281" t="str">
        <f>+'escenarios deportivos '!D35</f>
        <v>x</v>
      </c>
      <c r="AO1093" s="282"/>
      <c r="AP1093" s="281">
        <f>+'escenarios deportivos '!E35</f>
        <v>0</v>
      </c>
      <c r="AQ1093" s="282"/>
      <c r="AR1093" s="282"/>
      <c r="AS1093" s="281">
        <f>+'escenarios deportivos '!F35</f>
        <v>0</v>
      </c>
      <c r="AT1093" s="282"/>
      <c r="AU1093" s="2"/>
      <c r="AV1093" s="385"/>
      <c r="AW1093" s="386"/>
      <c r="AX1093" s="386"/>
      <c r="AY1093" s="386"/>
      <c r="AZ1093" s="386"/>
      <c r="BA1093" s="386"/>
      <c r="BB1093" s="386"/>
      <c r="BC1093" s="386"/>
      <c r="BD1093" s="386"/>
      <c r="BE1093" s="386"/>
      <c r="BF1093" s="386"/>
      <c r="BG1093" s="386"/>
      <c r="BH1093" s="386"/>
      <c r="BI1093" s="386"/>
      <c r="BJ1093" s="386"/>
      <c r="BK1093" s="386"/>
      <c r="BL1093" s="386"/>
      <c r="BM1093" s="386"/>
      <c r="BN1093" s="386"/>
      <c r="BO1093" s="386"/>
      <c r="BP1093" s="386"/>
      <c r="BQ1093" s="387"/>
      <c r="BR1093" s="385"/>
      <c r="BS1093" s="386"/>
      <c r="BT1093" s="386"/>
      <c r="BU1093" s="386"/>
      <c r="BV1093" s="386"/>
      <c r="BW1093" s="387"/>
      <c r="BX1093" s="385"/>
      <c r="BY1093" s="386"/>
      <c r="BZ1093" s="386"/>
      <c r="CA1093" s="386"/>
      <c r="CB1093" s="386"/>
      <c r="CC1093" s="386"/>
      <c r="CD1093" s="386"/>
      <c r="CE1093" s="387"/>
      <c r="CF1093" s="385"/>
      <c r="CG1093" s="386"/>
      <c r="CH1093" s="386"/>
      <c r="CI1093" s="386"/>
      <c r="CJ1093" s="386"/>
      <c r="CK1093" s="386"/>
      <c r="CL1093" s="386"/>
      <c r="CM1093" s="386"/>
      <c r="CN1093" s="387"/>
      <c r="CO1093" s="2"/>
      <c r="CP1093" s="134"/>
      <c r="CQ1093" s="134"/>
      <c r="CR1093" s="134"/>
    </row>
    <row r="1094" spans="1:96" ht="17.25" customHeight="1">
      <c r="D1094" s="320" t="str">
        <f>+'escenarios deportivos '!A36</f>
        <v>cancha multiple el despacio</v>
      </c>
      <c r="E1094" s="321"/>
      <c r="F1094" s="321"/>
      <c r="G1094" s="321"/>
      <c r="H1094" s="321"/>
      <c r="I1094" s="321"/>
      <c r="J1094" s="321"/>
      <c r="K1094" s="321"/>
      <c r="L1094" s="321"/>
      <c r="M1094" s="321"/>
      <c r="N1094" s="321"/>
      <c r="O1094" s="321"/>
      <c r="P1094" s="321"/>
      <c r="Q1094" s="321"/>
      <c r="R1094" s="321"/>
      <c r="S1094" s="321"/>
      <c r="T1094" s="321"/>
      <c r="U1094" s="321"/>
      <c r="V1094" s="321"/>
      <c r="W1094" s="321"/>
      <c r="X1094" s="321"/>
      <c r="Y1094" s="322"/>
      <c r="Z1094" s="572" t="str">
        <f>+'escenarios deportivos '!B37</f>
        <v>x</v>
      </c>
      <c r="AA1094" s="572"/>
      <c r="AB1094" s="572"/>
      <c r="AC1094" s="572"/>
      <c r="AD1094" s="572"/>
      <c r="AE1094" s="572"/>
      <c r="AF1094" s="572"/>
      <c r="AG1094" s="572"/>
      <c r="AH1094" s="572"/>
      <c r="AI1094" s="572"/>
      <c r="AJ1094" s="572"/>
      <c r="AK1094" s="572"/>
      <c r="AL1094" s="572"/>
      <c r="AM1094" s="572"/>
      <c r="AN1094" s="281">
        <f>+'escenarios deportivos '!D36</f>
        <v>0</v>
      </c>
      <c r="AO1094" s="283"/>
      <c r="AP1094" s="281">
        <f>+'escenarios deportivos '!E36</f>
        <v>0</v>
      </c>
      <c r="AQ1094" s="283"/>
      <c r="AR1094" s="283"/>
      <c r="AS1094" s="281" t="str">
        <f>+'escenarios deportivos '!F36</f>
        <v>x</v>
      </c>
      <c r="AT1094" s="283"/>
      <c r="AU1094" s="2"/>
      <c r="AV1094" s="385"/>
      <c r="AW1094" s="386"/>
      <c r="AX1094" s="386"/>
      <c r="AY1094" s="386"/>
      <c r="AZ1094" s="386"/>
      <c r="BA1094" s="386"/>
      <c r="BB1094" s="386"/>
      <c r="BC1094" s="386"/>
      <c r="BD1094" s="386"/>
      <c r="BE1094" s="386"/>
      <c r="BF1094" s="386"/>
      <c r="BG1094" s="386"/>
      <c r="BH1094" s="386"/>
      <c r="BI1094" s="386"/>
      <c r="BJ1094" s="386"/>
      <c r="BK1094" s="386"/>
      <c r="BL1094" s="386"/>
      <c r="BM1094" s="386"/>
      <c r="BN1094" s="386"/>
      <c r="BO1094" s="386"/>
      <c r="BP1094" s="386"/>
      <c r="BQ1094" s="387"/>
      <c r="BR1094" s="385"/>
      <c r="BS1094" s="386"/>
      <c r="BT1094" s="386"/>
      <c r="BU1094" s="386"/>
      <c r="BV1094" s="386"/>
      <c r="BW1094" s="387"/>
      <c r="BX1094" s="385"/>
      <c r="BY1094" s="386"/>
      <c r="BZ1094" s="386"/>
      <c r="CA1094" s="386"/>
      <c r="CB1094" s="386"/>
      <c r="CC1094" s="386"/>
      <c r="CD1094" s="386"/>
      <c r="CE1094" s="387"/>
      <c r="CF1094" s="385"/>
      <c r="CG1094" s="386"/>
      <c r="CH1094" s="386"/>
      <c r="CI1094" s="386"/>
      <c r="CJ1094" s="386"/>
      <c r="CK1094" s="386"/>
      <c r="CL1094" s="386"/>
      <c r="CM1094" s="386"/>
      <c r="CN1094" s="387"/>
      <c r="CO1094" s="2"/>
      <c r="CP1094" s="134"/>
      <c r="CQ1094" s="134"/>
      <c r="CR1094" s="134"/>
    </row>
    <row r="1095" spans="1:96" ht="17.25" customHeight="1">
      <c r="D1095" s="320" t="str">
        <f>+'escenarios deportivos '!A37</f>
        <v>cancha municipal</v>
      </c>
      <c r="E1095" s="321"/>
      <c r="F1095" s="321"/>
      <c r="G1095" s="321"/>
      <c r="H1095" s="321"/>
      <c r="I1095" s="321"/>
      <c r="J1095" s="321"/>
      <c r="K1095" s="321"/>
      <c r="L1095" s="321"/>
      <c r="M1095" s="321"/>
      <c r="N1095" s="321"/>
      <c r="O1095" s="321"/>
      <c r="P1095" s="321"/>
      <c r="Q1095" s="321"/>
      <c r="R1095" s="321"/>
      <c r="S1095" s="321"/>
      <c r="T1095" s="321"/>
      <c r="U1095" s="321"/>
      <c r="V1095" s="321"/>
      <c r="W1095" s="321"/>
      <c r="X1095" s="321"/>
      <c r="Y1095" s="322"/>
      <c r="Z1095" s="572" t="str">
        <f>+'escenarios deportivos '!B38</f>
        <v>x</v>
      </c>
      <c r="AA1095" s="572"/>
      <c r="AB1095" s="572"/>
      <c r="AC1095" s="572"/>
      <c r="AD1095" s="572"/>
      <c r="AE1095" s="572"/>
      <c r="AF1095" s="572"/>
      <c r="AG1095" s="572"/>
      <c r="AH1095" s="572"/>
      <c r="AI1095" s="572"/>
      <c r="AJ1095" s="572"/>
      <c r="AK1095" s="572"/>
      <c r="AL1095" s="572"/>
      <c r="AM1095" s="572"/>
      <c r="AN1095" s="281" t="str">
        <f>+'escenarios deportivos '!D37</f>
        <v>x</v>
      </c>
      <c r="AO1095" s="283"/>
      <c r="AP1095" s="281">
        <f>+'escenarios deportivos '!E37</f>
        <v>0</v>
      </c>
      <c r="AQ1095" s="283"/>
      <c r="AR1095" s="283"/>
      <c r="AS1095" s="281">
        <f>+'escenarios deportivos '!F37</f>
        <v>0</v>
      </c>
      <c r="AT1095" s="283"/>
      <c r="AU1095" s="2"/>
      <c r="AV1095" s="385"/>
      <c r="AW1095" s="386"/>
      <c r="AX1095" s="386"/>
      <c r="AY1095" s="386"/>
      <c r="AZ1095" s="386"/>
      <c r="BA1095" s="386"/>
      <c r="BB1095" s="386"/>
      <c r="BC1095" s="386"/>
      <c r="BD1095" s="386"/>
      <c r="BE1095" s="386"/>
      <c r="BF1095" s="386"/>
      <c r="BG1095" s="386"/>
      <c r="BH1095" s="386"/>
      <c r="BI1095" s="386"/>
      <c r="BJ1095" s="386"/>
      <c r="BK1095" s="386"/>
      <c r="BL1095" s="386"/>
      <c r="BM1095" s="386"/>
      <c r="BN1095" s="386"/>
      <c r="BO1095" s="386"/>
      <c r="BP1095" s="386"/>
      <c r="BQ1095" s="387"/>
      <c r="BR1095" s="385"/>
      <c r="BS1095" s="386"/>
      <c r="BT1095" s="386"/>
      <c r="BU1095" s="386"/>
      <c r="BV1095" s="386"/>
      <c r="BW1095" s="387"/>
      <c r="BX1095" s="385"/>
      <c r="BY1095" s="386"/>
      <c r="BZ1095" s="386"/>
      <c r="CA1095" s="386"/>
      <c r="CB1095" s="386"/>
      <c r="CC1095" s="386"/>
      <c r="CD1095" s="386"/>
      <c r="CE1095" s="387"/>
      <c r="CF1095" s="385"/>
      <c r="CG1095" s="386"/>
      <c r="CH1095" s="386"/>
      <c r="CI1095" s="386"/>
      <c r="CJ1095" s="386"/>
      <c r="CK1095" s="386"/>
      <c r="CL1095" s="386"/>
      <c r="CM1095" s="386"/>
      <c r="CN1095" s="387"/>
      <c r="CO1095" s="2"/>
      <c r="CP1095" s="134"/>
      <c r="CQ1095" s="134"/>
      <c r="CR1095" s="134"/>
    </row>
    <row r="1096" spans="1:96" ht="17.25" customHeight="1">
      <c r="D1096" s="320" t="str">
        <f>+'escenarios deportivos '!A38</f>
        <v>polideportivo el gaitan</v>
      </c>
      <c r="E1096" s="321"/>
      <c r="F1096" s="321"/>
      <c r="G1096" s="321"/>
      <c r="H1096" s="321"/>
      <c r="I1096" s="321"/>
      <c r="J1096" s="321"/>
      <c r="K1096" s="321"/>
      <c r="L1096" s="321"/>
      <c r="M1096" s="321"/>
      <c r="N1096" s="321"/>
      <c r="O1096" s="321"/>
      <c r="P1096" s="321"/>
      <c r="Q1096" s="321"/>
      <c r="R1096" s="321"/>
      <c r="S1096" s="321"/>
      <c r="T1096" s="321"/>
      <c r="U1096" s="321"/>
      <c r="V1096" s="321"/>
      <c r="W1096" s="321"/>
      <c r="X1096" s="321"/>
      <c r="Y1096" s="322"/>
      <c r="Z1096" s="572" t="str">
        <f>+'escenarios deportivos '!B39</f>
        <v>x</v>
      </c>
      <c r="AA1096" s="572"/>
      <c r="AB1096" s="572"/>
      <c r="AC1096" s="572"/>
      <c r="AD1096" s="572"/>
      <c r="AE1096" s="572"/>
      <c r="AF1096" s="572"/>
      <c r="AG1096" s="572"/>
      <c r="AH1096" s="572"/>
      <c r="AI1096" s="572"/>
      <c r="AJ1096" s="572"/>
      <c r="AK1096" s="572"/>
      <c r="AL1096" s="572"/>
      <c r="AM1096" s="572"/>
      <c r="AN1096" s="281" t="str">
        <f>+'escenarios deportivos '!D38</f>
        <v>x</v>
      </c>
      <c r="AO1096" s="284"/>
      <c r="AP1096" s="281">
        <f>+'escenarios deportivos '!E38</f>
        <v>0</v>
      </c>
      <c r="AQ1096" s="284"/>
      <c r="AR1096" s="284"/>
      <c r="AS1096" s="281">
        <f>+'escenarios deportivos '!F38</f>
        <v>0</v>
      </c>
      <c r="AT1096" s="284"/>
      <c r="AU1096" s="2"/>
      <c r="AV1096" s="385"/>
      <c r="AW1096" s="386"/>
      <c r="AX1096" s="386"/>
      <c r="AY1096" s="386"/>
      <c r="AZ1096" s="386"/>
      <c r="BA1096" s="386"/>
      <c r="BB1096" s="386"/>
      <c r="BC1096" s="386"/>
      <c r="BD1096" s="386"/>
      <c r="BE1096" s="386"/>
      <c r="BF1096" s="386"/>
      <c r="BG1096" s="386"/>
      <c r="BH1096" s="386"/>
      <c r="BI1096" s="386"/>
      <c r="BJ1096" s="386"/>
      <c r="BK1096" s="386"/>
      <c r="BL1096" s="386"/>
      <c r="BM1096" s="386"/>
      <c r="BN1096" s="386"/>
      <c r="BO1096" s="386"/>
      <c r="BP1096" s="386"/>
      <c r="BQ1096" s="387"/>
      <c r="BR1096" s="385"/>
      <c r="BS1096" s="386"/>
      <c r="BT1096" s="386"/>
      <c r="BU1096" s="386"/>
      <c r="BV1096" s="386"/>
      <c r="BW1096" s="387"/>
      <c r="BX1096" s="385"/>
      <c r="BY1096" s="386"/>
      <c r="BZ1096" s="386"/>
      <c r="CA1096" s="386"/>
      <c r="CB1096" s="386"/>
      <c r="CC1096" s="386"/>
      <c r="CD1096" s="386"/>
      <c r="CE1096" s="387"/>
      <c r="CF1096" s="385"/>
      <c r="CG1096" s="386"/>
      <c r="CH1096" s="386"/>
      <c r="CI1096" s="386"/>
      <c r="CJ1096" s="386"/>
      <c r="CK1096" s="386"/>
      <c r="CL1096" s="386"/>
      <c r="CM1096" s="386"/>
      <c r="CN1096" s="387"/>
      <c r="CO1096" s="2"/>
      <c r="CP1096" s="134"/>
      <c r="CQ1096" s="134"/>
      <c r="CR1096" s="134"/>
    </row>
    <row r="1097" spans="1:96" s="272" customFormat="1" ht="24.75" customHeight="1">
      <c r="A1097" s="270"/>
      <c r="B1097" s="270"/>
      <c r="C1097" s="270"/>
      <c r="D1097" s="320" t="str">
        <f>+'escenarios deportivos '!A39</f>
        <v>polideportivo cai</v>
      </c>
      <c r="E1097" s="321"/>
      <c r="F1097" s="321"/>
      <c r="G1097" s="321"/>
      <c r="H1097" s="321"/>
      <c r="I1097" s="321"/>
      <c r="J1097" s="321"/>
      <c r="K1097" s="321"/>
      <c r="L1097" s="321"/>
      <c r="M1097" s="321"/>
      <c r="N1097" s="321"/>
      <c r="O1097" s="321"/>
      <c r="P1097" s="321"/>
      <c r="Q1097" s="321"/>
      <c r="R1097" s="321"/>
      <c r="S1097" s="321"/>
      <c r="T1097" s="321"/>
      <c r="U1097" s="321"/>
      <c r="V1097" s="321"/>
      <c r="W1097" s="321"/>
      <c r="X1097" s="321"/>
      <c r="Y1097" s="322"/>
      <c r="Z1097" s="572" t="str">
        <f>+'escenarios deportivos '!B40</f>
        <v>x</v>
      </c>
      <c r="AA1097" s="572"/>
      <c r="AB1097" s="572"/>
      <c r="AC1097" s="572"/>
      <c r="AD1097" s="572"/>
      <c r="AE1097" s="572"/>
      <c r="AF1097" s="572"/>
      <c r="AG1097" s="572"/>
      <c r="AH1097" s="572"/>
      <c r="AI1097" s="572"/>
      <c r="AJ1097" s="572"/>
      <c r="AK1097" s="572"/>
      <c r="AL1097" s="572"/>
      <c r="AM1097" s="572"/>
      <c r="AN1097" s="281">
        <f>+'escenarios deportivos '!D39</f>
        <v>0</v>
      </c>
      <c r="AO1097" s="274"/>
      <c r="AP1097" s="281">
        <f>+'escenarios deportivos '!E39</f>
        <v>0</v>
      </c>
      <c r="AQ1097" s="274"/>
      <c r="AR1097" s="274"/>
      <c r="AS1097" s="281" t="str">
        <f>+'escenarios deportivos '!F39</f>
        <v>x</v>
      </c>
      <c r="AT1097" s="274"/>
      <c r="AU1097" s="271"/>
      <c r="AV1097" s="277"/>
      <c r="AW1097" s="275"/>
      <c r="AX1097" s="275"/>
      <c r="AY1097" s="275"/>
      <c r="AZ1097" s="275"/>
      <c r="BA1097" s="275"/>
      <c r="BB1097" s="275"/>
      <c r="BC1097" s="275"/>
      <c r="BD1097" s="275"/>
      <c r="BE1097" s="275"/>
      <c r="BF1097" s="275"/>
      <c r="BG1097" s="275"/>
      <c r="BH1097" s="275"/>
      <c r="BI1097" s="275"/>
      <c r="BJ1097" s="275"/>
      <c r="BK1097" s="275"/>
      <c r="BL1097" s="275"/>
      <c r="BM1097" s="275"/>
      <c r="BN1097" s="275"/>
      <c r="BO1097" s="275"/>
      <c r="BP1097" s="275"/>
      <c r="BQ1097" s="276"/>
      <c r="BR1097" s="277"/>
      <c r="BS1097" s="275"/>
      <c r="BT1097" s="275"/>
      <c r="BU1097" s="275"/>
      <c r="BV1097" s="275"/>
      <c r="BW1097" s="276"/>
      <c r="BX1097" s="277"/>
      <c r="BY1097" s="275"/>
      <c r="BZ1097" s="275"/>
      <c r="CA1097" s="275"/>
      <c r="CB1097" s="275"/>
      <c r="CC1097" s="275"/>
      <c r="CD1097" s="275"/>
      <c r="CE1097" s="276"/>
      <c r="CF1097" s="277"/>
      <c r="CG1097" s="275"/>
      <c r="CH1097" s="275"/>
      <c r="CI1097" s="275"/>
      <c r="CJ1097" s="275"/>
      <c r="CK1097" s="275"/>
      <c r="CL1097" s="275"/>
      <c r="CM1097" s="275"/>
      <c r="CN1097" s="276"/>
      <c r="CO1097" s="271"/>
      <c r="CP1097" s="273"/>
      <c r="CQ1097" s="273"/>
      <c r="CR1097" s="273"/>
    </row>
    <row r="1098" spans="1:96" s="272" customFormat="1" ht="24.75" customHeight="1">
      <c r="A1098" s="270"/>
      <c r="B1098" s="270"/>
      <c r="C1098" s="270"/>
      <c r="D1098" s="320" t="str">
        <f>+'escenarios deportivos '!A40</f>
        <v xml:space="preserve">polideportivo central </v>
      </c>
      <c r="E1098" s="321"/>
      <c r="F1098" s="321"/>
      <c r="G1098" s="321"/>
      <c r="H1098" s="321"/>
      <c r="I1098" s="321"/>
      <c r="J1098" s="321"/>
      <c r="K1098" s="321"/>
      <c r="L1098" s="321"/>
      <c r="M1098" s="321"/>
      <c r="N1098" s="321"/>
      <c r="O1098" s="321"/>
      <c r="P1098" s="321"/>
      <c r="Q1098" s="321"/>
      <c r="R1098" s="321"/>
      <c r="S1098" s="321"/>
      <c r="T1098" s="321"/>
      <c r="U1098" s="321"/>
      <c r="V1098" s="321"/>
      <c r="W1098" s="321"/>
      <c r="X1098" s="321"/>
      <c r="Y1098" s="322"/>
      <c r="Z1098" s="572" t="str">
        <f>+'escenarios deportivos '!B41</f>
        <v>x</v>
      </c>
      <c r="AA1098" s="572"/>
      <c r="AB1098" s="572"/>
      <c r="AC1098" s="572"/>
      <c r="AD1098" s="572"/>
      <c r="AE1098" s="572"/>
      <c r="AF1098" s="572"/>
      <c r="AG1098" s="572"/>
      <c r="AH1098" s="572"/>
      <c r="AI1098" s="572"/>
      <c r="AJ1098" s="572"/>
      <c r="AK1098" s="572"/>
      <c r="AL1098" s="572"/>
      <c r="AM1098" s="572"/>
      <c r="AN1098" s="281" t="str">
        <f>+'escenarios deportivos '!D40</f>
        <v>x</v>
      </c>
      <c r="AO1098" s="274"/>
      <c r="AP1098" s="281">
        <f>+'escenarios deportivos '!E40</f>
        <v>0</v>
      </c>
      <c r="AQ1098" s="274"/>
      <c r="AR1098" s="274"/>
      <c r="AS1098" s="281">
        <f>+'escenarios deportivos '!F40</f>
        <v>0</v>
      </c>
      <c r="AT1098" s="274"/>
      <c r="AU1098" s="271"/>
      <c r="AV1098" s="277"/>
      <c r="AW1098" s="275"/>
      <c r="AX1098" s="275"/>
      <c r="AY1098" s="275"/>
      <c r="AZ1098" s="275"/>
      <c r="BA1098" s="275"/>
      <c r="BB1098" s="275"/>
      <c r="BC1098" s="275"/>
      <c r="BD1098" s="275"/>
      <c r="BE1098" s="275"/>
      <c r="BF1098" s="275"/>
      <c r="BG1098" s="275"/>
      <c r="BH1098" s="275"/>
      <c r="BI1098" s="275"/>
      <c r="BJ1098" s="275"/>
      <c r="BK1098" s="275"/>
      <c r="BL1098" s="275"/>
      <c r="BM1098" s="275"/>
      <c r="BN1098" s="275"/>
      <c r="BO1098" s="275"/>
      <c r="BP1098" s="275"/>
      <c r="BQ1098" s="276"/>
      <c r="BR1098" s="277"/>
      <c r="BS1098" s="275"/>
      <c r="BT1098" s="275"/>
      <c r="BU1098" s="275"/>
      <c r="BV1098" s="275"/>
      <c r="BW1098" s="276"/>
      <c r="BX1098" s="277"/>
      <c r="BY1098" s="275"/>
      <c r="BZ1098" s="275"/>
      <c r="CA1098" s="275"/>
      <c r="CB1098" s="275"/>
      <c r="CC1098" s="275"/>
      <c r="CD1098" s="275"/>
      <c r="CE1098" s="276"/>
      <c r="CF1098" s="277"/>
      <c r="CG1098" s="275"/>
      <c r="CH1098" s="275"/>
      <c r="CI1098" s="275"/>
      <c r="CJ1098" s="275"/>
      <c r="CK1098" s="275"/>
      <c r="CL1098" s="275"/>
      <c r="CM1098" s="275"/>
      <c r="CN1098" s="276"/>
      <c r="CO1098" s="271"/>
      <c r="CP1098" s="273"/>
      <c r="CQ1098" s="273"/>
      <c r="CR1098" s="273"/>
    </row>
    <row r="1099" spans="1:96" s="272" customFormat="1" ht="24.75" customHeight="1">
      <c r="A1099" s="270"/>
      <c r="B1099" s="270"/>
      <c r="C1099" s="270"/>
      <c r="D1099" s="320" t="str">
        <f>+'escenarios deportivos '!A41</f>
        <v>cancha multiple villa laura</v>
      </c>
      <c r="E1099" s="321"/>
      <c r="F1099" s="321"/>
      <c r="G1099" s="321"/>
      <c r="H1099" s="321"/>
      <c r="I1099" s="321"/>
      <c r="J1099" s="321"/>
      <c r="K1099" s="321"/>
      <c r="L1099" s="321"/>
      <c r="M1099" s="321"/>
      <c r="N1099" s="321"/>
      <c r="O1099" s="321"/>
      <c r="P1099" s="321"/>
      <c r="Q1099" s="321"/>
      <c r="R1099" s="321"/>
      <c r="S1099" s="321"/>
      <c r="T1099" s="321"/>
      <c r="U1099" s="321"/>
      <c r="V1099" s="321"/>
      <c r="W1099" s="321"/>
      <c r="X1099" s="321"/>
      <c r="Y1099" s="322"/>
      <c r="Z1099" s="572" t="str">
        <f>+'escenarios deportivos '!B42</f>
        <v>x</v>
      </c>
      <c r="AA1099" s="572"/>
      <c r="AB1099" s="572"/>
      <c r="AC1099" s="572"/>
      <c r="AD1099" s="572"/>
      <c r="AE1099" s="572"/>
      <c r="AF1099" s="572"/>
      <c r="AG1099" s="572"/>
      <c r="AH1099" s="572"/>
      <c r="AI1099" s="572"/>
      <c r="AJ1099" s="572"/>
      <c r="AK1099" s="572"/>
      <c r="AL1099" s="572"/>
      <c r="AM1099" s="572"/>
      <c r="AN1099" s="281">
        <f>+'escenarios deportivos '!D41</f>
        <v>0</v>
      </c>
      <c r="AO1099" s="274"/>
      <c r="AP1099" s="281" t="str">
        <f>+'escenarios deportivos '!E41</f>
        <v>x</v>
      </c>
      <c r="AQ1099" s="274"/>
      <c r="AR1099" s="274"/>
      <c r="AS1099" s="281">
        <f>+'escenarios deportivos '!F41</f>
        <v>0</v>
      </c>
      <c r="AT1099" s="274"/>
      <c r="AU1099" s="271"/>
      <c r="AV1099" s="277"/>
      <c r="AW1099" s="275"/>
      <c r="AX1099" s="275"/>
      <c r="AY1099" s="275"/>
      <c r="AZ1099" s="275"/>
      <c r="BA1099" s="275"/>
      <c r="BB1099" s="275"/>
      <c r="BC1099" s="275"/>
      <c r="BD1099" s="275"/>
      <c r="BE1099" s="275"/>
      <c r="BF1099" s="275"/>
      <c r="BG1099" s="275"/>
      <c r="BH1099" s="275"/>
      <c r="BI1099" s="275"/>
      <c r="BJ1099" s="275"/>
      <c r="BK1099" s="275"/>
      <c r="BL1099" s="275"/>
      <c r="BM1099" s="275"/>
      <c r="BN1099" s="275"/>
      <c r="BO1099" s="275"/>
      <c r="BP1099" s="275"/>
      <c r="BQ1099" s="276"/>
      <c r="BR1099" s="277"/>
      <c r="BS1099" s="275"/>
      <c r="BT1099" s="275"/>
      <c r="BU1099" s="275"/>
      <c r="BV1099" s="275"/>
      <c r="BW1099" s="276"/>
      <c r="BX1099" s="277"/>
      <c r="BY1099" s="275"/>
      <c r="BZ1099" s="275"/>
      <c r="CA1099" s="275"/>
      <c r="CB1099" s="275"/>
      <c r="CC1099" s="275"/>
      <c r="CD1099" s="275"/>
      <c r="CE1099" s="276"/>
      <c r="CF1099" s="277"/>
      <c r="CG1099" s="275"/>
      <c r="CH1099" s="275"/>
      <c r="CI1099" s="275"/>
      <c r="CJ1099" s="275"/>
      <c r="CK1099" s="275"/>
      <c r="CL1099" s="275"/>
      <c r="CM1099" s="275"/>
      <c r="CN1099" s="276"/>
      <c r="CO1099" s="271"/>
      <c r="CP1099" s="273"/>
      <c r="CQ1099" s="273"/>
      <c r="CR1099" s="273"/>
    </row>
    <row r="1100" spans="1:96" s="272" customFormat="1" ht="24.75" customHeight="1">
      <c r="A1100" s="270"/>
      <c r="B1100" s="270"/>
      <c r="C1100" s="270"/>
      <c r="D1100" s="320" t="str">
        <f>+'escenarios deportivos '!A42</f>
        <v xml:space="preserve">skate park </v>
      </c>
      <c r="E1100" s="321"/>
      <c r="F1100" s="321"/>
      <c r="G1100" s="321"/>
      <c r="H1100" s="321"/>
      <c r="I1100" s="321"/>
      <c r="J1100" s="321"/>
      <c r="K1100" s="321"/>
      <c r="L1100" s="321"/>
      <c r="M1100" s="321"/>
      <c r="N1100" s="321"/>
      <c r="O1100" s="321"/>
      <c r="P1100" s="321"/>
      <c r="Q1100" s="321"/>
      <c r="R1100" s="321"/>
      <c r="S1100" s="321"/>
      <c r="T1100" s="321"/>
      <c r="U1100" s="321"/>
      <c r="V1100" s="321"/>
      <c r="W1100" s="321"/>
      <c r="X1100" s="321"/>
      <c r="Y1100" s="322"/>
      <c r="Z1100" s="572" t="str">
        <f>+'escenarios deportivos '!B43</f>
        <v>x</v>
      </c>
      <c r="AA1100" s="572"/>
      <c r="AB1100" s="572"/>
      <c r="AC1100" s="572"/>
      <c r="AD1100" s="572"/>
      <c r="AE1100" s="572"/>
      <c r="AF1100" s="572"/>
      <c r="AG1100" s="572"/>
      <c r="AH1100" s="572"/>
      <c r="AI1100" s="572"/>
      <c r="AJ1100" s="572"/>
      <c r="AK1100" s="572"/>
      <c r="AL1100" s="572"/>
      <c r="AM1100" s="572"/>
      <c r="AN1100" s="281">
        <f>+'escenarios deportivos '!D42</f>
        <v>0</v>
      </c>
      <c r="AO1100" s="274"/>
      <c r="AP1100" s="281" t="str">
        <f>+'escenarios deportivos '!E42</f>
        <v>x</v>
      </c>
      <c r="AQ1100" s="274"/>
      <c r="AR1100" s="274"/>
      <c r="AS1100" s="281">
        <f>+'escenarios deportivos '!F42</f>
        <v>0</v>
      </c>
      <c r="AT1100" s="274"/>
      <c r="AU1100" s="271"/>
      <c r="AV1100" s="277"/>
      <c r="AW1100" s="275"/>
      <c r="AX1100" s="275"/>
      <c r="AY1100" s="275"/>
      <c r="AZ1100" s="275"/>
      <c r="BA1100" s="275"/>
      <c r="BB1100" s="275"/>
      <c r="BC1100" s="275"/>
      <c r="BD1100" s="275"/>
      <c r="BE1100" s="275"/>
      <c r="BF1100" s="275"/>
      <c r="BG1100" s="275"/>
      <c r="BH1100" s="275"/>
      <c r="BI1100" s="275"/>
      <c r="BJ1100" s="275"/>
      <c r="BK1100" s="275"/>
      <c r="BL1100" s="275"/>
      <c r="BM1100" s="275"/>
      <c r="BN1100" s="275"/>
      <c r="BO1100" s="275"/>
      <c r="BP1100" s="275"/>
      <c r="BQ1100" s="276"/>
      <c r="BR1100" s="277"/>
      <c r="BS1100" s="275"/>
      <c r="BT1100" s="275"/>
      <c r="BU1100" s="275"/>
      <c r="BV1100" s="275"/>
      <c r="BW1100" s="276"/>
      <c r="BX1100" s="277"/>
      <c r="BY1100" s="275"/>
      <c r="BZ1100" s="275"/>
      <c r="CA1100" s="275"/>
      <c r="CB1100" s="275"/>
      <c r="CC1100" s="275"/>
      <c r="CD1100" s="275"/>
      <c r="CE1100" s="276"/>
      <c r="CF1100" s="277"/>
      <c r="CG1100" s="275"/>
      <c r="CH1100" s="275"/>
      <c r="CI1100" s="275"/>
      <c r="CJ1100" s="275"/>
      <c r="CK1100" s="275"/>
      <c r="CL1100" s="275"/>
      <c r="CM1100" s="275"/>
      <c r="CN1100" s="276"/>
      <c r="CO1100" s="271"/>
      <c r="CP1100" s="273"/>
      <c r="CQ1100" s="273"/>
      <c r="CR1100" s="273"/>
    </row>
    <row r="1101" spans="1:96" s="272" customFormat="1" ht="24.75" customHeight="1">
      <c r="A1101" s="270"/>
      <c r="B1101" s="270"/>
      <c r="C1101" s="270"/>
      <c r="D1101" s="320" t="str">
        <f>+'escenarios deportivos '!A43</f>
        <v xml:space="preserve">pista supercroos </v>
      </c>
      <c r="E1101" s="321"/>
      <c r="F1101" s="321"/>
      <c r="G1101" s="321"/>
      <c r="H1101" s="321"/>
      <c r="I1101" s="321"/>
      <c r="J1101" s="321"/>
      <c r="K1101" s="321"/>
      <c r="L1101" s="321"/>
      <c r="M1101" s="321"/>
      <c r="N1101" s="321"/>
      <c r="O1101" s="321"/>
      <c r="P1101" s="321"/>
      <c r="Q1101" s="321"/>
      <c r="R1101" s="321"/>
      <c r="S1101" s="321"/>
      <c r="T1101" s="321"/>
      <c r="U1101" s="321"/>
      <c r="V1101" s="321"/>
      <c r="W1101" s="321"/>
      <c r="X1101" s="321"/>
      <c r="Y1101" s="322"/>
      <c r="Z1101" s="572" t="str">
        <f>+'escenarios deportivos '!B44</f>
        <v>x</v>
      </c>
      <c r="AA1101" s="572"/>
      <c r="AB1101" s="572"/>
      <c r="AC1101" s="572"/>
      <c r="AD1101" s="572"/>
      <c r="AE1101" s="572"/>
      <c r="AF1101" s="572"/>
      <c r="AG1101" s="572"/>
      <c r="AH1101" s="572"/>
      <c r="AI1101" s="572"/>
      <c r="AJ1101" s="572"/>
      <c r="AK1101" s="572"/>
      <c r="AL1101" s="572"/>
      <c r="AM1101" s="572"/>
      <c r="AN1101" s="281" t="str">
        <f>+'escenarios deportivos '!D43</f>
        <v>x</v>
      </c>
      <c r="AO1101" s="274"/>
      <c r="AP1101" s="281">
        <f>+'escenarios deportivos '!E43</f>
        <v>0</v>
      </c>
      <c r="AQ1101" s="274"/>
      <c r="AR1101" s="274"/>
      <c r="AS1101" s="281">
        <f>+'escenarios deportivos '!F43</f>
        <v>0</v>
      </c>
      <c r="AT1101" s="274"/>
      <c r="AU1101" s="271"/>
      <c r="AV1101" s="277"/>
      <c r="AW1101" s="275"/>
      <c r="AX1101" s="275"/>
      <c r="AY1101" s="275"/>
      <c r="AZ1101" s="275"/>
      <c r="BA1101" s="275"/>
      <c r="BB1101" s="275"/>
      <c r="BC1101" s="275"/>
      <c r="BD1101" s="275"/>
      <c r="BE1101" s="275"/>
      <c r="BF1101" s="275"/>
      <c r="BG1101" s="275"/>
      <c r="BH1101" s="275"/>
      <c r="BI1101" s="275"/>
      <c r="BJ1101" s="275"/>
      <c r="BK1101" s="275"/>
      <c r="BL1101" s="275"/>
      <c r="BM1101" s="275"/>
      <c r="BN1101" s="275"/>
      <c r="BO1101" s="275"/>
      <c r="BP1101" s="275"/>
      <c r="BQ1101" s="276"/>
      <c r="BR1101" s="277"/>
      <c r="BS1101" s="275"/>
      <c r="BT1101" s="275"/>
      <c r="BU1101" s="275"/>
      <c r="BV1101" s="275"/>
      <c r="BW1101" s="276"/>
      <c r="BX1101" s="277"/>
      <c r="BY1101" s="275"/>
      <c r="BZ1101" s="275"/>
      <c r="CA1101" s="275"/>
      <c r="CB1101" s="275"/>
      <c r="CC1101" s="275"/>
      <c r="CD1101" s="275"/>
      <c r="CE1101" s="276"/>
      <c r="CF1101" s="277"/>
      <c r="CG1101" s="275"/>
      <c r="CH1101" s="275"/>
      <c r="CI1101" s="275"/>
      <c r="CJ1101" s="275"/>
      <c r="CK1101" s="275"/>
      <c r="CL1101" s="275"/>
      <c r="CM1101" s="275"/>
      <c r="CN1101" s="276"/>
      <c r="CO1101" s="271"/>
      <c r="CP1101" s="273"/>
      <c r="CQ1101" s="273"/>
      <c r="CR1101" s="273"/>
    </row>
    <row r="1102" spans="1:96" s="272" customFormat="1" ht="17.25" customHeight="1">
      <c r="A1102" s="270"/>
      <c r="B1102" s="270"/>
      <c r="C1102" s="270"/>
      <c r="D1102" s="320" t="str">
        <f>+'escenarios deportivos '!A44</f>
        <v>centro de integracion familiar</v>
      </c>
      <c r="E1102" s="321"/>
      <c r="F1102" s="321"/>
      <c r="G1102" s="321"/>
      <c r="H1102" s="321"/>
      <c r="I1102" s="321"/>
      <c r="J1102" s="321"/>
      <c r="K1102" s="321"/>
      <c r="L1102" s="321"/>
      <c r="M1102" s="321"/>
      <c r="N1102" s="321"/>
      <c r="O1102" s="321"/>
      <c r="P1102" s="321"/>
      <c r="Q1102" s="321"/>
      <c r="R1102" s="321"/>
      <c r="S1102" s="321"/>
      <c r="T1102" s="321"/>
      <c r="U1102" s="321"/>
      <c r="V1102" s="321"/>
      <c r="W1102" s="321"/>
      <c r="X1102" s="321"/>
      <c r="Y1102" s="322"/>
      <c r="Z1102" s="572"/>
      <c r="AA1102" s="572"/>
      <c r="AB1102" s="572"/>
      <c r="AC1102" s="572"/>
      <c r="AD1102" s="572"/>
      <c r="AE1102" s="572"/>
      <c r="AF1102" s="572"/>
      <c r="AG1102" s="572"/>
      <c r="AH1102" s="572"/>
      <c r="AI1102" s="572"/>
      <c r="AJ1102" s="572"/>
      <c r="AK1102" s="572"/>
      <c r="AL1102" s="572"/>
      <c r="AM1102" s="572"/>
      <c r="AN1102" s="281" t="str">
        <f>+'escenarios deportivos '!D44</f>
        <v>x</v>
      </c>
      <c r="AO1102" s="274"/>
      <c r="AP1102" s="281">
        <f>+'escenarios deportivos '!E44</f>
        <v>0</v>
      </c>
      <c r="AQ1102" s="274"/>
      <c r="AR1102" s="274"/>
      <c r="AS1102" s="281">
        <f>+'escenarios deportivos '!F44</f>
        <v>0</v>
      </c>
      <c r="AT1102" s="274"/>
      <c r="AU1102" s="271"/>
      <c r="AV1102" s="277"/>
      <c r="AW1102" s="275"/>
      <c r="AX1102" s="275"/>
      <c r="AY1102" s="275"/>
      <c r="AZ1102" s="275"/>
      <c r="BA1102" s="275"/>
      <c r="BB1102" s="275"/>
      <c r="BC1102" s="275"/>
      <c r="BD1102" s="275"/>
      <c r="BE1102" s="275"/>
      <c r="BF1102" s="275"/>
      <c r="BG1102" s="275"/>
      <c r="BH1102" s="275"/>
      <c r="BI1102" s="275"/>
      <c r="BJ1102" s="275"/>
      <c r="BK1102" s="275"/>
      <c r="BL1102" s="275"/>
      <c r="BM1102" s="275"/>
      <c r="BN1102" s="275"/>
      <c r="BO1102" s="275"/>
      <c r="BP1102" s="275"/>
      <c r="BQ1102" s="276"/>
      <c r="BR1102" s="277"/>
      <c r="BS1102" s="275"/>
      <c r="BT1102" s="275"/>
      <c r="BU1102" s="275"/>
      <c r="BV1102" s="275"/>
      <c r="BW1102" s="276"/>
      <c r="BX1102" s="277"/>
      <c r="BY1102" s="275"/>
      <c r="BZ1102" s="275"/>
      <c r="CA1102" s="275"/>
      <c r="CB1102" s="275"/>
      <c r="CC1102" s="275"/>
      <c r="CD1102" s="275"/>
      <c r="CE1102" s="276"/>
      <c r="CF1102" s="277"/>
      <c r="CG1102" s="275"/>
      <c r="CH1102" s="275"/>
      <c r="CI1102" s="275"/>
      <c r="CJ1102" s="275"/>
      <c r="CK1102" s="275"/>
      <c r="CL1102" s="275"/>
      <c r="CM1102" s="275"/>
      <c r="CN1102" s="276"/>
      <c r="CO1102" s="271"/>
      <c r="CP1102" s="273"/>
      <c r="CQ1102" s="273"/>
      <c r="CR1102" s="273"/>
    </row>
    <row r="1103" spans="1:96" ht="17.25" customHeight="1">
      <c r="D1103" s="320"/>
      <c r="E1103" s="321"/>
      <c r="F1103" s="321"/>
      <c r="G1103" s="321"/>
      <c r="H1103" s="321"/>
      <c r="I1103" s="321"/>
      <c r="J1103" s="321"/>
      <c r="K1103" s="321"/>
      <c r="L1103" s="321"/>
      <c r="M1103" s="321"/>
      <c r="N1103" s="321"/>
      <c r="O1103" s="321"/>
      <c r="P1103" s="321"/>
      <c r="Q1103" s="321"/>
      <c r="R1103" s="321"/>
      <c r="S1103" s="321"/>
      <c r="T1103" s="321"/>
      <c r="U1103" s="321"/>
      <c r="V1103" s="321"/>
      <c r="W1103" s="321"/>
      <c r="X1103" s="321"/>
      <c r="Y1103" s="322"/>
      <c r="Z1103" s="780"/>
      <c r="AA1103" s="780"/>
      <c r="AB1103" s="780"/>
      <c r="AC1103" s="780"/>
      <c r="AD1103" s="780"/>
      <c r="AE1103" s="780"/>
      <c r="AF1103" s="780"/>
      <c r="AG1103" s="780"/>
      <c r="AH1103" s="780"/>
      <c r="AI1103" s="780"/>
      <c r="AJ1103" s="780"/>
      <c r="AK1103" s="780"/>
      <c r="AL1103" s="780"/>
      <c r="AM1103" s="780"/>
      <c r="AN1103" s="780"/>
      <c r="AO1103" s="780"/>
      <c r="AP1103" s="780"/>
      <c r="AQ1103" s="780"/>
      <c r="AR1103" s="780"/>
      <c r="AS1103" s="780"/>
      <c r="AT1103" s="780"/>
      <c r="AU1103" s="2"/>
      <c r="AV1103" s="385"/>
      <c r="AW1103" s="386"/>
      <c r="AX1103" s="386"/>
      <c r="AY1103" s="386"/>
      <c r="AZ1103" s="386"/>
      <c r="BA1103" s="386"/>
      <c r="BB1103" s="386"/>
      <c r="BC1103" s="386"/>
      <c r="BD1103" s="386"/>
      <c r="BE1103" s="386"/>
      <c r="BF1103" s="386"/>
      <c r="BG1103" s="386"/>
      <c r="BH1103" s="386"/>
      <c r="BI1103" s="386"/>
      <c r="BJ1103" s="386"/>
      <c r="BK1103" s="386"/>
      <c r="BL1103" s="386"/>
      <c r="BM1103" s="386"/>
      <c r="BN1103" s="386"/>
      <c r="BO1103" s="386"/>
      <c r="BP1103" s="386"/>
      <c r="BQ1103" s="387"/>
      <c r="BR1103" s="385"/>
      <c r="BS1103" s="386"/>
      <c r="BT1103" s="386"/>
      <c r="BU1103" s="386"/>
      <c r="BV1103" s="386"/>
      <c r="BW1103" s="387"/>
      <c r="BX1103" s="385"/>
      <c r="BY1103" s="386"/>
      <c r="BZ1103" s="386"/>
      <c r="CA1103" s="386"/>
      <c r="CB1103" s="386"/>
      <c r="CC1103" s="386"/>
      <c r="CD1103" s="386"/>
      <c r="CE1103" s="387"/>
      <c r="CF1103" s="385"/>
      <c r="CG1103" s="386"/>
      <c r="CH1103" s="386"/>
      <c r="CI1103" s="386"/>
      <c r="CJ1103" s="386"/>
      <c r="CK1103" s="386"/>
      <c r="CL1103" s="386"/>
      <c r="CM1103" s="386"/>
      <c r="CN1103" s="387"/>
      <c r="CO1103" s="2"/>
      <c r="CP1103" s="134"/>
      <c r="CQ1103" s="134"/>
      <c r="CR1103" s="134"/>
    </row>
    <row r="1104" spans="1:96" ht="14.25" customHeight="1">
      <c r="D1104" s="197" t="s">
        <v>499</v>
      </c>
      <c r="E1104" s="197"/>
      <c r="F1104" s="197"/>
      <c r="G1104" s="197"/>
      <c r="H1104" s="197"/>
      <c r="I1104" s="197"/>
      <c r="J1104" s="197"/>
      <c r="K1104" s="197"/>
      <c r="L1104" s="197"/>
      <c r="M1104" s="197"/>
      <c r="N1104" s="197"/>
      <c r="O1104" s="197"/>
      <c r="P1104" s="197"/>
      <c r="Q1104" s="197"/>
      <c r="R1104" s="197"/>
      <c r="S1104" s="197"/>
      <c r="T1104" s="197"/>
      <c r="U1104" s="197"/>
      <c r="V1104" s="197"/>
      <c r="W1104" s="197"/>
      <c r="X1104" s="197"/>
      <c r="Y1104" s="197"/>
      <c r="Z1104" s="109"/>
      <c r="AA1104" s="109"/>
      <c r="AB1104" s="109"/>
      <c r="AC1104" s="109"/>
      <c r="AD1104" s="109"/>
      <c r="AE1104" s="109"/>
      <c r="AF1104" s="109"/>
      <c r="AG1104" s="109"/>
      <c r="AH1104" s="109"/>
      <c r="AI1104" s="109"/>
      <c r="AJ1104" s="109"/>
      <c r="AK1104" s="109"/>
      <c r="AL1104" s="109"/>
      <c r="AM1104" s="109"/>
      <c r="AN1104" s="109"/>
      <c r="AO1104" s="109"/>
      <c r="AP1104" s="109"/>
      <c r="AQ1104" s="109"/>
      <c r="AR1104" s="109"/>
      <c r="AS1104" s="109"/>
      <c r="AT1104" s="109"/>
      <c r="AU1104" s="2"/>
      <c r="AV1104" s="703" t="s">
        <v>507</v>
      </c>
      <c r="AW1104" s="703"/>
      <c r="AX1104" s="703"/>
      <c r="AY1104" s="703"/>
      <c r="AZ1104" s="703"/>
      <c r="BA1104" s="703"/>
      <c r="BB1104" s="703"/>
      <c r="BC1104" s="703"/>
      <c r="BD1104" s="703"/>
      <c r="BE1104" s="703"/>
      <c r="BF1104" s="703"/>
      <c r="BG1104" s="703"/>
      <c r="BH1104" s="703"/>
      <c r="BI1104" s="703"/>
      <c r="BJ1104" s="703"/>
      <c r="BK1104" s="703"/>
      <c r="BL1104" s="703"/>
      <c r="BM1104" s="703"/>
      <c r="BN1104" s="703"/>
      <c r="BO1104" s="703"/>
      <c r="BP1104" s="703"/>
      <c r="BQ1104" s="703"/>
      <c r="BR1104" s="82"/>
      <c r="BS1104" s="82"/>
      <c r="BT1104" s="82"/>
      <c r="BU1104" s="82"/>
      <c r="BV1104" s="82"/>
      <c r="BW1104" s="82"/>
      <c r="BX1104" s="82"/>
      <c r="BY1104" s="82"/>
      <c r="BZ1104" s="82"/>
      <c r="CA1104" s="82"/>
      <c r="CB1104" s="82"/>
      <c r="CC1104" s="82"/>
      <c r="CD1104" s="82"/>
      <c r="CE1104" s="82"/>
      <c r="CF1104" s="82"/>
      <c r="CG1104" s="82"/>
      <c r="CH1104" s="82"/>
      <c r="CI1104" s="82"/>
      <c r="CJ1104" s="82"/>
      <c r="CK1104" s="82"/>
      <c r="CL1104" s="82"/>
      <c r="CM1104" s="82"/>
      <c r="CN1104" s="82"/>
      <c r="CO1104" s="2"/>
      <c r="CP1104" s="134"/>
      <c r="CQ1104" s="134"/>
      <c r="CR1104" s="134"/>
    </row>
    <row r="1105" spans="1:93" ht="14.25" customHeight="1">
      <c r="AV1105" s="83"/>
      <c r="AW1105" s="83"/>
      <c r="AX1105" s="83"/>
      <c r="AY1105" s="83"/>
      <c r="AZ1105" s="83"/>
      <c r="BA1105" s="83"/>
      <c r="BB1105" s="83"/>
      <c r="BC1105" s="83"/>
      <c r="BD1105" s="83"/>
      <c r="BE1105" s="83"/>
      <c r="BF1105" s="83"/>
      <c r="BG1105" s="83"/>
      <c r="BH1105" s="83"/>
      <c r="BI1105" s="83"/>
      <c r="BJ1105" s="83"/>
      <c r="BK1105" s="83"/>
      <c r="BL1105" s="83"/>
      <c r="BM1105" s="83"/>
      <c r="BN1105" s="83"/>
      <c r="BO1105" s="83"/>
      <c r="BP1105" s="83"/>
      <c r="BQ1105" s="83"/>
      <c r="BR1105" s="83"/>
      <c r="BS1105" s="83"/>
      <c r="BT1105" s="83"/>
      <c r="BU1105" s="83"/>
      <c r="BV1105" s="83"/>
      <c r="BW1105" s="83"/>
      <c r="BX1105" s="83"/>
      <c r="BY1105" s="83"/>
      <c r="BZ1105" s="83"/>
      <c r="CA1105" s="83"/>
      <c r="CB1105" s="83"/>
      <c r="CC1105" s="83"/>
      <c r="CD1105" s="83"/>
      <c r="CE1105" s="83"/>
      <c r="CF1105" s="83"/>
      <c r="CG1105" s="83"/>
      <c r="CH1105" s="83"/>
      <c r="CI1105" s="83"/>
      <c r="CJ1105" s="83"/>
      <c r="CK1105" s="83"/>
      <c r="CL1105" s="83"/>
      <c r="CM1105" s="83"/>
      <c r="CN1105" s="83"/>
    </row>
    <row r="1106" spans="1:93" ht="14.25" customHeight="1">
      <c r="D1106" s="514" t="s">
        <v>501</v>
      </c>
      <c r="E1106" s="514"/>
      <c r="F1106" s="514"/>
      <c r="G1106" s="514"/>
      <c r="H1106" s="514"/>
      <c r="I1106" s="514"/>
      <c r="J1106" s="514"/>
      <c r="K1106" s="514"/>
      <c r="L1106" s="514"/>
      <c r="M1106" s="514"/>
      <c r="N1106" s="514"/>
      <c r="O1106" s="514"/>
      <c r="P1106" s="514"/>
      <c r="Q1106" s="514"/>
      <c r="R1106" s="514"/>
      <c r="S1106" s="514"/>
      <c r="T1106" s="514"/>
      <c r="U1106" s="514"/>
      <c r="V1106" s="514"/>
      <c r="W1106" s="100"/>
      <c r="X1106" s="100"/>
      <c r="Y1106" s="100"/>
      <c r="Z1106" s="100"/>
      <c r="AA1106" s="100"/>
      <c r="AB1106" s="100"/>
      <c r="AC1106" s="100"/>
      <c r="AD1106" s="100"/>
      <c r="AE1106" s="100"/>
      <c r="AF1106" s="100"/>
      <c r="AG1106" s="100"/>
      <c r="AH1106" s="100"/>
      <c r="AI1106" s="100"/>
      <c r="AJ1106" s="100"/>
      <c r="AK1106" s="100"/>
      <c r="AL1106" s="100"/>
      <c r="AM1106" s="100"/>
      <c r="AN1106" s="100"/>
      <c r="AO1106" s="100"/>
      <c r="AP1106" s="100"/>
      <c r="AQ1106" s="100"/>
      <c r="AR1106" s="100"/>
      <c r="AS1106" s="100"/>
      <c r="AT1106" s="100"/>
      <c r="AV1106" s="678" t="s">
        <v>737</v>
      </c>
      <c r="AW1106" s="678"/>
      <c r="AX1106" s="678"/>
      <c r="AY1106" s="678"/>
      <c r="AZ1106" s="678"/>
      <c r="BA1106" s="678"/>
      <c r="BB1106" s="678"/>
      <c r="BC1106" s="678"/>
      <c r="BD1106" s="678"/>
      <c r="BE1106" s="678"/>
      <c r="BF1106" s="678"/>
      <c r="BG1106" s="678"/>
      <c r="BH1106" s="678"/>
      <c r="BI1106" s="678"/>
      <c r="BJ1106" s="678"/>
      <c r="BK1106" s="678"/>
      <c r="BL1106" s="678"/>
      <c r="BM1106" s="678"/>
      <c r="BN1106" s="678"/>
      <c r="BO1106" s="678"/>
      <c r="BP1106" s="678"/>
      <c r="BQ1106" s="678"/>
      <c r="BR1106" s="678"/>
      <c r="BS1106" s="678"/>
      <c r="BT1106" s="678"/>
      <c r="BU1106" s="678"/>
      <c r="BV1106" s="678"/>
      <c r="BW1106" s="678"/>
      <c r="BX1106" s="678"/>
      <c r="BY1106" s="678"/>
      <c r="BZ1106" s="678"/>
      <c r="CA1106" s="678"/>
      <c r="CB1106" s="678"/>
      <c r="CC1106" s="678"/>
      <c r="CD1106" s="678"/>
      <c r="CE1106" s="678"/>
      <c r="CF1106" s="678"/>
      <c r="CG1106" s="678"/>
      <c r="CH1106" s="678"/>
      <c r="CI1106" s="678"/>
      <c r="CJ1106" s="678"/>
      <c r="CK1106" s="678"/>
      <c r="CL1106" s="678"/>
      <c r="CM1106" s="678"/>
      <c r="CN1106" s="678"/>
    </row>
    <row r="1107" spans="1:93" ht="14.25" customHeight="1">
      <c r="D1107" s="101"/>
      <c r="E1107" s="101"/>
      <c r="F1107" s="101"/>
      <c r="G1107" s="101"/>
      <c r="H1107" s="101"/>
      <c r="I1107" s="101"/>
      <c r="J1107" s="101"/>
      <c r="K1107" s="101"/>
      <c r="L1107" s="101"/>
      <c r="M1107" s="101"/>
      <c r="N1107" s="101"/>
      <c r="O1107" s="101"/>
      <c r="P1107" s="101"/>
      <c r="Q1107" s="101"/>
      <c r="R1107" s="101"/>
      <c r="S1107" s="101"/>
      <c r="T1107" s="101"/>
      <c r="U1107" s="101"/>
      <c r="V1107" s="101"/>
      <c r="W1107" s="101"/>
      <c r="X1107" s="101"/>
      <c r="Y1107" s="101"/>
      <c r="Z1107" s="101"/>
      <c r="AA1107" s="101"/>
      <c r="AB1107" s="101"/>
      <c r="AC1107" s="101"/>
      <c r="AD1107" s="101"/>
      <c r="AE1107" s="101"/>
      <c r="AF1107" s="101"/>
      <c r="AG1107" s="101"/>
      <c r="AH1107" s="101"/>
      <c r="AI1107" s="101"/>
      <c r="AJ1107" s="101"/>
      <c r="AK1107" s="101"/>
      <c r="AL1107" s="101"/>
      <c r="AM1107" s="101"/>
      <c r="AN1107" s="101"/>
      <c r="AO1107" s="101"/>
      <c r="AP1107" s="101"/>
      <c r="AQ1107" s="101"/>
      <c r="AR1107" s="101"/>
      <c r="AS1107" s="101"/>
      <c r="AT1107" s="101"/>
      <c r="AV1107" s="372"/>
      <c r="AW1107" s="372"/>
      <c r="AX1107" s="372"/>
      <c r="AY1107" s="372"/>
      <c r="AZ1107" s="372"/>
      <c r="BA1107" s="372"/>
      <c r="BB1107" s="372"/>
      <c r="BC1107" s="372"/>
      <c r="BD1107" s="372"/>
      <c r="BE1107" s="372"/>
      <c r="BF1107" s="372"/>
      <c r="BG1107" s="372"/>
      <c r="BH1107" s="372"/>
      <c r="BI1107" s="372"/>
      <c r="BJ1107" s="372"/>
      <c r="BK1107" s="372"/>
      <c r="BL1107" s="372"/>
      <c r="BM1107" s="372"/>
      <c r="BN1107" s="372"/>
      <c r="BO1107" s="372"/>
      <c r="BP1107" s="372"/>
      <c r="BQ1107" s="372"/>
      <c r="BR1107" s="372"/>
      <c r="BS1107" s="372"/>
      <c r="BT1107" s="372"/>
      <c r="BU1107" s="372"/>
      <c r="BV1107" s="372"/>
      <c r="BW1107" s="372"/>
      <c r="BX1107" s="372"/>
      <c r="BY1107" s="372"/>
      <c r="BZ1107" s="372"/>
      <c r="CA1107" s="372"/>
      <c r="CB1107" s="372"/>
      <c r="CC1107" s="372"/>
      <c r="CD1107" s="372"/>
      <c r="CE1107" s="372"/>
      <c r="CF1107" s="372"/>
      <c r="CG1107" s="372"/>
      <c r="CH1107" s="372"/>
      <c r="CI1107" s="372"/>
      <c r="CJ1107" s="372"/>
      <c r="CK1107" s="372"/>
      <c r="CL1107" s="372"/>
      <c r="CM1107" s="372"/>
      <c r="CN1107" s="372"/>
    </row>
    <row r="1108" spans="1:93" ht="14.25" customHeight="1">
      <c r="D1108" s="317" t="s">
        <v>502</v>
      </c>
      <c r="E1108" s="318"/>
      <c r="F1108" s="318"/>
      <c r="G1108" s="318"/>
      <c r="H1108" s="318"/>
      <c r="I1108" s="318"/>
      <c r="J1108" s="318"/>
      <c r="K1108" s="318"/>
      <c r="L1108" s="318"/>
      <c r="M1108" s="318"/>
      <c r="N1108" s="318"/>
      <c r="O1108" s="318"/>
      <c r="P1108" s="318"/>
      <c r="Q1108" s="318"/>
      <c r="R1108" s="318"/>
      <c r="S1108" s="318"/>
      <c r="T1108" s="318"/>
      <c r="U1108" s="318"/>
      <c r="V1108" s="318"/>
      <c r="W1108" s="318"/>
      <c r="X1108" s="318"/>
      <c r="Y1108" s="319"/>
      <c r="Z1108" s="317" t="s">
        <v>504</v>
      </c>
      <c r="AA1108" s="318"/>
      <c r="AB1108" s="318"/>
      <c r="AC1108" s="318"/>
      <c r="AD1108" s="318"/>
      <c r="AE1108" s="319"/>
      <c r="AF1108" s="410" t="s">
        <v>45</v>
      </c>
      <c r="AG1108" s="411"/>
      <c r="AH1108" s="411"/>
      <c r="AI1108" s="411"/>
      <c r="AJ1108" s="411"/>
      <c r="AK1108" s="411"/>
      <c r="AL1108" s="411"/>
      <c r="AM1108" s="411"/>
      <c r="AN1108" s="411"/>
      <c r="AO1108" s="411"/>
      <c r="AP1108" s="411"/>
      <c r="AQ1108" s="411"/>
      <c r="AR1108" s="411"/>
      <c r="AS1108" s="411"/>
      <c r="AT1108" s="412"/>
      <c r="AV1108" s="317" t="s">
        <v>24</v>
      </c>
      <c r="AW1108" s="318"/>
      <c r="AX1108" s="318"/>
      <c r="AY1108" s="318"/>
      <c r="AZ1108" s="318"/>
      <c r="BA1108" s="318"/>
      <c r="BB1108" s="318"/>
      <c r="BC1108" s="318"/>
      <c r="BD1108" s="318"/>
      <c r="BE1108" s="318"/>
      <c r="BF1108" s="318"/>
      <c r="BG1108" s="318"/>
      <c r="BH1108" s="318"/>
      <c r="BI1108" s="318"/>
      <c r="BJ1108" s="318"/>
      <c r="BK1108" s="318"/>
      <c r="BL1108" s="318"/>
      <c r="BM1108" s="318"/>
      <c r="BN1108" s="318"/>
      <c r="BO1108" s="318"/>
      <c r="BP1108" s="318"/>
      <c r="BQ1108" s="319"/>
      <c r="BR1108" s="317" t="s">
        <v>505</v>
      </c>
      <c r="BS1108" s="318"/>
      <c r="BT1108" s="318"/>
      <c r="BU1108" s="318"/>
      <c r="BV1108" s="318"/>
      <c r="BW1108" s="319"/>
      <c r="BX1108" s="317" t="s">
        <v>506</v>
      </c>
      <c r="BY1108" s="318"/>
      <c r="BZ1108" s="318"/>
      <c r="CA1108" s="318"/>
      <c r="CB1108" s="318"/>
      <c r="CC1108" s="319"/>
      <c r="CD1108" s="410" t="s">
        <v>45</v>
      </c>
      <c r="CE1108" s="411"/>
      <c r="CF1108" s="411"/>
      <c r="CG1108" s="411"/>
      <c r="CH1108" s="411"/>
      <c r="CI1108" s="411"/>
      <c r="CJ1108" s="411"/>
      <c r="CK1108" s="411"/>
      <c r="CL1108" s="411"/>
      <c r="CM1108" s="411"/>
      <c r="CN1108" s="412"/>
      <c r="CO1108" s="108"/>
    </row>
    <row r="1109" spans="1:93" ht="14.25" customHeight="1">
      <c r="D1109" s="323"/>
      <c r="E1109" s="324"/>
      <c r="F1109" s="324"/>
      <c r="G1109" s="324"/>
      <c r="H1109" s="324"/>
      <c r="I1109" s="324"/>
      <c r="J1109" s="324"/>
      <c r="K1109" s="324"/>
      <c r="L1109" s="324"/>
      <c r="M1109" s="324"/>
      <c r="N1109" s="324"/>
      <c r="O1109" s="324"/>
      <c r="P1109" s="324"/>
      <c r="Q1109" s="324"/>
      <c r="R1109" s="324"/>
      <c r="S1109" s="324"/>
      <c r="T1109" s="324"/>
      <c r="U1109" s="324"/>
      <c r="V1109" s="324"/>
      <c r="W1109" s="324"/>
      <c r="X1109" s="324"/>
      <c r="Y1109" s="325"/>
      <c r="Z1109" s="323"/>
      <c r="AA1109" s="324"/>
      <c r="AB1109" s="324"/>
      <c r="AC1109" s="324"/>
      <c r="AD1109" s="324"/>
      <c r="AE1109" s="325"/>
      <c r="AF1109" s="410" t="s">
        <v>503</v>
      </c>
      <c r="AG1109" s="411"/>
      <c r="AH1109" s="411"/>
      <c r="AI1109" s="411"/>
      <c r="AJ1109" s="411"/>
      <c r="AK1109" s="411"/>
      <c r="AL1109" s="411"/>
      <c r="AM1109" s="412"/>
      <c r="AN1109" s="410" t="s">
        <v>124</v>
      </c>
      <c r="AO1109" s="411"/>
      <c r="AP1109" s="411"/>
      <c r="AQ1109" s="411"/>
      <c r="AR1109" s="411"/>
      <c r="AS1109" s="411"/>
      <c r="AT1109" s="412"/>
      <c r="AV1109" s="323"/>
      <c r="AW1109" s="324"/>
      <c r="AX1109" s="324"/>
      <c r="AY1109" s="324"/>
      <c r="AZ1109" s="324"/>
      <c r="BA1109" s="324"/>
      <c r="BB1109" s="324"/>
      <c r="BC1109" s="324"/>
      <c r="BD1109" s="324"/>
      <c r="BE1109" s="324"/>
      <c r="BF1109" s="324"/>
      <c r="BG1109" s="324"/>
      <c r="BH1109" s="324"/>
      <c r="BI1109" s="324"/>
      <c r="BJ1109" s="324"/>
      <c r="BK1109" s="324"/>
      <c r="BL1109" s="324"/>
      <c r="BM1109" s="324"/>
      <c r="BN1109" s="324"/>
      <c r="BO1109" s="324"/>
      <c r="BP1109" s="324"/>
      <c r="BQ1109" s="325"/>
      <c r="BR1109" s="323"/>
      <c r="BS1109" s="324"/>
      <c r="BT1109" s="324"/>
      <c r="BU1109" s="324"/>
      <c r="BV1109" s="324"/>
      <c r="BW1109" s="325"/>
      <c r="BX1109" s="323"/>
      <c r="BY1109" s="324"/>
      <c r="BZ1109" s="324"/>
      <c r="CA1109" s="324"/>
      <c r="CB1109" s="324"/>
      <c r="CC1109" s="325"/>
      <c r="CD1109" s="410" t="s">
        <v>183</v>
      </c>
      <c r="CE1109" s="411"/>
      <c r="CF1109" s="411"/>
      <c r="CG1109" s="411"/>
      <c r="CH1109" s="411"/>
      <c r="CI1109" s="412"/>
      <c r="CJ1109" s="410" t="s">
        <v>124</v>
      </c>
      <c r="CK1109" s="411"/>
      <c r="CL1109" s="411"/>
      <c r="CM1109" s="411"/>
      <c r="CN1109" s="412"/>
    </row>
    <row r="1110" spans="1:93" ht="14.25" customHeight="1">
      <c r="D1110" s="559" t="s">
        <v>1577</v>
      </c>
      <c r="E1110" s="560"/>
      <c r="F1110" s="560"/>
      <c r="G1110" s="560"/>
      <c r="H1110" s="560"/>
      <c r="I1110" s="560"/>
      <c r="J1110" s="560"/>
      <c r="K1110" s="560"/>
      <c r="L1110" s="560"/>
      <c r="M1110" s="560"/>
      <c r="N1110" s="560"/>
      <c r="O1110" s="560"/>
      <c r="P1110" s="560"/>
      <c r="Q1110" s="560"/>
      <c r="R1110" s="560"/>
      <c r="S1110" s="560"/>
      <c r="T1110" s="560"/>
      <c r="U1110" s="560"/>
      <c r="V1110" s="560"/>
      <c r="W1110" s="560"/>
      <c r="X1110" s="560"/>
      <c r="Y1110" s="561"/>
      <c r="Z1110" s="559">
        <v>20</v>
      </c>
      <c r="AA1110" s="560"/>
      <c r="AB1110" s="560"/>
      <c r="AC1110" s="560"/>
      <c r="AD1110" s="560"/>
      <c r="AE1110" s="561"/>
      <c r="AF1110" s="559">
        <v>20</v>
      </c>
      <c r="AG1110" s="560"/>
      <c r="AH1110" s="560"/>
      <c r="AI1110" s="560"/>
      <c r="AJ1110" s="560"/>
      <c r="AK1110" s="560"/>
      <c r="AL1110" s="560"/>
      <c r="AM1110" s="561"/>
      <c r="AN1110" s="385"/>
      <c r="AO1110" s="386"/>
      <c r="AP1110" s="386"/>
      <c r="AQ1110" s="386"/>
      <c r="AR1110" s="386"/>
      <c r="AS1110" s="386"/>
      <c r="AT1110" s="387"/>
      <c r="AV1110" s="385"/>
      <c r="AW1110" s="386"/>
      <c r="AX1110" s="386"/>
      <c r="AY1110" s="386"/>
      <c r="AZ1110" s="386"/>
      <c r="BA1110" s="386"/>
      <c r="BB1110" s="386"/>
      <c r="BC1110" s="386"/>
      <c r="BD1110" s="386"/>
      <c r="BE1110" s="386"/>
      <c r="BF1110" s="386"/>
      <c r="BG1110" s="386"/>
      <c r="BH1110" s="386"/>
      <c r="BI1110" s="386"/>
      <c r="BJ1110" s="386"/>
      <c r="BK1110" s="386"/>
      <c r="BL1110" s="386"/>
      <c r="BM1110" s="386"/>
      <c r="BN1110" s="386"/>
      <c r="BO1110" s="386"/>
      <c r="BP1110" s="386"/>
      <c r="BQ1110" s="387"/>
      <c r="BR1110" s="385"/>
      <c r="BS1110" s="386"/>
      <c r="BT1110" s="386"/>
      <c r="BU1110" s="386"/>
      <c r="BV1110" s="386"/>
      <c r="BW1110" s="387"/>
      <c r="BX1110" s="385"/>
      <c r="BY1110" s="386"/>
      <c r="BZ1110" s="386"/>
      <c r="CA1110" s="386"/>
      <c r="CB1110" s="386"/>
      <c r="CC1110" s="387"/>
      <c r="CD1110" s="385"/>
      <c r="CE1110" s="386"/>
      <c r="CF1110" s="386"/>
      <c r="CG1110" s="386"/>
      <c r="CH1110" s="386"/>
      <c r="CI1110" s="387"/>
      <c r="CJ1110" s="385"/>
      <c r="CK1110" s="386"/>
      <c r="CL1110" s="386"/>
      <c r="CM1110" s="386"/>
      <c r="CN1110" s="387"/>
    </row>
    <row r="1111" spans="1:93" ht="14.25" customHeight="1">
      <c r="D1111" s="559" t="s">
        <v>1578</v>
      </c>
      <c r="E1111" s="560"/>
      <c r="F1111" s="560"/>
      <c r="G1111" s="560"/>
      <c r="H1111" s="560"/>
      <c r="I1111" s="560"/>
      <c r="J1111" s="560"/>
      <c r="K1111" s="560"/>
      <c r="L1111" s="560"/>
      <c r="M1111" s="560"/>
      <c r="N1111" s="560"/>
      <c r="O1111" s="560"/>
      <c r="P1111" s="560"/>
      <c r="Q1111" s="560"/>
      <c r="R1111" s="560"/>
      <c r="S1111" s="560"/>
      <c r="T1111" s="560"/>
      <c r="U1111" s="560"/>
      <c r="V1111" s="560"/>
      <c r="W1111" s="560"/>
      <c r="X1111" s="560"/>
      <c r="Y1111" s="561"/>
      <c r="Z1111" s="559">
        <v>37</v>
      </c>
      <c r="AA1111" s="560"/>
      <c r="AB1111" s="560"/>
      <c r="AC1111" s="560"/>
      <c r="AD1111" s="560"/>
      <c r="AE1111" s="561"/>
      <c r="AF1111" s="559"/>
      <c r="AG1111" s="560"/>
      <c r="AH1111" s="560"/>
      <c r="AI1111" s="560"/>
      <c r="AJ1111" s="560"/>
      <c r="AK1111" s="560"/>
      <c r="AL1111" s="560"/>
      <c r="AM1111" s="561"/>
      <c r="AN1111" s="385"/>
      <c r="AO1111" s="386"/>
      <c r="AP1111" s="386"/>
      <c r="AQ1111" s="386"/>
      <c r="AR1111" s="386"/>
      <c r="AS1111" s="386"/>
      <c r="AT1111" s="387"/>
      <c r="AV1111" s="385"/>
      <c r="AW1111" s="386"/>
      <c r="AX1111" s="386"/>
      <c r="AY1111" s="386"/>
      <c r="AZ1111" s="386"/>
      <c r="BA1111" s="386"/>
      <c r="BB1111" s="386"/>
      <c r="BC1111" s="386"/>
      <c r="BD1111" s="386"/>
      <c r="BE1111" s="386"/>
      <c r="BF1111" s="386"/>
      <c r="BG1111" s="386"/>
      <c r="BH1111" s="386"/>
      <c r="BI1111" s="386"/>
      <c r="BJ1111" s="386"/>
      <c r="BK1111" s="386"/>
      <c r="BL1111" s="386"/>
      <c r="BM1111" s="386"/>
      <c r="BN1111" s="386"/>
      <c r="BO1111" s="386"/>
      <c r="BP1111" s="386"/>
      <c r="BQ1111" s="387"/>
      <c r="BR1111" s="385"/>
      <c r="BS1111" s="386"/>
      <c r="BT1111" s="386"/>
      <c r="BU1111" s="386"/>
      <c r="BV1111" s="386"/>
      <c r="BW1111" s="387"/>
      <c r="BX1111" s="385"/>
      <c r="BY1111" s="386"/>
      <c r="BZ1111" s="386"/>
      <c r="CA1111" s="386"/>
      <c r="CB1111" s="386"/>
      <c r="CC1111" s="387"/>
      <c r="CD1111" s="385"/>
      <c r="CE1111" s="386"/>
      <c r="CF1111" s="386"/>
      <c r="CG1111" s="386"/>
      <c r="CH1111" s="386"/>
      <c r="CI1111" s="387"/>
      <c r="CJ1111" s="385"/>
      <c r="CK1111" s="386"/>
      <c r="CL1111" s="386"/>
      <c r="CM1111" s="386"/>
      <c r="CN1111" s="387"/>
    </row>
    <row r="1112" spans="1:93" ht="14.25" customHeight="1">
      <c r="D1112" s="559" t="s">
        <v>1579</v>
      </c>
      <c r="E1112" s="560"/>
      <c r="F1112" s="560"/>
      <c r="G1112" s="560"/>
      <c r="H1112" s="560"/>
      <c r="I1112" s="560"/>
      <c r="J1112" s="560"/>
      <c r="K1112" s="560"/>
      <c r="L1112" s="560"/>
      <c r="M1112" s="560"/>
      <c r="N1112" s="560"/>
      <c r="O1112" s="560"/>
      <c r="P1112" s="560"/>
      <c r="Q1112" s="560"/>
      <c r="R1112" s="560"/>
      <c r="S1112" s="560"/>
      <c r="T1112" s="560"/>
      <c r="U1112" s="560"/>
      <c r="V1112" s="560"/>
      <c r="W1112" s="560"/>
      <c r="X1112" s="560"/>
      <c r="Y1112" s="561"/>
      <c r="Z1112" s="559">
        <v>80</v>
      </c>
      <c r="AA1112" s="560"/>
      <c r="AB1112" s="560"/>
      <c r="AC1112" s="560"/>
      <c r="AD1112" s="560"/>
      <c r="AE1112" s="561"/>
      <c r="AF1112" s="559">
        <v>80</v>
      </c>
      <c r="AG1112" s="560"/>
      <c r="AH1112" s="560"/>
      <c r="AI1112" s="560"/>
      <c r="AJ1112" s="560"/>
      <c r="AK1112" s="560"/>
      <c r="AL1112" s="560"/>
      <c r="AM1112" s="561"/>
      <c r="AN1112" s="385"/>
      <c r="AO1112" s="386"/>
      <c r="AP1112" s="386"/>
      <c r="AQ1112" s="386"/>
      <c r="AR1112" s="386"/>
      <c r="AS1112" s="386"/>
      <c r="AT1112" s="387"/>
      <c r="AV1112" s="385"/>
      <c r="AW1112" s="386"/>
      <c r="AX1112" s="386"/>
      <c r="AY1112" s="386"/>
      <c r="AZ1112" s="386"/>
      <c r="BA1112" s="386"/>
      <c r="BB1112" s="386"/>
      <c r="BC1112" s="386"/>
      <c r="BD1112" s="386"/>
      <c r="BE1112" s="386"/>
      <c r="BF1112" s="386"/>
      <c r="BG1112" s="386"/>
      <c r="BH1112" s="386"/>
      <c r="BI1112" s="386"/>
      <c r="BJ1112" s="386"/>
      <c r="BK1112" s="386"/>
      <c r="BL1112" s="386"/>
      <c r="BM1112" s="386"/>
      <c r="BN1112" s="386"/>
      <c r="BO1112" s="386"/>
      <c r="BP1112" s="386"/>
      <c r="BQ1112" s="387"/>
      <c r="BR1112" s="385"/>
      <c r="BS1112" s="386"/>
      <c r="BT1112" s="386"/>
      <c r="BU1112" s="386"/>
      <c r="BV1112" s="386"/>
      <c r="BW1112" s="387"/>
      <c r="BX1112" s="385"/>
      <c r="BY1112" s="386"/>
      <c r="BZ1112" s="386"/>
      <c r="CA1112" s="386"/>
      <c r="CB1112" s="386"/>
      <c r="CC1112" s="387"/>
      <c r="CD1112" s="385"/>
      <c r="CE1112" s="386"/>
      <c r="CF1112" s="386"/>
      <c r="CG1112" s="386"/>
      <c r="CH1112" s="386"/>
      <c r="CI1112" s="387"/>
      <c r="CJ1112" s="385"/>
      <c r="CK1112" s="386"/>
      <c r="CL1112" s="386"/>
      <c r="CM1112" s="386"/>
      <c r="CN1112" s="387"/>
    </row>
    <row r="1113" spans="1:93" ht="14.25" customHeight="1">
      <c r="D1113" s="559" t="s">
        <v>1580</v>
      </c>
      <c r="E1113" s="560"/>
      <c r="F1113" s="560"/>
      <c r="G1113" s="560"/>
      <c r="H1113" s="560"/>
      <c r="I1113" s="560"/>
      <c r="J1113" s="560"/>
      <c r="K1113" s="560"/>
      <c r="L1113" s="560"/>
      <c r="M1113" s="560"/>
      <c r="N1113" s="560"/>
      <c r="O1113" s="560"/>
      <c r="P1113" s="560"/>
      <c r="Q1113" s="560"/>
      <c r="R1113" s="560"/>
      <c r="S1113" s="560"/>
      <c r="T1113" s="560"/>
      <c r="U1113" s="560"/>
      <c r="V1113" s="560"/>
      <c r="W1113" s="560"/>
      <c r="X1113" s="560"/>
      <c r="Y1113" s="561"/>
      <c r="Z1113" s="559">
        <v>4</v>
      </c>
      <c r="AA1113" s="560"/>
      <c r="AB1113" s="560"/>
      <c r="AC1113" s="560"/>
      <c r="AD1113" s="560"/>
      <c r="AE1113" s="561"/>
      <c r="AF1113" s="559">
        <v>4</v>
      </c>
      <c r="AG1113" s="560"/>
      <c r="AH1113" s="560"/>
      <c r="AI1113" s="560"/>
      <c r="AJ1113" s="560"/>
      <c r="AK1113" s="560"/>
      <c r="AL1113" s="560"/>
      <c r="AM1113" s="561"/>
      <c r="AN1113" s="385"/>
      <c r="AO1113" s="386"/>
      <c r="AP1113" s="386"/>
      <c r="AQ1113" s="386"/>
      <c r="AR1113" s="386"/>
      <c r="AS1113" s="386"/>
      <c r="AT1113" s="387"/>
      <c r="AV1113" s="385"/>
      <c r="AW1113" s="386"/>
      <c r="AX1113" s="386"/>
      <c r="AY1113" s="386"/>
      <c r="AZ1113" s="386"/>
      <c r="BA1113" s="386"/>
      <c r="BB1113" s="386"/>
      <c r="BC1113" s="386"/>
      <c r="BD1113" s="386"/>
      <c r="BE1113" s="386"/>
      <c r="BF1113" s="386"/>
      <c r="BG1113" s="386"/>
      <c r="BH1113" s="386"/>
      <c r="BI1113" s="386"/>
      <c r="BJ1113" s="386"/>
      <c r="BK1113" s="386"/>
      <c r="BL1113" s="386"/>
      <c r="BM1113" s="386"/>
      <c r="BN1113" s="386"/>
      <c r="BO1113" s="386"/>
      <c r="BP1113" s="386"/>
      <c r="BQ1113" s="387"/>
      <c r="BR1113" s="385"/>
      <c r="BS1113" s="386"/>
      <c r="BT1113" s="386"/>
      <c r="BU1113" s="386"/>
      <c r="BV1113" s="386"/>
      <c r="BW1113" s="387"/>
      <c r="BX1113" s="385"/>
      <c r="BY1113" s="386"/>
      <c r="BZ1113" s="386"/>
      <c r="CA1113" s="386"/>
      <c r="CB1113" s="386"/>
      <c r="CC1113" s="387"/>
      <c r="CD1113" s="385"/>
      <c r="CE1113" s="386"/>
      <c r="CF1113" s="386"/>
      <c r="CG1113" s="386"/>
      <c r="CH1113" s="386"/>
      <c r="CI1113" s="387"/>
      <c r="CJ1113" s="385"/>
      <c r="CK1113" s="386"/>
      <c r="CL1113" s="386"/>
      <c r="CM1113" s="386"/>
      <c r="CN1113" s="387"/>
    </row>
    <row r="1114" spans="1:93" ht="14.25" customHeight="1">
      <c r="D1114" s="559"/>
      <c r="E1114" s="560"/>
      <c r="F1114" s="560"/>
      <c r="G1114" s="560"/>
      <c r="H1114" s="560"/>
      <c r="I1114" s="560"/>
      <c r="J1114" s="560"/>
      <c r="K1114" s="560"/>
      <c r="L1114" s="560"/>
      <c r="M1114" s="560"/>
      <c r="N1114" s="560"/>
      <c r="O1114" s="560"/>
      <c r="P1114" s="560"/>
      <c r="Q1114" s="560"/>
      <c r="R1114" s="560"/>
      <c r="S1114" s="560"/>
      <c r="T1114" s="560"/>
      <c r="U1114" s="560"/>
      <c r="V1114" s="560"/>
      <c r="W1114" s="560"/>
      <c r="X1114" s="560"/>
      <c r="Y1114" s="561"/>
      <c r="Z1114" s="559"/>
      <c r="AA1114" s="560"/>
      <c r="AB1114" s="560"/>
      <c r="AC1114" s="560"/>
      <c r="AD1114" s="560"/>
      <c r="AE1114" s="561"/>
      <c r="AF1114" s="559"/>
      <c r="AG1114" s="560"/>
      <c r="AH1114" s="560"/>
      <c r="AI1114" s="560"/>
      <c r="AJ1114" s="560"/>
      <c r="AK1114" s="560"/>
      <c r="AL1114" s="560"/>
      <c r="AM1114" s="561"/>
      <c r="AN1114" s="385"/>
      <c r="AO1114" s="386"/>
      <c r="AP1114" s="386"/>
      <c r="AQ1114" s="386"/>
      <c r="AR1114" s="386"/>
      <c r="AS1114" s="386"/>
      <c r="AT1114" s="387"/>
      <c r="AV1114" s="385"/>
      <c r="AW1114" s="386"/>
      <c r="AX1114" s="386"/>
      <c r="AY1114" s="386"/>
      <c r="AZ1114" s="386"/>
      <c r="BA1114" s="386"/>
      <c r="BB1114" s="386"/>
      <c r="BC1114" s="386"/>
      <c r="BD1114" s="386"/>
      <c r="BE1114" s="386"/>
      <c r="BF1114" s="386"/>
      <c r="BG1114" s="386"/>
      <c r="BH1114" s="386"/>
      <c r="BI1114" s="386"/>
      <c r="BJ1114" s="386"/>
      <c r="BK1114" s="386"/>
      <c r="BL1114" s="386"/>
      <c r="BM1114" s="386"/>
      <c r="BN1114" s="386"/>
      <c r="BO1114" s="386"/>
      <c r="BP1114" s="386"/>
      <c r="BQ1114" s="387"/>
      <c r="BR1114" s="385"/>
      <c r="BS1114" s="386"/>
      <c r="BT1114" s="386"/>
      <c r="BU1114" s="386"/>
      <c r="BV1114" s="386"/>
      <c r="BW1114" s="387"/>
      <c r="BX1114" s="385"/>
      <c r="BY1114" s="386"/>
      <c r="BZ1114" s="386"/>
      <c r="CA1114" s="386"/>
      <c r="CB1114" s="386"/>
      <c r="CC1114" s="387"/>
      <c r="CD1114" s="385"/>
      <c r="CE1114" s="386"/>
      <c r="CF1114" s="386"/>
      <c r="CG1114" s="386"/>
      <c r="CH1114" s="386"/>
      <c r="CI1114" s="387"/>
      <c r="CJ1114" s="385"/>
      <c r="CK1114" s="386"/>
      <c r="CL1114" s="386"/>
      <c r="CM1114" s="386"/>
      <c r="CN1114" s="387"/>
    </row>
    <row r="1115" spans="1:93" ht="14.25" customHeight="1">
      <c r="D1115" s="109" t="s">
        <v>499</v>
      </c>
      <c r="E1115" s="109"/>
      <c r="F1115" s="109"/>
      <c r="G1115" s="109"/>
      <c r="H1115" s="109"/>
      <c r="I1115" s="109"/>
      <c r="J1115" s="109"/>
      <c r="K1115" s="109"/>
      <c r="L1115" s="109"/>
      <c r="M1115" s="109"/>
      <c r="N1115" s="109"/>
      <c r="O1115" s="109"/>
      <c r="P1115" s="109"/>
      <c r="Q1115" s="109"/>
      <c r="R1115" s="109"/>
      <c r="S1115" s="109"/>
      <c r="T1115" s="109"/>
      <c r="U1115" s="109"/>
      <c r="V1115" s="109"/>
      <c r="W1115" s="109"/>
      <c r="X1115" s="109"/>
      <c r="Y1115" s="109"/>
      <c r="Z1115" s="109"/>
      <c r="AA1115" s="109"/>
      <c r="AB1115" s="109"/>
      <c r="AC1115" s="109"/>
      <c r="AD1115" s="109"/>
      <c r="AE1115" s="109"/>
      <c r="AF1115" s="109"/>
      <c r="AG1115" s="109"/>
      <c r="AH1115" s="109"/>
      <c r="AI1115" s="109"/>
      <c r="AJ1115" s="109"/>
      <c r="AK1115" s="109"/>
      <c r="AL1115" s="109"/>
      <c r="AM1115" s="109"/>
      <c r="AN1115" s="109"/>
      <c r="AO1115" s="109"/>
      <c r="AP1115" s="109"/>
      <c r="AQ1115" s="109"/>
      <c r="AR1115" s="109"/>
      <c r="AS1115" s="109"/>
      <c r="AT1115" s="109"/>
      <c r="AV1115" s="603" t="s">
        <v>499</v>
      </c>
      <c r="AW1115" s="603"/>
      <c r="AX1115" s="603"/>
      <c r="AY1115" s="603"/>
      <c r="AZ1115" s="603"/>
      <c r="BA1115" s="603"/>
      <c r="BB1115" s="603"/>
      <c r="BC1115" s="603"/>
      <c r="BD1115" s="603"/>
      <c r="BE1115" s="603"/>
      <c r="BF1115" s="603"/>
      <c r="BG1115" s="603"/>
      <c r="BH1115" s="603"/>
      <c r="BI1115" s="603"/>
      <c r="BJ1115" s="603"/>
      <c r="BK1115" s="603"/>
      <c r="BL1115" s="603"/>
      <c r="BM1115" s="603"/>
      <c r="BN1115" s="603"/>
      <c r="BO1115" s="603"/>
      <c r="BP1115" s="603"/>
      <c r="BQ1115" s="603"/>
      <c r="BR1115" s="603"/>
      <c r="BS1115" s="603"/>
      <c r="BT1115" s="603"/>
      <c r="BU1115" s="603"/>
      <c r="BV1115" s="603"/>
      <c r="BW1115" s="603"/>
      <c r="BX1115" s="603"/>
      <c r="BY1115" s="603"/>
      <c r="BZ1115" s="603"/>
      <c r="CA1115" s="603"/>
      <c r="CB1115" s="603"/>
      <c r="CC1115" s="603"/>
      <c r="CD1115" s="603"/>
      <c r="CE1115" s="603"/>
      <c r="CF1115" s="603"/>
      <c r="CG1115" s="603"/>
      <c r="CH1115" s="603"/>
      <c r="CI1115" s="603"/>
      <c r="CJ1115" s="603"/>
      <c r="CK1115" s="603"/>
      <c r="CL1115" s="603"/>
    </row>
    <row r="1116" spans="1:93" ht="14.25" customHeight="1"/>
    <row r="1117" spans="1:93" ht="14.25" customHeight="1">
      <c r="A1117" s="116"/>
      <c r="B1117" s="116"/>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6"/>
      <c r="AL1117" s="116"/>
      <c r="AM1117" s="116"/>
      <c r="AN1117" s="116"/>
      <c r="AO1117" s="116"/>
      <c r="AP1117" s="116"/>
      <c r="AQ1117" s="116"/>
      <c r="AR1117" s="116"/>
      <c r="AS1117" s="116"/>
      <c r="AT1117" s="116"/>
      <c r="AU1117" s="116"/>
      <c r="AV1117" s="116"/>
      <c r="AW1117" s="116"/>
      <c r="AX1117" s="116"/>
      <c r="AY1117" s="116"/>
      <c r="AZ1117" s="116"/>
      <c r="BA1117" s="116"/>
      <c r="BB1117" s="116"/>
      <c r="BC1117" s="116"/>
      <c r="BD1117" s="116"/>
      <c r="BE1117" s="116"/>
      <c r="BF1117" s="116"/>
      <c r="BG1117" s="116"/>
      <c r="BH1117" s="116"/>
      <c r="BI1117" s="116"/>
      <c r="BJ1117" s="116"/>
      <c r="BK1117" s="116"/>
      <c r="BL1117" s="116"/>
      <c r="BM1117" s="116"/>
      <c r="BN1117" s="116"/>
      <c r="BO1117" s="116"/>
      <c r="BP1117" s="116"/>
      <c r="BQ1117" s="116"/>
      <c r="BR1117" s="116"/>
      <c r="BS1117" s="116"/>
      <c r="BT1117" s="116"/>
      <c r="BU1117" s="116"/>
      <c r="BV1117" s="116"/>
      <c r="BW1117" s="116"/>
      <c r="BX1117" s="116"/>
      <c r="BY1117" s="116"/>
      <c r="BZ1117" s="116"/>
      <c r="CA1117" s="116"/>
      <c r="CB1117" s="116"/>
      <c r="CC1117" s="116"/>
      <c r="CD1117" s="116"/>
      <c r="CE1117" s="116"/>
      <c r="CF1117" s="116"/>
      <c r="CG1117" s="116"/>
      <c r="CH1117" s="116"/>
      <c r="CI1117" s="116"/>
      <c r="CJ1117" s="116"/>
      <c r="CK1117" s="116"/>
      <c r="CL1117" s="116"/>
      <c r="CM1117" s="116"/>
      <c r="CN1117" s="116"/>
    </row>
    <row r="1118" spans="1:93" ht="14.25" customHeight="1">
      <c r="A1118" s="116"/>
      <c r="B1118" s="116"/>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6"/>
      <c r="AL1118" s="116"/>
      <c r="AM1118" s="116"/>
      <c r="AN1118" s="116"/>
      <c r="AO1118" s="116"/>
      <c r="AP1118" s="116"/>
      <c r="AQ1118" s="116"/>
      <c r="AR1118" s="116"/>
      <c r="AS1118" s="116"/>
      <c r="AT1118" s="116"/>
      <c r="AU1118" s="116"/>
      <c r="AV1118" s="116"/>
      <c r="AW1118" s="116"/>
      <c r="AX1118" s="116"/>
      <c r="AY1118" s="116"/>
      <c r="AZ1118" s="116"/>
      <c r="BA1118" s="116"/>
      <c r="BB1118" s="116"/>
      <c r="BC1118" s="116"/>
      <c r="BD1118" s="116"/>
      <c r="BE1118" s="116"/>
      <c r="BF1118" s="116"/>
      <c r="BG1118" s="116"/>
      <c r="BH1118" s="116"/>
      <c r="BI1118" s="116"/>
      <c r="BJ1118" s="116"/>
      <c r="BK1118" s="116"/>
      <c r="BL1118" s="116"/>
      <c r="BM1118" s="116"/>
      <c r="BN1118" s="116"/>
      <c r="BO1118" s="116"/>
      <c r="BP1118" s="116"/>
      <c r="BQ1118" s="116"/>
      <c r="BR1118" s="116"/>
      <c r="BS1118" s="116"/>
      <c r="BT1118" s="116"/>
      <c r="BU1118" s="116"/>
      <c r="BV1118" s="116"/>
      <c r="BW1118" s="116"/>
      <c r="BX1118" s="116"/>
      <c r="BY1118" s="116"/>
      <c r="BZ1118" s="116"/>
      <c r="CA1118" s="116"/>
      <c r="CB1118" s="116"/>
      <c r="CC1118" s="116"/>
      <c r="CD1118" s="116"/>
      <c r="CE1118" s="116"/>
      <c r="CF1118" s="116"/>
      <c r="CG1118" s="116"/>
      <c r="CH1118" s="116"/>
      <c r="CI1118" s="116"/>
      <c r="CJ1118" s="116"/>
      <c r="CK1118" s="116"/>
      <c r="CL1118" s="116"/>
      <c r="CM1118" s="116"/>
      <c r="CN1118" s="116"/>
    </row>
    <row r="1119" spans="1:93" ht="14.25" customHeight="1">
      <c r="AT1119" s="67"/>
      <c r="CM1119" s="539"/>
      <c r="CN1119" s="539"/>
    </row>
    <row r="1120" spans="1:93" ht="14.25" customHeight="1">
      <c r="D1120" s="656" t="s">
        <v>525</v>
      </c>
      <c r="E1120" s="656"/>
      <c r="F1120" s="656"/>
      <c r="G1120" s="656"/>
      <c r="H1120" s="656"/>
      <c r="I1120" s="656"/>
      <c r="J1120" s="656"/>
      <c r="K1120" s="656"/>
      <c r="L1120" s="656"/>
      <c r="M1120" s="656"/>
      <c r="N1120" s="656"/>
      <c r="O1120" s="656"/>
      <c r="P1120" s="656"/>
      <c r="Q1120" s="656"/>
      <c r="R1120" s="656"/>
      <c r="S1120" s="656"/>
      <c r="T1120" s="656"/>
      <c r="U1120" s="656"/>
      <c r="V1120" s="656"/>
      <c r="W1120" s="656"/>
      <c r="X1120" s="656"/>
      <c r="Y1120" s="656"/>
      <c r="Z1120" s="656"/>
      <c r="AA1120" s="656"/>
      <c r="AB1120" s="656"/>
      <c r="AC1120" s="656"/>
      <c r="AD1120" s="656"/>
      <c r="AE1120" s="656"/>
      <c r="AF1120" s="656"/>
      <c r="AG1120" s="656"/>
      <c r="AH1120" s="656"/>
      <c r="AI1120" s="656"/>
      <c r="AJ1120" s="656"/>
      <c r="AK1120" s="656"/>
      <c r="AL1120" s="656"/>
      <c r="AM1120" s="656"/>
      <c r="AN1120" s="656"/>
      <c r="AO1120" s="656"/>
      <c r="AP1120" s="656"/>
      <c r="AQ1120" s="656"/>
      <c r="AR1120" s="656"/>
      <c r="AS1120" s="656"/>
      <c r="AT1120" s="656"/>
      <c r="AU1120" s="656"/>
      <c r="AV1120" s="656"/>
      <c r="AW1120" s="656"/>
      <c r="AX1120" s="656"/>
      <c r="AY1120" s="656"/>
      <c r="AZ1120" s="656"/>
      <c r="BA1120" s="656"/>
      <c r="BB1120" s="656"/>
      <c r="BC1120" s="656"/>
      <c r="BD1120" s="656"/>
      <c r="BE1120" s="656"/>
      <c r="BF1120" s="656"/>
      <c r="BG1120" s="656"/>
      <c r="BH1120" s="656"/>
      <c r="BI1120" s="656"/>
      <c r="BJ1120" s="656"/>
      <c r="BK1120" s="656"/>
      <c r="BL1120" s="656"/>
      <c r="BM1120" s="656"/>
      <c r="BN1120" s="656"/>
      <c r="BO1120" s="656"/>
      <c r="BP1120" s="656"/>
      <c r="BQ1120" s="656"/>
      <c r="BR1120" s="656"/>
      <c r="BS1120" s="656"/>
      <c r="BT1120" s="656"/>
      <c r="BU1120" s="656"/>
      <c r="BV1120" s="656"/>
      <c r="BW1120" s="656"/>
      <c r="BX1120" s="656"/>
      <c r="BY1120" s="656"/>
      <c r="BZ1120" s="656"/>
      <c r="CA1120" s="656"/>
      <c r="CB1120" s="656"/>
      <c r="CC1120" s="656"/>
      <c r="CD1120" s="656"/>
      <c r="CE1120" s="656"/>
      <c r="CF1120" s="656"/>
      <c r="CG1120" s="656"/>
      <c r="CH1120" s="656"/>
      <c r="CI1120" s="656"/>
      <c r="CJ1120" s="656"/>
      <c r="CK1120" s="656"/>
      <c r="CL1120" s="656"/>
      <c r="CM1120" s="656"/>
      <c r="CN1120" s="656"/>
    </row>
    <row r="1121" spans="3:96" ht="14.25" customHeight="1">
      <c r="D1121" s="656"/>
      <c r="E1121" s="656"/>
      <c r="F1121" s="656"/>
      <c r="G1121" s="656"/>
      <c r="H1121" s="656"/>
      <c r="I1121" s="656"/>
      <c r="J1121" s="656"/>
      <c r="K1121" s="656"/>
      <c r="L1121" s="656"/>
      <c r="M1121" s="656"/>
      <c r="N1121" s="656"/>
      <c r="O1121" s="656"/>
      <c r="P1121" s="656"/>
      <c r="Q1121" s="656"/>
      <c r="R1121" s="656"/>
      <c r="S1121" s="656"/>
      <c r="T1121" s="656"/>
      <c r="U1121" s="656"/>
      <c r="V1121" s="656"/>
      <c r="W1121" s="656"/>
      <c r="X1121" s="656"/>
      <c r="Y1121" s="656"/>
      <c r="Z1121" s="656"/>
      <c r="AA1121" s="656"/>
      <c r="AB1121" s="656"/>
      <c r="AC1121" s="656"/>
      <c r="AD1121" s="656"/>
      <c r="AE1121" s="656"/>
      <c r="AF1121" s="656"/>
      <c r="AG1121" s="656"/>
      <c r="AH1121" s="656"/>
      <c r="AI1121" s="656"/>
      <c r="AJ1121" s="656"/>
      <c r="AK1121" s="656"/>
      <c r="AL1121" s="656"/>
      <c r="AM1121" s="656"/>
      <c r="AN1121" s="656"/>
      <c r="AO1121" s="656"/>
      <c r="AP1121" s="656"/>
      <c r="AQ1121" s="656"/>
      <c r="AR1121" s="656"/>
      <c r="AS1121" s="656"/>
      <c r="AT1121" s="656"/>
      <c r="AU1121" s="656"/>
      <c r="AV1121" s="656"/>
      <c r="AW1121" s="656"/>
      <c r="AX1121" s="656"/>
      <c r="AY1121" s="656"/>
      <c r="AZ1121" s="656"/>
      <c r="BA1121" s="656"/>
      <c r="BB1121" s="656"/>
      <c r="BC1121" s="656"/>
      <c r="BD1121" s="656"/>
      <c r="BE1121" s="656"/>
      <c r="BF1121" s="656"/>
      <c r="BG1121" s="656"/>
      <c r="BH1121" s="656"/>
      <c r="BI1121" s="656"/>
      <c r="BJ1121" s="656"/>
      <c r="BK1121" s="656"/>
      <c r="BL1121" s="656"/>
      <c r="BM1121" s="656"/>
      <c r="BN1121" s="656"/>
      <c r="BO1121" s="656"/>
      <c r="BP1121" s="656"/>
      <c r="BQ1121" s="656"/>
      <c r="BR1121" s="656"/>
      <c r="BS1121" s="656"/>
      <c r="BT1121" s="656"/>
      <c r="BU1121" s="656"/>
      <c r="BV1121" s="656"/>
      <c r="BW1121" s="656"/>
      <c r="BX1121" s="656"/>
      <c r="BY1121" s="656"/>
      <c r="BZ1121" s="656"/>
      <c r="CA1121" s="656"/>
      <c r="CB1121" s="656"/>
      <c r="CC1121" s="656"/>
      <c r="CD1121" s="656"/>
      <c r="CE1121" s="656"/>
      <c r="CF1121" s="656"/>
      <c r="CG1121" s="656"/>
      <c r="CH1121" s="656"/>
      <c r="CI1121" s="656"/>
      <c r="CJ1121" s="656"/>
      <c r="CK1121" s="656"/>
      <c r="CL1121" s="656"/>
      <c r="CM1121" s="656"/>
      <c r="CN1121" s="656"/>
    </row>
    <row r="1122" spans="3:96" ht="14.25" customHeight="1">
      <c r="D1122" s="610" t="s">
        <v>516</v>
      </c>
      <c r="E1122" s="610"/>
      <c r="F1122" s="610"/>
      <c r="G1122" s="610"/>
      <c r="H1122" s="610"/>
      <c r="I1122" s="610"/>
      <c r="J1122" s="610"/>
      <c r="K1122" s="610"/>
      <c r="L1122" s="610"/>
      <c r="M1122" s="610"/>
      <c r="N1122" s="610"/>
      <c r="O1122" s="610"/>
      <c r="P1122" s="610"/>
      <c r="Q1122" s="610"/>
      <c r="R1122" s="610"/>
      <c r="S1122" s="610"/>
      <c r="T1122" s="610"/>
      <c r="U1122" s="610"/>
      <c r="V1122" s="610"/>
      <c r="W1122" s="610"/>
      <c r="X1122" s="610"/>
      <c r="Y1122" s="610"/>
      <c r="Z1122" s="610"/>
      <c r="AA1122" s="610"/>
      <c r="AB1122" s="610"/>
      <c r="AC1122" s="610"/>
      <c r="AD1122" s="610"/>
      <c r="AE1122" s="610"/>
      <c r="AF1122" s="610"/>
      <c r="AG1122" s="610"/>
      <c r="AH1122" s="610"/>
      <c r="AI1122" s="610"/>
      <c r="AJ1122" s="610"/>
      <c r="AK1122" s="610"/>
      <c r="AL1122" s="610"/>
      <c r="AM1122" s="610"/>
      <c r="AN1122" s="610"/>
      <c r="AO1122" s="610"/>
      <c r="AP1122" s="610"/>
      <c r="AQ1122" s="610"/>
      <c r="AR1122" s="610"/>
      <c r="AS1122" s="610"/>
      <c r="AT1122" s="610"/>
      <c r="AU1122" s="84"/>
      <c r="AV1122" s="514" t="s">
        <v>518</v>
      </c>
      <c r="AW1122" s="514"/>
      <c r="AX1122" s="514"/>
      <c r="AY1122" s="514"/>
      <c r="AZ1122" s="514"/>
      <c r="BA1122" s="514"/>
      <c r="BB1122" s="514"/>
      <c r="BC1122" s="514"/>
      <c r="BD1122" s="514"/>
      <c r="BE1122" s="514"/>
      <c r="BF1122" s="514"/>
      <c r="BG1122" s="514"/>
      <c r="BH1122" s="514"/>
      <c r="BI1122" s="514"/>
      <c r="BJ1122" s="514"/>
      <c r="BK1122" s="514"/>
      <c r="BL1122" s="514"/>
      <c r="BM1122" s="514"/>
      <c r="BN1122" s="514"/>
      <c r="BO1122" s="514"/>
      <c r="BP1122" s="514"/>
      <c r="BQ1122" s="514"/>
      <c r="BR1122" s="514"/>
      <c r="BS1122" s="514"/>
      <c r="BT1122" s="514"/>
      <c r="BU1122" s="514"/>
      <c r="BV1122" s="514"/>
      <c r="BW1122" s="514"/>
      <c r="BX1122" s="514"/>
      <c r="BY1122" s="514"/>
      <c r="BZ1122" s="514"/>
      <c r="CA1122" s="514"/>
      <c r="CB1122" s="514"/>
      <c r="CC1122" s="514"/>
      <c r="CD1122" s="514"/>
      <c r="CE1122" s="514"/>
      <c r="CF1122" s="514"/>
      <c r="CG1122" s="514"/>
      <c r="CH1122" s="514"/>
      <c r="CI1122" s="514"/>
      <c r="CJ1122" s="514"/>
      <c r="CK1122" s="514"/>
      <c r="CL1122" s="514"/>
      <c r="CM1122" s="514"/>
      <c r="CN1122" s="514"/>
      <c r="CO1122" s="85"/>
      <c r="CP1122" s="142"/>
      <c r="CQ1122" s="142"/>
      <c r="CR1122" s="142"/>
    </row>
    <row r="1123" spans="3:96" ht="14.25" customHeight="1">
      <c r="D1123" s="98"/>
      <c r="E1123" s="98"/>
      <c r="F1123" s="98"/>
      <c r="G1123" s="98"/>
      <c r="H1123" s="98"/>
      <c r="I1123" s="98"/>
      <c r="J1123" s="98"/>
      <c r="K1123" s="98"/>
      <c r="L1123" s="98"/>
      <c r="M1123" s="98"/>
      <c r="N1123" s="98"/>
      <c r="O1123" s="98"/>
      <c r="P1123" s="98"/>
      <c r="Q1123" s="98"/>
      <c r="R1123" s="98"/>
      <c r="S1123" s="98"/>
      <c r="T1123" s="98"/>
      <c r="U1123" s="98"/>
      <c r="V1123" s="98"/>
      <c r="W1123" s="98"/>
      <c r="X1123" s="98"/>
      <c r="Y1123" s="98"/>
      <c r="Z1123" s="98"/>
      <c r="AA1123" s="98"/>
      <c r="AB1123" s="98"/>
      <c r="AC1123" s="98"/>
      <c r="AD1123" s="98"/>
      <c r="AE1123" s="98"/>
      <c r="AF1123" s="98"/>
      <c r="AG1123" s="98"/>
      <c r="AH1123" s="98"/>
      <c r="AI1123" s="98"/>
      <c r="AJ1123" s="98"/>
      <c r="AK1123" s="98"/>
      <c r="AL1123" s="98"/>
      <c r="AM1123" s="98"/>
      <c r="AN1123" s="98"/>
      <c r="AO1123" s="98"/>
      <c r="AP1123" s="98"/>
      <c r="AQ1123" s="98"/>
      <c r="AR1123" s="98"/>
      <c r="AS1123" s="98"/>
      <c r="AT1123" s="98"/>
      <c r="AU1123" s="84"/>
      <c r="AV1123" s="447"/>
      <c r="AW1123" s="447"/>
      <c r="AX1123" s="447"/>
      <c r="AY1123" s="447"/>
      <c r="AZ1123" s="447"/>
      <c r="BA1123" s="447"/>
      <c r="BB1123" s="447"/>
      <c r="BC1123" s="447"/>
      <c r="BD1123" s="447"/>
      <c r="BE1123" s="447"/>
      <c r="BF1123" s="447"/>
      <c r="BG1123" s="447"/>
      <c r="BH1123" s="447"/>
      <c r="BI1123" s="447"/>
      <c r="BJ1123" s="447"/>
      <c r="BK1123" s="447"/>
      <c r="BL1123" s="447"/>
      <c r="BM1123" s="447"/>
      <c r="BN1123" s="447"/>
      <c r="BO1123" s="447"/>
      <c r="BP1123" s="447"/>
      <c r="BQ1123" s="447"/>
      <c r="BR1123" s="447"/>
      <c r="BS1123" s="447"/>
      <c r="BT1123" s="447"/>
      <c r="BU1123" s="447"/>
      <c r="BV1123" s="447"/>
      <c r="BW1123" s="447"/>
      <c r="BX1123" s="447"/>
      <c r="BY1123" s="447"/>
      <c r="BZ1123" s="447"/>
      <c r="CA1123" s="447"/>
      <c r="CB1123" s="447"/>
      <c r="CC1123" s="447"/>
      <c r="CD1123" s="447"/>
      <c r="CE1123" s="447"/>
      <c r="CF1123" s="447"/>
      <c r="CG1123" s="447"/>
      <c r="CH1123" s="447"/>
      <c r="CI1123" s="447"/>
      <c r="CJ1123" s="447"/>
      <c r="CK1123" s="447"/>
      <c r="CL1123" s="447"/>
      <c r="CM1123" s="447"/>
      <c r="CN1123" s="447"/>
      <c r="CO1123" s="85"/>
      <c r="CP1123" s="142"/>
      <c r="CQ1123" s="142"/>
      <c r="CR1123" s="142"/>
    </row>
    <row r="1124" spans="3:96" ht="14.25" customHeight="1">
      <c r="D1124" s="317" t="s">
        <v>541</v>
      </c>
      <c r="E1124" s="318"/>
      <c r="F1124" s="318"/>
      <c r="G1124" s="318"/>
      <c r="H1124" s="318"/>
      <c r="I1124" s="318"/>
      <c r="J1124" s="318"/>
      <c r="K1124" s="318"/>
      <c r="L1124" s="318"/>
      <c r="M1124" s="318"/>
      <c r="N1124" s="319"/>
      <c r="O1124" s="317" t="s">
        <v>539</v>
      </c>
      <c r="P1124" s="318"/>
      <c r="Q1124" s="318"/>
      <c r="R1124" s="318"/>
      <c r="S1124" s="318"/>
      <c r="T1124" s="318"/>
      <c r="U1124" s="318"/>
      <c r="V1124" s="319"/>
      <c r="W1124" s="317" t="s">
        <v>540</v>
      </c>
      <c r="X1124" s="318"/>
      <c r="Y1124" s="318"/>
      <c r="Z1124" s="318"/>
      <c r="AA1124" s="318"/>
      <c r="AB1124" s="318"/>
      <c r="AC1124" s="318"/>
      <c r="AD1124" s="319"/>
      <c r="AE1124" s="410" t="s">
        <v>538</v>
      </c>
      <c r="AF1124" s="411"/>
      <c r="AG1124" s="411"/>
      <c r="AH1124" s="411"/>
      <c r="AI1124" s="411"/>
      <c r="AJ1124" s="411"/>
      <c r="AK1124" s="411"/>
      <c r="AL1124" s="411"/>
      <c r="AM1124" s="411"/>
      <c r="AN1124" s="411"/>
      <c r="AO1124" s="411"/>
      <c r="AP1124" s="411"/>
      <c r="AQ1124" s="411"/>
      <c r="AR1124" s="411"/>
      <c r="AS1124" s="411"/>
      <c r="AT1124" s="412"/>
      <c r="AU1124" s="84"/>
      <c r="AV1124" s="317" t="s">
        <v>511</v>
      </c>
      <c r="AW1124" s="318"/>
      <c r="AX1124" s="318"/>
      <c r="AY1124" s="318"/>
      <c r="AZ1124" s="318"/>
      <c r="BA1124" s="318"/>
      <c r="BB1124" s="318"/>
      <c r="BC1124" s="318"/>
      <c r="BD1124" s="318"/>
      <c r="BE1124" s="318"/>
      <c r="BF1124" s="318"/>
      <c r="BG1124" s="318"/>
      <c r="BH1124" s="318"/>
      <c r="BI1124" s="318"/>
      <c r="BJ1124" s="319"/>
      <c r="BK1124" s="317" t="s">
        <v>508</v>
      </c>
      <c r="BL1124" s="318"/>
      <c r="BM1124" s="318"/>
      <c r="BN1124" s="318"/>
      <c r="BO1124" s="318"/>
      <c r="BP1124" s="318"/>
      <c r="BQ1124" s="319"/>
      <c r="BR1124" s="317" t="s">
        <v>509</v>
      </c>
      <c r="BS1124" s="318"/>
      <c r="BT1124" s="318"/>
      <c r="BU1124" s="318"/>
      <c r="BV1124" s="318"/>
      <c r="BW1124" s="318"/>
      <c r="BX1124" s="319"/>
      <c r="BY1124" s="410" t="s">
        <v>512</v>
      </c>
      <c r="BZ1124" s="411"/>
      <c r="CA1124" s="411"/>
      <c r="CB1124" s="411"/>
      <c r="CC1124" s="411"/>
      <c r="CD1124" s="411"/>
      <c r="CE1124" s="411"/>
      <c r="CF1124" s="411"/>
      <c r="CG1124" s="411"/>
      <c r="CH1124" s="411"/>
      <c r="CI1124" s="411"/>
      <c r="CJ1124" s="411"/>
      <c r="CK1124" s="411"/>
      <c r="CL1124" s="411"/>
      <c r="CM1124" s="411"/>
      <c r="CN1124" s="412"/>
      <c r="CO1124" s="7"/>
      <c r="CP1124" s="129"/>
      <c r="CQ1124" s="129"/>
      <c r="CR1124" s="129"/>
    </row>
    <row r="1125" spans="3:96" ht="14.25" customHeight="1">
      <c r="D1125" s="323"/>
      <c r="E1125" s="324"/>
      <c r="F1125" s="324"/>
      <c r="G1125" s="324"/>
      <c r="H1125" s="324"/>
      <c r="I1125" s="324"/>
      <c r="J1125" s="324"/>
      <c r="K1125" s="324"/>
      <c r="L1125" s="324"/>
      <c r="M1125" s="324"/>
      <c r="N1125" s="325"/>
      <c r="O1125" s="323"/>
      <c r="P1125" s="324"/>
      <c r="Q1125" s="324"/>
      <c r="R1125" s="324"/>
      <c r="S1125" s="324"/>
      <c r="T1125" s="324"/>
      <c r="U1125" s="324"/>
      <c r="V1125" s="325"/>
      <c r="W1125" s="323"/>
      <c r="X1125" s="324"/>
      <c r="Y1125" s="324"/>
      <c r="Z1125" s="324"/>
      <c r="AA1125" s="324"/>
      <c r="AB1125" s="324"/>
      <c r="AC1125" s="324"/>
      <c r="AD1125" s="325"/>
      <c r="AE1125" s="410" t="s">
        <v>537</v>
      </c>
      <c r="AF1125" s="411"/>
      <c r="AG1125" s="411"/>
      <c r="AH1125" s="411"/>
      <c r="AI1125" s="411"/>
      <c r="AJ1125" s="411"/>
      <c r="AK1125" s="411"/>
      <c r="AL1125" s="412"/>
      <c r="AM1125" s="410" t="s">
        <v>510</v>
      </c>
      <c r="AN1125" s="411"/>
      <c r="AO1125" s="411"/>
      <c r="AP1125" s="411"/>
      <c r="AQ1125" s="411"/>
      <c r="AR1125" s="411"/>
      <c r="AS1125" s="411"/>
      <c r="AT1125" s="412"/>
      <c r="AU1125" s="84"/>
      <c r="AV1125" s="323"/>
      <c r="AW1125" s="324"/>
      <c r="AX1125" s="324"/>
      <c r="AY1125" s="324"/>
      <c r="AZ1125" s="324"/>
      <c r="BA1125" s="324"/>
      <c r="BB1125" s="324"/>
      <c r="BC1125" s="324"/>
      <c r="BD1125" s="324"/>
      <c r="BE1125" s="324"/>
      <c r="BF1125" s="324"/>
      <c r="BG1125" s="324"/>
      <c r="BH1125" s="324"/>
      <c r="BI1125" s="324"/>
      <c r="BJ1125" s="325"/>
      <c r="BK1125" s="323"/>
      <c r="BL1125" s="324"/>
      <c r="BM1125" s="324"/>
      <c r="BN1125" s="324"/>
      <c r="BO1125" s="324"/>
      <c r="BP1125" s="324"/>
      <c r="BQ1125" s="325"/>
      <c r="BR1125" s="323"/>
      <c r="BS1125" s="324"/>
      <c r="BT1125" s="324"/>
      <c r="BU1125" s="324"/>
      <c r="BV1125" s="324"/>
      <c r="BW1125" s="324"/>
      <c r="BX1125" s="325"/>
      <c r="BY1125" s="410" t="s">
        <v>513</v>
      </c>
      <c r="BZ1125" s="411"/>
      <c r="CA1125" s="412"/>
      <c r="CB1125" s="410" t="s">
        <v>514</v>
      </c>
      <c r="CC1125" s="411"/>
      <c r="CD1125" s="411"/>
      <c r="CE1125" s="411"/>
      <c r="CF1125" s="411"/>
      <c r="CG1125" s="411"/>
      <c r="CH1125" s="411"/>
      <c r="CI1125" s="411"/>
      <c r="CJ1125" s="412"/>
      <c r="CK1125" s="410" t="s">
        <v>515</v>
      </c>
      <c r="CL1125" s="411"/>
      <c r="CM1125" s="411"/>
      <c r="CN1125" s="412"/>
      <c r="CO1125" s="7"/>
      <c r="CP1125" s="129"/>
      <c r="CQ1125" s="129"/>
      <c r="CR1125" s="129"/>
    </row>
    <row r="1126" spans="3:96" ht="14.25" customHeight="1">
      <c r="D1126" s="424">
        <v>855</v>
      </c>
      <c r="E1126" s="425"/>
      <c r="F1126" s="425"/>
      <c r="G1126" s="425"/>
      <c r="H1126" s="425"/>
      <c r="I1126" s="425"/>
      <c r="J1126" s="425"/>
      <c r="K1126" s="425"/>
      <c r="L1126" s="425"/>
      <c r="M1126" s="425"/>
      <c r="N1126" s="426"/>
      <c r="O1126" s="424"/>
      <c r="P1126" s="425"/>
      <c r="Q1126" s="425"/>
      <c r="R1126" s="425"/>
      <c r="S1126" s="425"/>
      <c r="T1126" s="425"/>
      <c r="U1126" s="425"/>
      <c r="V1126" s="426"/>
      <c r="W1126" s="424"/>
      <c r="X1126" s="425"/>
      <c r="Y1126" s="425"/>
      <c r="Z1126" s="425"/>
      <c r="AA1126" s="425"/>
      <c r="AB1126" s="425"/>
      <c r="AC1126" s="425"/>
      <c r="AD1126" s="426"/>
      <c r="AE1126" s="385"/>
      <c r="AF1126" s="386"/>
      <c r="AG1126" s="386"/>
      <c r="AH1126" s="386"/>
      <c r="AI1126" s="386"/>
      <c r="AJ1126" s="386"/>
      <c r="AK1126" s="386"/>
      <c r="AL1126" s="387"/>
      <c r="AM1126" s="385"/>
      <c r="AN1126" s="386"/>
      <c r="AO1126" s="386"/>
      <c r="AP1126" s="386"/>
      <c r="AQ1126" s="386"/>
      <c r="AR1126" s="386"/>
      <c r="AS1126" s="386"/>
      <c r="AT1126" s="387"/>
      <c r="AU1126" s="84"/>
      <c r="AV1126" s="562">
        <v>11336</v>
      </c>
      <c r="AW1126" s="563"/>
      <c r="AX1126" s="563"/>
      <c r="AY1126" s="563"/>
      <c r="AZ1126" s="563"/>
      <c r="BA1126" s="563"/>
      <c r="BB1126" s="563"/>
      <c r="BC1126" s="563"/>
      <c r="BD1126" s="563"/>
      <c r="BE1126" s="563"/>
      <c r="BF1126" s="563"/>
      <c r="BG1126" s="563"/>
      <c r="BH1126" s="563"/>
      <c r="BI1126" s="563"/>
      <c r="BJ1126" s="564"/>
      <c r="BK1126" s="559">
        <v>2905</v>
      </c>
      <c r="BL1126" s="560"/>
      <c r="BM1126" s="560"/>
      <c r="BN1126" s="560"/>
      <c r="BO1126" s="560"/>
      <c r="BP1126" s="560"/>
      <c r="BQ1126" s="561"/>
      <c r="BR1126" s="562">
        <v>8431</v>
      </c>
      <c r="BS1126" s="563"/>
      <c r="BT1126" s="563"/>
      <c r="BU1126" s="563"/>
      <c r="BV1126" s="563"/>
      <c r="BW1126" s="563"/>
      <c r="BX1126" s="564"/>
      <c r="BY1126" s="562"/>
      <c r="BZ1126" s="563"/>
      <c r="CA1126" s="564"/>
      <c r="CB1126" s="562"/>
      <c r="CC1126" s="563"/>
      <c r="CD1126" s="563"/>
      <c r="CE1126" s="563"/>
      <c r="CF1126" s="563"/>
      <c r="CG1126" s="563"/>
      <c r="CH1126" s="563"/>
      <c r="CI1126" s="563"/>
      <c r="CJ1126" s="564"/>
      <c r="CK1126" s="385"/>
      <c r="CL1126" s="386"/>
      <c r="CM1126" s="386"/>
      <c r="CN1126" s="387"/>
      <c r="CO1126" s="8"/>
      <c r="CP1126" s="130"/>
      <c r="CQ1126" s="130"/>
      <c r="CR1126" s="130"/>
    </row>
    <row r="1127" spans="3:96" ht="14.25" customHeight="1">
      <c r="D1127" s="385"/>
      <c r="E1127" s="386"/>
      <c r="F1127" s="386"/>
      <c r="G1127" s="386"/>
      <c r="H1127" s="386"/>
      <c r="I1127" s="386"/>
      <c r="J1127" s="386"/>
      <c r="K1127" s="386"/>
      <c r="L1127" s="386"/>
      <c r="M1127" s="386"/>
      <c r="N1127" s="387"/>
      <c r="O1127" s="385"/>
      <c r="P1127" s="386"/>
      <c r="Q1127" s="386"/>
      <c r="R1127" s="386"/>
      <c r="S1127" s="386"/>
      <c r="T1127" s="386"/>
      <c r="U1127" s="386"/>
      <c r="V1127" s="387"/>
      <c r="W1127" s="385"/>
      <c r="X1127" s="386"/>
      <c r="Y1127" s="386"/>
      <c r="Z1127" s="386"/>
      <c r="AA1127" s="386"/>
      <c r="AB1127" s="386"/>
      <c r="AC1127" s="386"/>
      <c r="AD1127" s="387"/>
      <c r="AE1127" s="385"/>
      <c r="AF1127" s="386"/>
      <c r="AG1127" s="386"/>
      <c r="AH1127" s="386"/>
      <c r="AI1127" s="386"/>
      <c r="AJ1127" s="386"/>
      <c r="AK1127" s="386"/>
      <c r="AL1127" s="387"/>
      <c r="AM1127" s="385"/>
      <c r="AN1127" s="386"/>
      <c r="AO1127" s="386"/>
      <c r="AP1127" s="386"/>
      <c r="AQ1127" s="386"/>
      <c r="AR1127" s="386"/>
      <c r="AS1127" s="386"/>
      <c r="AT1127" s="387"/>
      <c r="AU1127" s="84"/>
      <c r="AV1127" s="385"/>
      <c r="AW1127" s="386"/>
      <c r="AX1127" s="386"/>
      <c r="AY1127" s="386"/>
      <c r="AZ1127" s="386"/>
      <c r="BA1127" s="386"/>
      <c r="BB1127" s="386"/>
      <c r="BC1127" s="386"/>
      <c r="BD1127" s="386"/>
      <c r="BE1127" s="386"/>
      <c r="BF1127" s="386"/>
      <c r="BG1127" s="386"/>
      <c r="BH1127" s="386"/>
      <c r="BI1127" s="386"/>
      <c r="BJ1127" s="387"/>
      <c r="BK1127" s="385"/>
      <c r="BL1127" s="386"/>
      <c r="BM1127" s="386"/>
      <c r="BN1127" s="386"/>
      <c r="BO1127" s="386"/>
      <c r="BP1127" s="386"/>
      <c r="BQ1127" s="387"/>
      <c r="BR1127" s="385"/>
      <c r="BS1127" s="386"/>
      <c r="BT1127" s="386"/>
      <c r="BU1127" s="386"/>
      <c r="BV1127" s="386"/>
      <c r="BW1127" s="386"/>
      <c r="BX1127" s="387"/>
      <c r="BY1127" s="385"/>
      <c r="BZ1127" s="386"/>
      <c r="CA1127" s="387"/>
      <c r="CB1127" s="385"/>
      <c r="CC1127" s="386"/>
      <c r="CD1127" s="386"/>
      <c r="CE1127" s="386"/>
      <c r="CF1127" s="386"/>
      <c r="CG1127" s="386"/>
      <c r="CH1127" s="386"/>
      <c r="CI1127" s="386"/>
      <c r="CJ1127" s="387"/>
      <c r="CK1127" s="385"/>
      <c r="CL1127" s="386"/>
      <c r="CM1127" s="386"/>
      <c r="CN1127" s="387"/>
      <c r="CO1127" s="8"/>
      <c r="CP1127" s="130"/>
      <c r="CQ1127" s="130"/>
      <c r="CR1127" s="130"/>
    </row>
    <row r="1128" spans="3:96" ht="14.25" customHeight="1">
      <c r="D1128" s="385"/>
      <c r="E1128" s="386"/>
      <c r="F1128" s="386"/>
      <c r="G1128" s="386"/>
      <c r="H1128" s="386"/>
      <c r="I1128" s="386"/>
      <c r="J1128" s="386"/>
      <c r="K1128" s="386"/>
      <c r="L1128" s="386"/>
      <c r="M1128" s="386"/>
      <c r="N1128" s="387"/>
      <c r="O1128" s="385"/>
      <c r="P1128" s="386"/>
      <c r="Q1128" s="386"/>
      <c r="R1128" s="386"/>
      <c r="S1128" s="386"/>
      <c r="T1128" s="386"/>
      <c r="U1128" s="386"/>
      <c r="V1128" s="387"/>
      <c r="W1128" s="385"/>
      <c r="X1128" s="386"/>
      <c r="Y1128" s="386"/>
      <c r="Z1128" s="386"/>
      <c r="AA1128" s="386"/>
      <c r="AB1128" s="386"/>
      <c r="AC1128" s="386"/>
      <c r="AD1128" s="387"/>
      <c r="AE1128" s="385"/>
      <c r="AF1128" s="386"/>
      <c r="AG1128" s="386"/>
      <c r="AH1128" s="386"/>
      <c r="AI1128" s="386"/>
      <c r="AJ1128" s="386"/>
      <c r="AK1128" s="386"/>
      <c r="AL1128" s="387"/>
      <c r="AM1128" s="385"/>
      <c r="AN1128" s="386"/>
      <c r="AO1128" s="386"/>
      <c r="AP1128" s="386"/>
      <c r="AQ1128" s="386"/>
      <c r="AR1128" s="386"/>
      <c r="AS1128" s="386"/>
      <c r="AT1128" s="387"/>
      <c r="AU1128" s="84"/>
      <c r="AV1128" s="385"/>
      <c r="AW1128" s="386"/>
      <c r="AX1128" s="386"/>
      <c r="AY1128" s="386"/>
      <c r="AZ1128" s="386"/>
      <c r="BA1128" s="386"/>
      <c r="BB1128" s="386"/>
      <c r="BC1128" s="386"/>
      <c r="BD1128" s="386"/>
      <c r="BE1128" s="386"/>
      <c r="BF1128" s="386"/>
      <c r="BG1128" s="386"/>
      <c r="BH1128" s="386"/>
      <c r="BI1128" s="386"/>
      <c r="BJ1128" s="387"/>
      <c r="BK1128" s="385"/>
      <c r="BL1128" s="386"/>
      <c r="BM1128" s="386"/>
      <c r="BN1128" s="386"/>
      <c r="BO1128" s="386"/>
      <c r="BP1128" s="386"/>
      <c r="BQ1128" s="387"/>
      <c r="BR1128" s="385"/>
      <c r="BS1128" s="386"/>
      <c r="BT1128" s="386"/>
      <c r="BU1128" s="386"/>
      <c r="BV1128" s="386"/>
      <c r="BW1128" s="386"/>
      <c r="BX1128" s="387"/>
      <c r="BY1128" s="385"/>
      <c r="BZ1128" s="386"/>
      <c r="CA1128" s="387"/>
      <c r="CB1128" s="385"/>
      <c r="CC1128" s="386"/>
      <c r="CD1128" s="386"/>
      <c r="CE1128" s="386"/>
      <c r="CF1128" s="386"/>
      <c r="CG1128" s="386"/>
      <c r="CH1128" s="386"/>
      <c r="CI1128" s="386"/>
      <c r="CJ1128" s="387"/>
      <c r="CK1128" s="385"/>
      <c r="CL1128" s="386"/>
      <c r="CM1128" s="386"/>
      <c r="CN1128" s="387"/>
      <c r="CO1128" s="8"/>
      <c r="CP1128" s="130"/>
      <c r="CQ1128" s="130"/>
      <c r="CR1128" s="130"/>
    </row>
    <row r="1129" spans="3:96" ht="14.25" customHeight="1">
      <c r="D1129" s="385"/>
      <c r="E1129" s="386"/>
      <c r="F1129" s="386"/>
      <c r="G1129" s="386"/>
      <c r="H1129" s="386"/>
      <c r="I1129" s="386"/>
      <c r="J1129" s="386"/>
      <c r="K1129" s="386"/>
      <c r="L1129" s="386"/>
      <c r="M1129" s="386"/>
      <c r="N1129" s="387"/>
      <c r="O1129" s="385"/>
      <c r="P1129" s="386"/>
      <c r="Q1129" s="386"/>
      <c r="R1129" s="386"/>
      <c r="S1129" s="386"/>
      <c r="T1129" s="386"/>
      <c r="U1129" s="386"/>
      <c r="V1129" s="387"/>
      <c r="W1129" s="385"/>
      <c r="X1129" s="386"/>
      <c r="Y1129" s="386"/>
      <c r="Z1129" s="386"/>
      <c r="AA1129" s="386"/>
      <c r="AB1129" s="386"/>
      <c r="AC1129" s="386"/>
      <c r="AD1129" s="387"/>
      <c r="AE1129" s="385"/>
      <c r="AF1129" s="386"/>
      <c r="AG1129" s="386"/>
      <c r="AH1129" s="386"/>
      <c r="AI1129" s="386"/>
      <c r="AJ1129" s="386"/>
      <c r="AK1129" s="386"/>
      <c r="AL1129" s="387"/>
      <c r="AM1129" s="385"/>
      <c r="AN1129" s="386"/>
      <c r="AO1129" s="386"/>
      <c r="AP1129" s="386"/>
      <c r="AQ1129" s="386"/>
      <c r="AR1129" s="386"/>
      <c r="AS1129" s="386"/>
      <c r="AT1129" s="387"/>
      <c r="AU1129" s="84"/>
      <c r="AV1129" s="385"/>
      <c r="AW1129" s="386"/>
      <c r="AX1129" s="386"/>
      <c r="AY1129" s="386"/>
      <c r="AZ1129" s="386"/>
      <c r="BA1129" s="386"/>
      <c r="BB1129" s="386"/>
      <c r="BC1129" s="386"/>
      <c r="BD1129" s="386"/>
      <c r="BE1129" s="386"/>
      <c r="BF1129" s="386"/>
      <c r="BG1129" s="386"/>
      <c r="BH1129" s="386"/>
      <c r="BI1129" s="386"/>
      <c r="BJ1129" s="387"/>
      <c r="BK1129" s="385"/>
      <c r="BL1129" s="386"/>
      <c r="BM1129" s="386"/>
      <c r="BN1129" s="386"/>
      <c r="BO1129" s="386"/>
      <c r="BP1129" s="386"/>
      <c r="BQ1129" s="387"/>
      <c r="BR1129" s="385"/>
      <c r="BS1129" s="386"/>
      <c r="BT1129" s="386"/>
      <c r="BU1129" s="386"/>
      <c r="BV1129" s="386"/>
      <c r="BW1129" s="386"/>
      <c r="BX1129" s="387"/>
      <c r="BY1129" s="385"/>
      <c r="BZ1129" s="386"/>
      <c r="CA1129" s="387"/>
      <c r="CB1129" s="385"/>
      <c r="CC1129" s="386"/>
      <c r="CD1129" s="386"/>
      <c r="CE1129" s="386"/>
      <c r="CF1129" s="386"/>
      <c r="CG1129" s="386"/>
      <c r="CH1129" s="386"/>
      <c r="CI1129" s="386"/>
      <c r="CJ1129" s="387"/>
      <c r="CK1129" s="385"/>
      <c r="CL1129" s="386"/>
      <c r="CM1129" s="386"/>
      <c r="CN1129" s="387"/>
      <c r="CO1129" s="8"/>
      <c r="CP1129" s="130"/>
      <c r="CQ1129" s="130"/>
      <c r="CR1129" s="130"/>
    </row>
    <row r="1130" spans="3:96" ht="14.25" customHeight="1">
      <c r="D1130" s="385"/>
      <c r="E1130" s="386"/>
      <c r="F1130" s="386"/>
      <c r="G1130" s="386"/>
      <c r="H1130" s="386"/>
      <c r="I1130" s="386"/>
      <c r="J1130" s="386"/>
      <c r="K1130" s="386"/>
      <c r="L1130" s="386"/>
      <c r="M1130" s="386"/>
      <c r="N1130" s="387"/>
      <c r="O1130" s="385"/>
      <c r="P1130" s="386"/>
      <c r="Q1130" s="386"/>
      <c r="R1130" s="386"/>
      <c r="S1130" s="386"/>
      <c r="T1130" s="386"/>
      <c r="U1130" s="386"/>
      <c r="V1130" s="387"/>
      <c r="W1130" s="385"/>
      <c r="X1130" s="386"/>
      <c r="Y1130" s="386"/>
      <c r="Z1130" s="386"/>
      <c r="AA1130" s="386"/>
      <c r="AB1130" s="386"/>
      <c r="AC1130" s="386"/>
      <c r="AD1130" s="387"/>
      <c r="AE1130" s="385"/>
      <c r="AF1130" s="386"/>
      <c r="AG1130" s="386"/>
      <c r="AH1130" s="386"/>
      <c r="AI1130" s="386"/>
      <c r="AJ1130" s="386"/>
      <c r="AK1130" s="386"/>
      <c r="AL1130" s="387"/>
      <c r="AM1130" s="385"/>
      <c r="AN1130" s="386"/>
      <c r="AO1130" s="386"/>
      <c r="AP1130" s="386"/>
      <c r="AQ1130" s="386"/>
      <c r="AR1130" s="386"/>
      <c r="AS1130" s="386"/>
      <c r="AT1130" s="387"/>
      <c r="AU1130" s="84"/>
      <c r="AV1130" s="385"/>
      <c r="AW1130" s="386"/>
      <c r="AX1130" s="386"/>
      <c r="AY1130" s="386"/>
      <c r="AZ1130" s="386"/>
      <c r="BA1130" s="386"/>
      <c r="BB1130" s="386"/>
      <c r="BC1130" s="386"/>
      <c r="BD1130" s="386"/>
      <c r="BE1130" s="386"/>
      <c r="BF1130" s="386"/>
      <c r="BG1130" s="386"/>
      <c r="BH1130" s="386"/>
      <c r="BI1130" s="386"/>
      <c r="BJ1130" s="387"/>
      <c r="BK1130" s="385"/>
      <c r="BL1130" s="386"/>
      <c r="BM1130" s="386"/>
      <c r="BN1130" s="386"/>
      <c r="BO1130" s="386"/>
      <c r="BP1130" s="386"/>
      <c r="BQ1130" s="387"/>
      <c r="BR1130" s="385"/>
      <c r="BS1130" s="386"/>
      <c r="BT1130" s="386"/>
      <c r="BU1130" s="386"/>
      <c r="BV1130" s="386"/>
      <c r="BW1130" s="386"/>
      <c r="BX1130" s="387"/>
      <c r="BY1130" s="385"/>
      <c r="BZ1130" s="386"/>
      <c r="CA1130" s="387"/>
      <c r="CB1130" s="385"/>
      <c r="CC1130" s="386"/>
      <c r="CD1130" s="386"/>
      <c r="CE1130" s="386"/>
      <c r="CF1130" s="386"/>
      <c r="CG1130" s="386"/>
      <c r="CH1130" s="386"/>
      <c r="CI1130" s="386"/>
      <c r="CJ1130" s="387"/>
      <c r="CK1130" s="385"/>
      <c r="CL1130" s="386"/>
      <c r="CM1130" s="386"/>
      <c r="CN1130" s="387"/>
      <c r="CO1130" s="8"/>
      <c r="CP1130" s="130"/>
      <c r="CQ1130" s="130"/>
      <c r="CR1130" s="130"/>
    </row>
    <row r="1131" spans="3:96" ht="14.25" customHeight="1">
      <c r="D1131" s="227" t="s">
        <v>1319</v>
      </c>
      <c r="AK1131" s="8"/>
      <c r="AL1131" s="8"/>
      <c r="AM1131" s="8"/>
      <c r="AN1131" s="8"/>
      <c r="AO1131" s="8"/>
      <c r="AP1131" s="8"/>
      <c r="AQ1131" s="8"/>
      <c r="AR1131" s="8"/>
      <c r="AS1131" s="8"/>
      <c r="AT1131" s="8"/>
      <c r="AU1131" s="84"/>
      <c r="AV1131" s="565" t="s">
        <v>1319</v>
      </c>
      <c r="AW1131" s="565"/>
      <c r="AX1131" s="565"/>
      <c r="AY1131" s="565"/>
      <c r="AZ1131" s="565"/>
      <c r="BA1131" s="565"/>
      <c r="BB1131" s="565"/>
      <c r="BC1131" s="565"/>
      <c r="BD1131" s="565"/>
      <c r="BE1131" s="565"/>
      <c r="BF1131" s="565"/>
      <c r="BG1131" s="565"/>
      <c r="BH1131" s="565"/>
      <c r="BI1131" s="565"/>
      <c r="BJ1131" s="565"/>
      <c r="BK1131" s="565"/>
      <c r="BL1131" s="565"/>
      <c r="BM1131" s="565"/>
      <c r="BN1131" s="565"/>
      <c r="BO1131" s="565"/>
      <c r="BP1131" s="565"/>
      <c r="BQ1131" s="565"/>
      <c r="BR1131" s="565"/>
      <c r="BS1131" s="565"/>
      <c r="BT1131" s="565"/>
      <c r="BU1131" s="565"/>
      <c r="BV1131" s="565"/>
      <c r="BW1131" s="565"/>
      <c r="BX1131" s="565"/>
      <c r="BY1131" s="565"/>
      <c r="BZ1131" s="565"/>
      <c r="CA1131" s="565"/>
      <c r="CB1131" s="565"/>
      <c r="CC1131" s="565"/>
      <c r="CD1131" s="565"/>
      <c r="CE1131" s="565"/>
      <c r="CF1131" s="565"/>
      <c r="CG1131" s="565"/>
      <c r="CH1131" s="565"/>
      <c r="CI1131" s="565"/>
      <c r="CJ1131" s="565"/>
      <c r="CK1131" s="565"/>
      <c r="CL1131" s="565"/>
      <c r="CM1131" s="82"/>
      <c r="CN1131" s="82"/>
      <c r="CO1131" s="6"/>
    </row>
    <row r="1132" spans="3:96" ht="14.25" customHeight="1">
      <c r="D1132" s="120"/>
      <c r="AK1132" s="8"/>
      <c r="AL1132" s="8"/>
      <c r="AM1132" s="8"/>
      <c r="AN1132" s="8"/>
      <c r="AO1132" s="8"/>
      <c r="AP1132" s="8"/>
      <c r="AQ1132" s="8"/>
      <c r="AR1132" s="8"/>
      <c r="AS1132" s="8"/>
      <c r="AT1132" s="8"/>
      <c r="AU1132" s="84"/>
      <c r="AV1132" s="120"/>
      <c r="AW1132" s="120"/>
      <c r="AX1132" s="120"/>
      <c r="AY1132" s="120"/>
      <c r="AZ1132" s="120"/>
      <c r="BA1132" s="120"/>
      <c r="BB1132" s="120"/>
      <c r="BC1132" s="120"/>
      <c r="BD1132" s="120"/>
      <c r="BE1132" s="120"/>
      <c r="BF1132" s="120"/>
      <c r="BG1132" s="120"/>
      <c r="BH1132" s="120"/>
      <c r="BI1132" s="120"/>
      <c r="BJ1132" s="120"/>
      <c r="BK1132" s="120"/>
      <c r="BL1132" s="120"/>
      <c r="BM1132" s="120"/>
      <c r="BN1132" s="120"/>
      <c r="BO1132" s="120"/>
      <c r="BP1132" s="120"/>
      <c r="BQ1132" s="120"/>
      <c r="BR1132" s="120"/>
      <c r="BS1132" s="120"/>
      <c r="BT1132" s="120"/>
      <c r="BU1132" s="120"/>
      <c r="BV1132" s="120"/>
      <c r="BW1132" s="120"/>
      <c r="BX1132" s="120"/>
      <c r="BY1132" s="120"/>
      <c r="BZ1132" s="120"/>
      <c r="CA1132" s="120"/>
      <c r="CB1132" s="120"/>
      <c r="CC1132" s="120"/>
      <c r="CD1132" s="120"/>
      <c r="CE1132" s="120"/>
      <c r="CF1132" s="120"/>
      <c r="CG1132" s="120"/>
      <c r="CH1132" s="120"/>
      <c r="CI1132" s="120"/>
      <c r="CJ1132" s="120"/>
      <c r="CK1132" s="120"/>
      <c r="CL1132" s="120"/>
      <c r="CM1132" s="82"/>
      <c r="CN1132" s="82"/>
      <c r="CO1132" s="6"/>
    </row>
    <row r="1133" spans="3:96" ht="14.25" customHeight="1">
      <c r="C1133" s="13"/>
      <c r="D1133" s="610" t="s">
        <v>517</v>
      </c>
      <c r="E1133" s="610"/>
      <c r="F1133" s="610"/>
      <c r="G1133" s="610"/>
      <c r="H1133" s="610"/>
      <c r="I1133" s="610"/>
      <c r="J1133" s="610"/>
      <c r="K1133" s="610"/>
      <c r="L1133" s="610"/>
      <c r="M1133" s="610"/>
      <c r="N1133" s="610"/>
      <c r="O1133" s="610"/>
      <c r="P1133" s="610"/>
      <c r="Q1133" s="610"/>
      <c r="R1133" s="610"/>
      <c r="S1133" s="610"/>
      <c r="T1133" s="610"/>
      <c r="U1133" s="610"/>
      <c r="V1133" s="610"/>
      <c r="W1133" s="610"/>
      <c r="X1133" s="610"/>
      <c r="Y1133" s="610"/>
      <c r="Z1133" s="610"/>
      <c r="AA1133" s="610"/>
      <c r="AB1133" s="610"/>
      <c r="AC1133" s="610"/>
      <c r="AD1133" s="610"/>
      <c r="AE1133" s="610"/>
      <c r="AF1133" s="610"/>
      <c r="AG1133" s="610"/>
      <c r="AH1133" s="610"/>
      <c r="AI1133" s="610"/>
      <c r="AJ1133" s="610"/>
      <c r="AK1133" s="610"/>
      <c r="AL1133" s="610"/>
      <c r="AM1133" s="610"/>
      <c r="AN1133" s="610"/>
      <c r="AO1133" s="610"/>
      <c r="AP1133" s="610"/>
      <c r="AQ1133" s="610"/>
      <c r="AR1133" s="610"/>
      <c r="AS1133" s="610"/>
      <c r="AT1133" s="610"/>
      <c r="AU1133" s="84"/>
      <c r="AV1133" s="514" t="s">
        <v>519</v>
      </c>
      <c r="AW1133" s="514"/>
      <c r="AX1133" s="514"/>
      <c r="AY1133" s="514"/>
      <c r="AZ1133" s="514"/>
      <c r="BA1133" s="514"/>
      <c r="BB1133" s="514"/>
      <c r="BC1133" s="514"/>
      <c r="BD1133" s="514"/>
      <c r="BE1133" s="514"/>
      <c r="BF1133" s="514"/>
      <c r="BG1133" s="514"/>
      <c r="BH1133" s="514"/>
      <c r="BI1133" s="514"/>
      <c r="BJ1133" s="514"/>
      <c r="BK1133" s="514"/>
      <c r="BL1133" s="514"/>
      <c r="BM1133" s="514"/>
      <c r="BN1133" s="514"/>
      <c r="BO1133" s="514"/>
      <c r="BP1133" s="514"/>
      <c r="BQ1133" s="514"/>
      <c r="BR1133" s="514"/>
      <c r="BS1133" s="514"/>
      <c r="BT1133" s="514"/>
      <c r="BU1133" s="514"/>
      <c r="BV1133" s="514"/>
      <c r="BW1133" s="514"/>
      <c r="BX1133" s="514"/>
      <c r="BY1133" s="514"/>
      <c r="BZ1133" s="514"/>
      <c r="CA1133" s="514"/>
      <c r="CB1133" s="514"/>
      <c r="CC1133" s="514"/>
      <c r="CD1133" s="514"/>
      <c r="CE1133" s="514"/>
      <c r="CF1133" s="514"/>
      <c r="CG1133" s="514"/>
      <c r="CH1133" s="514"/>
      <c r="CI1133" s="514"/>
      <c r="CJ1133" s="514"/>
      <c r="CK1133" s="514"/>
      <c r="CL1133" s="514"/>
      <c r="CM1133" s="514"/>
      <c r="CN1133" s="514"/>
      <c r="CO1133" s="6"/>
    </row>
    <row r="1134" spans="3:96" ht="14.25" customHeight="1">
      <c r="C1134" s="13"/>
      <c r="D1134" s="98"/>
      <c r="E1134" s="98"/>
      <c r="F1134" s="98"/>
      <c r="G1134" s="98"/>
      <c r="H1134" s="98"/>
      <c r="I1134" s="98"/>
      <c r="J1134" s="98"/>
      <c r="K1134" s="98"/>
      <c r="L1134" s="98"/>
      <c r="M1134" s="98"/>
      <c r="N1134" s="98"/>
      <c r="O1134" s="98"/>
      <c r="P1134" s="98"/>
      <c r="Q1134" s="98"/>
      <c r="R1134" s="98"/>
      <c r="S1134" s="98"/>
      <c r="T1134" s="98"/>
      <c r="U1134" s="98"/>
      <c r="V1134" s="98"/>
      <c r="W1134" s="98"/>
      <c r="X1134" s="98"/>
      <c r="Y1134" s="98"/>
      <c r="Z1134" s="98"/>
      <c r="AA1134" s="98"/>
      <c r="AB1134" s="98"/>
      <c r="AC1134" s="98"/>
      <c r="AD1134" s="98"/>
      <c r="AE1134" s="98"/>
      <c r="AF1134" s="98"/>
      <c r="AG1134" s="98"/>
      <c r="AH1134" s="98"/>
      <c r="AI1134" s="98"/>
      <c r="AJ1134" s="98"/>
      <c r="AK1134" s="98"/>
      <c r="AL1134" s="98"/>
      <c r="AM1134" s="98"/>
      <c r="AN1134" s="98"/>
      <c r="AO1134" s="98"/>
      <c r="AP1134" s="98"/>
      <c r="AQ1134" s="98"/>
      <c r="AR1134" s="98"/>
      <c r="AS1134" s="98"/>
      <c r="AT1134" s="98"/>
      <c r="AU1134" s="84"/>
      <c r="AV1134" s="447"/>
      <c r="AW1134" s="447"/>
      <c r="AX1134" s="447"/>
      <c r="AY1134" s="447"/>
      <c r="AZ1134" s="447"/>
      <c r="BA1134" s="447"/>
      <c r="BB1134" s="447"/>
      <c r="BC1134" s="447"/>
      <c r="BD1134" s="447"/>
      <c r="BE1134" s="447"/>
      <c r="BF1134" s="447"/>
      <c r="BG1134" s="447"/>
      <c r="BH1134" s="447"/>
      <c r="BI1134" s="447"/>
      <c r="BJ1134" s="447"/>
      <c r="BK1134" s="447"/>
      <c r="BL1134" s="447"/>
      <c r="BM1134" s="447"/>
      <c r="BN1134" s="447"/>
      <c r="BO1134" s="447"/>
      <c r="BP1134" s="447"/>
      <c r="BQ1134" s="447"/>
      <c r="BR1134" s="447"/>
      <c r="BS1134" s="447"/>
      <c r="BT1134" s="447"/>
      <c r="BU1134" s="447"/>
      <c r="BV1134" s="447"/>
      <c r="BW1134" s="447"/>
      <c r="BX1134" s="447"/>
      <c r="BY1134" s="447"/>
      <c r="BZ1134" s="447"/>
      <c r="CA1134" s="447"/>
      <c r="CB1134" s="447"/>
      <c r="CC1134" s="447"/>
      <c r="CD1134" s="447"/>
      <c r="CE1134" s="447"/>
      <c r="CF1134" s="447"/>
      <c r="CG1134" s="447"/>
      <c r="CH1134" s="447"/>
      <c r="CI1134" s="447"/>
      <c r="CJ1134" s="447"/>
      <c r="CK1134" s="447"/>
      <c r="CL1134" s="447"/>
      <c r="CM1134" s="447"/>
      <c r="CN1134" s="447"/>
      <c r="CO1134" s="6"/>
    </row>
    <row r="1135" spans="3:96" ht="14.25" customHeight="1">
      <c r="C1135" s="7"/>
      <c r="D1135" s="317" t="s">
        <v>541</v>
      </c>
      <c r="E1135" s="318"/>
      <c r="F1135" s="318"/>
      <c r="G1135" s="318"/>
      <c r="H1135" s="318"/>
      <c r="I1135" s="318"/>
      <c r="J1135" s="318"/>
      <c r="K1135" s="318"/>
      <c r="L1135" s="318"/>
      <c r="M1135" s="318"/>
      <c r="N1135" s="319"/>
      <c r="O1135" s="317" t="s">
        <v>539</v>
      </c>
      <c r="P1135" s="318"/>
      <c r="Q1135" s="318"/>
      <c r="R1135" s="318"/>
      <c r="S1135" s="318"/>
      <c r="T1135" s="318"/>
      <c r="U1135" s="318"/>
      <c r="V1135" s="319"/>
      <c r="W1135" s="317" t="s">
        <v>540</v>
      </c>
      <c r="X1135" s="318"/>
      <c r="Y1135" s="318"/>
      <c r="Z1135" s="318"/>
      <c r="AA1135" s="318"/>
      <c r="AB1135" s="318"/>
      <c r="AC1135" s="318"/>
      <c r="AD1135" s="319"/>
      <c r="AE1135" s="410" t="s">
        <v>538</v>
      </c>
      <c r="AF1135" s="411"/>
      <c r="AG1135" s="411"/>
      <c r="AH1135" s="411"/>
      <c r="AI1135" s="411"/>
      <c r="AJ1135" s="411"/>
      <c r="AK1135" s="411"/>
      <c r="AL1135" s="411"/>
      <c r="AM1135" s="411"/>
      <c r="AN1135" s="411"/>
      <c r="AO1135" s="411"/>
      <c r="AP1135" s="411"/>
      <c r="AQ1135" s="411"/>
      <c r="AR1135" s="411"/>
      <c r="AS1135" s="411"/>
      <c r="AT1135" s="412"/>
      <c r="AU1135" s="84"/>
      <c r="AV1135" s="317" t="s">
        <v>511</v>
      </c>
      <c r="AW1135" s="318"/>
      <c r="AX1135" s="318"/>
      <c r="AY1135" s="318"/>
      <c r="AZ1135" s="318"/>
      <c r="BA1135" s="318"/>
      <c r="BB1135" s="318"/>
      <c r="BC1135" s="318"/>
      <c r="BD1135" s="318"/>
      <c r="BE1135" s="318"/>
      <c r="BF1135" s="318"/>
      <c r="BG1135" s="318"/>
      <c r="BH1135" s="318"/>
      <c r="BI1135" s="318"/>
      <c r="BJ1135" s="319"/>
      <c r="BK1135" s="317" t="s">
        <v>508</v>
      </c>
      <c r="BL1135" s="318"/>
      <c r="BM1135" s="318"/>
      <c r="BN1135" s="318"/>
      <c r="BO1135" s="318"/>
      <c r="BP1135" s="318"/>
      <c r="BQ1135" s="319"/>
      <c r="BR1135" s="317" t="s">
        <v>509</v>
      </c>
      <c r="BS1135" s="318"/>
      <c r="BT1135" s="318"/>
      <c r="BU1135" s="318"/>
      <c r="BV1135" s="318"/>
      <c r="BW1135" s="318"/>
      <c r="BX1135" s="319"/>
      <c r="BY1135" s="410" t="s">
        <v>512</v>
      </c>
      <c r="BZ1135" s="411"/>
      <c r="CA1135" s="411"/>
      <c r="CB1135" s="411"/>
      <c r="CC1135" s="411"/>
      <c r="CD1135" s="411"/>
      <c r="CE1135" s="411"/>
      <c r="CF1135" s="411"/>
      <c r="CG1135" s="411"/>
      <c r="CH1135" s="411"/>
      <c r="CI1135" s="411"/>
      <c r="CJ1135" s="411"/>
      <c r="CK1135" s="411"/>
      <c r="CL1135" s="411"/>
      <c r="CM1135" s="411"/>
      <c r="CN1135" s="412"/>
      <c r="CO1135" s="6"/>
    </row>
    <row r="1136" spans="3:96" ht="14.25" customHeight="1">
      <c r="C1136" s="7"/>
      <c r="D1136" s="323"/>
      <c r="E1136" s="324"/>
      <c r="F1136" s="324"/>
      <c r="G1136" s="324"/>
      <c r="H1136" s="324"/>
      <c r="I1136" s="324"/>
      <c r="J1136" s="324"/>
      <c r="K1136" s="324"/>
      <c r="L1136" s="324"/>
      <c r="M1136" s="324"/>
      <c r="N1136" s="325"/>
      <c r="O1136" s="323"/>
      <c r="P1136" s="324"/>
      <c r="Q1136" s="324"/>
      <c r="R1136" s="324"/>
      <c r="S1136" s="324"/>
      <c r="T1136" s="324"/>
      <c r="U1136" s="324"/>
      <c r="V1136" s="325"/>
      <c r="W1136" s="323"/>
      <c r="X1136" s="324"/>
      <c r="Y1136" s="324"/>
      <c r="Z1136" s="324"/>
      <c r="AA1136" s="324"/>
      <c r="AB1136" s="324"/>
      <c r="AC1136" s="324"/>
      <c r="AD1136" s="325"/>
      <c r="AE1136" s="410" t="s">
        <v>537</v>
      </c>
      <c r="AF1136" s="411"/>
      <c r="AG1136" s="411"/>
      <c r="AH1136" s="411"/>
      <c r="AI1136" s="411"/>
      <c r="AJ1136" s="411"/>
      <c r="AK1136" s="411"/>
      <c r="AL1136" s="412"/>
      <c r="AM1136" s="410" t="s">
        <v>510</v>
      </c>
      <c r="AN1136" s="411"/>
      <c r="AO1136" s="411"/>
      <c r="AP1136" s="411"/>
      <c r="AQ1136" s="411"/>
      <c r="AR1136" s="411"/>
      <c r="AS1136" s="411"/>
      <c r="AT1136" s="412"/>
      <c r="AU1136" s="84"/>
      <c r="AV1136" s="323"/>
      <c r="AW1136" s="324"/>
      <c r="AX1136" s="324"/>
      <c r="AY1136" s="324"/>
      <c r="AZ1136" s="324"/>
      <c r="BA1136" s="324"/>
      <c r="BB1136" s="324"/>
      <c r="BC1136" s="324"/>
      <c r="BD1136" s="324"/>
      <c r="BE1136" s="324"/>
      <c r="BF1136" s="324"/>
      <c r="BG1136" s="324"/>
      <c r="BH1136" s="324"/>
      <c r="BI1136" s="324"/>
      <c r="BJ1136" s="325"/>
      <c r="BK1136" s="323"/>
      <c r="BL1136" s="324"/>
      <c r="BM1136" s="324"/>
      <c r="BN1136" s="324"/>
      <c r="BO1136" s="324"/>
      <c r="BP1136" s="324"/>
      <c r="BQ1136" s="325"/>
      <c r="BR1136" s="323"/>
      <c r="BS1136" s="324"/>
      <c r="BT1136" s="324"/>
      <c r="BU1136" s="324"/>
      <c r="BV1136" s="324"/>
      <c r="BW1136" s="324"/>
      <c r="BX1136" s="325"/>
      <c r="BY1136" s="410" t="s">
        <v>626</v>
      </c>
      <c r="BZ1136" s="411"/>
      <c r="CA1136" s="412"/>
      <c r="CB1136" s="410" t="s">
        <v>627</v>
      </c>
      <c r="CC1136" s="411"/>
      <c r="CD1136" s="411"/>
      <c r="CE1136" s="411"/>
      <c r="CF1136" s="411"/>
      <c r="CG1136" s="411"/>
      <c r="CH1136" s="411"/>
      <c r="CI1136" s="411"/>
      <c r="CJ1136" s="412"/>
      <c r="CK1136" s="410" t="s">
        <v>515</v>
      </c>
      <c r="CL1136" s="411"/>
      <c r="CM1136" s="411"/>
      <c r="CN1136" s="412"/>
      <c r="CO1136" s="6"/>
    </row>
    <row r="1137" spans="3:93" ht="14.25" customHeight="1">
      <c r="C1137" s="8"/>
      <c r="D1137" s="385"/>
      <c r="E1137" s="386"/>
      <c r="F1137" s="386"/>
      <c r="G1137" s="386"/>
      <c r="H1137" s="386"/>
      <c r="I1137" s="386"/>
      <c r="J1137" s="386"/>
      <c r="K1137" s="386"/>
      <c r="L1137" s="386"/>
      <c r="M1137" s="386"/>
      <c r="N1137" s="387"/>
      <c r="O1137" s="385"/>
      <c r="P1137" s="386"/>
      <c r="Q1137" s="386"/>
      <c r="R1137" s="386"/>
      <c r="S1137" s="386"/>
      <c r="T1137" s="386"/>
      <c r="U1137" s="386"/>
      <c r="V1137" s="387"/>
      <c r="W1137" s="385"/>
      <c r="X1137" s="386"/>
      <c r="Y1137" s="386"/>
      <c r="Z1137" s="386"/>
      <c r="AA1137" s="386"/>
      <c r="AB1137" s="386"/>
      <c r="AC1137" s="386"/>
      <c r="AD1137" s="387"/>
      <c r="AE1137" s="385"/>
      <c r="AF1137" s="386"/>
      <c r="AG1137" s="386"/>
      <c r="AH1137" s="386"/>
      <c r="AI1137" s="386"/>
      <c r="AJ1137" s="386"/>
      <c r="AK1137" s="386"/>
      <c r="AL1137" s="387"/>
      <c r="AM1137" s="385"/>
      <c r="AN1137" s="386"/>
      <c r="AO1137" s="386"/>
      <c r="AP1137" s="386"/>
      <c r="AQ1137" s="386"/>
      <c r="AR1137" s="386"/>
      <c r="AS1137" s="386"/>
      <c r="AT1137" s="387"/>
      <c r="AU1137" s="84"/>
      <c r="AV1137" s="562">
        <v>7730</v>
      </c>
      <c r="AW1137" s="563"/>
      <c r="AX1137" s="563"/>
      <c r="AY1137" s="563"/>
      <c r="AZ1137" s="563"/>
      <c r="BA1137" s="563"/>
      <c r="BB1137" s="563"/>
      <c r="BC1137" s="563"/>
      <c r="BD1137" s="563"/>
      <c r="BE1137" s="563"/>
      <c r="BF1137" s="563"/>
      <c r="BG1137" s="563"/>
      <c r="BH1137" s="563"/>
      <c r="BI1137" s="563"/>
      <c r="BJ1137" s="564"/>
      <c r="BK1137" s="562">
        <v>7473</v>
      </c>
      <c r="BL1137" s="563"/>
      <c r="BM1137" s="563"/>
      <c r="BN1137" s="563"/>
      <c r="BO1137" s="563"/>
      <c r="BP1137" s="563"/>
      <c r="BQ1137" s="564"/>
      <c r="BR1137" s="562">
        <v>257</v>
      </c>
      <c r="BS1137" s="563"/>
      <c r="BT1137" s="563"/>
      <c r="BU1137" s="563"/>
      <c r="BV1137" s="563"/>
      <c r="BW1137" s="563"/>
      <c r="BX1137" s="564"/>
      <c r="BY1137" s="562">
        <v>206</v>
      </c>
      <c r="BZ1137" s="563"/>
      <c r="CA1137" s="564"/>
      <c r="CB1137" s="562">
        <v>3859</v>
      </c>
      <c r="CC1137" s="563"/>
      <c r="CD1137" s="563"/>
      <c r="CE1137" s="563"/>
      <c r="CF1137" s="563"/>
      <c r="CG1137" s="563"/>
      <c r="CH1137" s="563"/>
      <c r="CI1137" s="563"/>
      <c r="CJ1137" s="564"/>
      <c r="CK1137" s="385"/>
      <c r="CL1137" s="386"/>
      <c r="CM1137" s="386"/>
      <c r="CN1137" s="387"/>
      <c r="CO1137" s="6"/>
    </row>
    <row r="1138" spans="3:93" ht="14.25" customHeight="1">
      <c r="C1138" s="8"/>
      <c r="D1138" s="385"/>
      <c r="E1138" s="386"/>
      <c r="F1138" s="386"/>
      <c r="G1138" s="386"/>
      <c r="H1138" s="386"/>
      <c r="I1138" s="386"/>
      <c r="J1138" s="386"/>
      <c r="K1138" s="386"/>
      <c r="L1138" s="386"/>
      <c r="M1138" s="386"/>
      <c r="N1138" s="387"/>
      <c r="O1138" s="385"/>
      <c r="P1138" s="386"/>
      <c r="Q1138" s="386"/>
      <c r="R1138" s="386"/>
      <c r="S1138" s="386"/>
      <c r="T1138" s="386"/>
      <c r="U1138" s="386"/>
      <c r="V1138" s="387"/>
      <c r="W1138" s="385"/>
      <c r="X1138" s="386"/>
      <c r="Y1138" s="386"/>
      <c r="Z1138" s="386"/>
      <c r="AA1138" s="386"/>
      <c r="AB1138" s="386"/>
      <c r="AC1138" s="386"/>
      <c r="AD1138" s="387"/>
      <c r="AE1138" s="385"/>
      <c r="AF1138" s="386"/>
      <c r="AG1138" s="386"/>
      <c r="AH1138" s="386"/>
      <c r="AI1138" s="386"/>
      <c r="AJ1138" s="386"/>
      <c r="AK1138" s="386"/>
      <c r="AL1138" s="387"/>
      <c r="AM1138" s="385"/>
      <c r="AN1138" s="386"/>
      <c r="AO1138" s="386"/>
      <c r="AP1138" s="386"/>
      <c r="AQ1138" s="386"/>
      <c r="AR1138" s="386"/>
      <c r="AS1138" s="386"/>
      <c r="AT1138" s="387"/>
      <c r="AU1138" s="6"/>
      <c r="AV1138" s="385"/>
      <c r="AW1138" s="386"/>
      <c r="AX1138" s="386"/>
      <c r="AY1138" s="386"/>
      <c r="AZ1138" s="386"/>
      <c r="BA1138" s="386"/>
      <c r="BB1138" s="386"/>
      <c r="BC1138" s="386"/>
      <c r="BD1138" s="386"/>
      <c r="BE1138" s="386"/>
      <c r="BF1138" s="386"/>
      <c r="BG1138" s="386"/>
      <c r="BH1138" s="386"/>
      <c r="BI1138" s="386"/>
      <c r="BJ1138" s="387"/>
      <c r="BK1138" s="385"/>
      <c r="BL1138" s="386"/>
      <c r="BM1138" s="386"/>
      <c r="BN1138" s="386"/>
      <c r="BO1138" s="386"/>
      <c r="BP1138" s="386"/>
      <c r="BQ1138" s="387"/>
      <c r="BR1138" s="385"/>
      <c r="BS1138" s="386"/>
      <c r="BT1138" s="386"/>
      <c r="BU1138" s="386"/>
      <c r="BV1138" s="386"/>
      <c r="BW1138" s="386"/>
      <c r="BX1138" s="387"/>
      <c r="BY1138" s="385"/>
      <c r="BZ1138" s="386"/>
      <c r="CA1138" s="387"/>
      <c r="CB1138" s="385"/>
      <c r="CC1138" s="386"/>
      <c r="CD1138" s="386"/>
      <c r="CE1138" s="386"/>
      <c r="CF1138" s="386"/>
      <c r="CG1138" s="386"/>
      <c r="CH1138" s="386"/>
      <c r="CI1138" s="386"/>
      <c r="CJ1138" s="387"/>
      <c r="CK1138" s="385"/>
      <c r="CL1138" s="386"/>
      <c r="CM1138" s="386"/>
      <c r="CN1138" s="387"/>
    </row>
    <row r="1139" spans="3:93" ht="14.25" customHeight="1">
      <c r="C1139" s="8"/>
      <c r="D1139" s="385"/>
      <c r="E1139" s="386"/>
      <c r="F1139" s="386"/>
      <c r="G1139" s="386"/>
      <c r="H1139" s="386"/>
      <c r="I1139" s="386"/>
      <c r="J1139" s="386"/>
      <c r="K1139" s="386"/>
      <c r="L1139" s="386"/>
      <c r="M1139" s="386"/>
      <c r="N1139" s="387"/>
      <c r="O1139" s="385"/>
      <c r="P1139" s="386"/>
      <c r="Q1139" s="386"/>
      <c r="R1139" s="386"/>
      <c r="S1139" s="386"/>
      <c r="T1139" s="386"/>
      <c r="U1139" s="386"/>
      <c r="V1139" s="387"/>
      <c r="W1139" s="385"/>
      <c r="X1139" s="386"/>
      <c r="Y1139" s="386"/>
      <c r="Z1139" s="386"/>
      <c r="AA1139" s="386"/>
      <c r="AB1139" s="386"/>
      <c r="AC1139" s="386"/>
      <c r="AD1139" s="387"/>
      <c r="AE1139" s="385"/>
      <c r="AF1139" s="386"/>
      <c r="AG1139" s="386"/>
      <c r="AH1139" s="386"/>
      <c r="AI1139" s="386"/>
      <c r="AJ1139" s="386"/>
      <c r="AK1139" s="386"/>
      <c r="AL1139" s="387"/>
      <c r="AM1139" s="385"/>
      <c r="AN1139" s="386"/>
      <c r="AO1139" s="386"/>
      <c r="AP1139" s="386"/>
      <c r="AQ1139" s="386"/>
      <c r="AR1139" s="386"/>
      <c r="AS1139" s="386"/>
      <c r="AT1139" s="387"/>
      <c r="AU1139" s="6"/>
      <c r="AV1139" s="385"/>
      <c r="AW1139" s="386"/>
      <c r="AX1139" s="386"/>
      <c r="AY1139" s="386"/>
      <c r="AZ1139" s="386"/>
      <c r="BA1139" s="386"/>
      <c r="BB1139" s="386"/>
      <c r="BC1139" s="386"/>
      <c r="BD1139" s="386"/>
      <c r="BE1139" s="386"/>
      <c r="BF1139" s="386"/>
      <c r="BG1139" s="386"/>
      <c r="BH1139" s="386"/>
      <c r="BI1139" s="386"/>
      <c r="BJ1139" s="387"/>
      <c r="BK1139" s="385"/>
      <c r="BL1139" s="386"/>
      <c r="BM1139" s="386"/>
      <c r="BN1139" s="386"/>
      <c r="BO1139" s="386"/>
      <c r="BP1139" s="386"/>
      <c r="BQ1139" s="387"/>
      <c r="BR1139" s="385"/>
      <c r="BS1139" s="386"/>
      <c r="BT1139" s="386"/>
      <c r="BU1139" s="386"/>
      <c r="BV1139" s="386"/>
      <c r="BW1139" s="386"/>
      <c r="BX1139" s="387"/>
      <c r="BY1139" s="385"/>
      <c r="BZ1139" s="386"/>
      <c r="CA1139" s="387"/>
      <c r="CB1139" s="385"/>
      <c r="CC1139" s="386"/>
      <c r="CD1139" s="386"/>
      <c r="CE1139" s="386"/>
      <c r="CF1139" s="386"/>
      <c r="CG1139" s="386"/>
      <c r="CH1139" s="386"/>
      <c r="CI1139" s="386"/>
      <c r="CJ1139" s="387"/>
      <c r="CK1139" s="385"/>
      <c r="CL1139" s="386"/>
      <c r="CM1139" s="386"/>
      <c r="CN1139" s="387"/>
    </row>
    <row r="1140" spans="3:93" ht="14.25" customHeight="1">
      <c r="C1140" s="8"/>
      <c r="D1140" s="385"/>
      <c r="E1140" s="386"/>
      <c r="F1140" s="386"/>
      <c r="G1140" s="386"/>
      <c r="H1140" s="386"/>
      <c r="I1140" s="386"/>
      <c r="J1140" s="386"/>
      <c r="K1140" s="386"/>
      <c r="L1140" s="386"/>
      <c r="M1140" s="386"/>
      <c r="N1140" s="387"/>
      <c r="O1140" s="385"/>
      <c r="P1140" s="386"/>
      <c r="Q1140" s="386"/>
      <c r="R1140" s="386"/>
      <c r="S1140" s="386"/>
      <c r="T1140" s="386"/>
      <c r="U1140" s="386"/>
      <c r="V1140" s="387"/>
      <c r="W1140" s="385"/>
      <c r="X1140" s="386"/>
      <c r="Y1140" s="386"/>
      <c r="Z1140" s="386"/>
      <c r="AA1140" s="386"/>
      <c r="AB1140" s="386"/>
      <c r="AC1140" s="386"/>
      <c r="AD1140" s="387"/>
      <c r="AE1140" s="385"/>
      <c r="AF1140" s="386"/>
      <c r="AG1140" s="386"/>
      <c r="AH1140" s="386"/>
      <c r="AI1140" s="386"/>
      <c r="AJ1140" s="386"/>
      <c r="AK1140" s="386"/>
      <c r="AL1140" s="387"/>
      <c r="AM1140" s="385"/>
      <c r="AN1140" s="386"/>
      <c r="AO1140" s="386"/>
      <c r="AP1140" s="386"/>
      <c r="AQ1140" s="386"/>
      <c r="AR1140" s="386"/>
      <c r="AS1140" s="386"/>
      <c r="AT1140" s="387"/>
      <c r="AU1140" s="6"/>
      <c r="AV1140" s="385"/>
      <c r="AW1140" s="386"/>
      <c r="AX1140" s="386"/>
      <c r="AY1140" s="386"/>
      <c r="AZ1140" s="386"/>
      <c r="BA1140" s="386"/>
      <c r="BB1140" s="386"/>
      <c r="BC1140" s="386"/>
      <c r="BD1140" s="386"/>
      <c r="BE1140" s="386"/>
      <c r="BF1140" s="386"/>
      <c r="BG1140" s="386"/>
      <c r="BH1140" s="386"/>
      <c r="BI1140" s="386"/>
      <c r="BJ1140" s="387"/>
      <c r="BK1140" s="385"/>
      <c r="BL1140" s="386"/>
      <c r="BM1140" s="386"/>
      <c r="BN1140" s="386"/>
      <c r="BO1140" s="386"/>
      <c r="BP1140" s="386"/>
      <c r="BQ1140" s="387"/>
      <c r="BR1140" s="385"/>
      <c r="BS1140" s="386"/>
      <c r="BT1140" s="386"/>
      <c r="BU1140" s="386"/>
      <c r="BV1140" s="386"/>
      <c r="BW1140" s="386"/>
      <c r="BX1140" s="387"/>
      <c r="BY1140" s="385"/>
      <c r="BZ1140" s="386"/>
      <c r="CA1140" s="387"/>
      <c r="CB1140" s="385"/>
      <c r="CC1140" s="386"/>
      <c r="CD1140" s="386"/>
      <c r="CE1140" s="386"/>
      <c r="CF1140" s="386"/>
      <c r="CG1140" s="386"/>
      <c r="CH1140" s="386"/>
      <c r="CI1140" s="386"/>
      <c r="CJ1140" s="387"/>
      <c r="CK1140" s="385"/>
      <c r="CL1140" s="386"/>
      <c r="CM1140" s="386"/>
      <c r="CN1140" s="387"/>
    </row>
    <row r="1141" spans="3:93" ht="14.25" customHeight="1">
      <c r="C1141" s="8"/>
      <c r="D1141" s="385"/>
      <c r="E1141" s="386"/>
      <c r="F1141" s="386"/>
      <c r="G1141" s="386"/>
      <c r="H1141" s="386"/>
      <c r="I1141" s="386"/>
      <c r="J1141" s="386"/>
      <c r="K1141" s="386"/>
      <c r="L1141" s="386"/>
      <c r="M1141" s="386"/>
      <c r="N1141" s="387"/>
      <c r="O1141" s="385"/>
      <c r="P1141" s="386"/>
      <c r="Q1141" s="386"/>
      <c r="R1141" s="386"/>
      <c r="S1141" s="386"/>
      <c r="T1141" s="386"/>
      <c r="U1141" s="386"/>
      <c r="V1141" s="387"/>
      <c r="W1141" s="385"/>
      <c r="X1141" s="386"/>
      <c r="Y1141" s="386"/>
      <c r="Z1141" s="386"/>
      <c r="AA1141" s="386"/>
      <c r="AB1141" s="386"/>
      <c r="AC1141" s="386"/>
      <c r="AD1141" s="387"/>
      <c r="AE1141" s="385"/>
      <c r="AF1141" s="386"/>
      <c r="AG1141" s="386"/>
      <c r="AH1141" s="386"/>
      <c r="AI1141" s="386"/>
      <c r="AJ1141" s="386"/>
      <c r="AK1141" s="386"/>
      <c r="AL1141" s="387"/>
      <c r="AM1141" s="385"/>
      <c r="AN1141" s="386"/>
      <c r="AO1141" s="386"/>
      <c r="AP1141" s="386"/>
      <c r="AQ1141" s="386"/>
      <c r="AR1141" s="386"/>
      <c r="AS1141" s="386"/>
      <c r="AT1141" s="387"/>
      <c r="AU1141" s="6"/>
      <c r="AV1141" s="385"/>
      <c r="AW1141" s="386"/>
      <c r="AX1141" s="386"/>
      <c r="AY1141" s="386"/>
      <c r="AZ1141" s="386"/>
      <c r="BA1141" s="386"/>
      <c r="BB1141" s="386"/>
      <c r="BC1141" s="386"/>
      <c r="BD1141" s="386"/>
      <c r="BE1141" s="386"/>
      <c r="BF1141" s="386"/>
      <c r="BG1141" s="386"/>
      <c r="BH1141" s="386"/>
      <c r="BI1141" s="386"/>
      <c r="BJ1141" s="387"/>
      <c r="BK1141" s="385"/>
      <c r="BL1141" s="386"/>
      <c r="BM1141" s="386"/>
      <c r="BN1141" s="386"/>
      <c r="BO1141" s="386"/>
      <c r="BP1141" s="386"/>
      <c r="BQ1141" s="387"/>
      <c r="BR1141" s="385"/>
      <c r="BS1141" s="386"/>
      <c r="BT1141" s="386"/>
      <c r="BU1141" s="386"/>
      <c r="BV1141" s="386"/>
      <c r="BW1141" s="386"/>
      <c r="BX1141" s="387"/>
      <c r="BY1141" s="385"/>
      <c r="BZ1141" s="386"/>
      <c r="CA1141" s="387"/>
      <c r="CB1141" s="385"/>
      <c r="CC1141" s="386"/>
      <c r="CD1141" s="386"/>
      <c r="CE1141" s="386"/>
      <c r="CF1141" s="386"/>
      <c r="CG1141" s="386"/>
      <c r="CH1141" s="386"/>
      <c r="CI1141" s="386"/>
      <c r="CJ1141" s="387"/>
      <c r="CK1141" s="385"/>
      <c r="CL1141" s="386"/>
      <c r="CM1141" s="386"/>
      <c r="CN1141" s="387"/>
    </row>
    <row r="1142" spans="3:93" ht="14.25" customHeight="1">
      <c r="C1142" s="8"/>
      <c r="D1142" s="304" t="s">
        <v>1426</v>
      </c>
      <c r="E1142" s="109"/>
      <c r="F1142" s="109"/>
      <c r="G1142" s="109"/>
      <c r="H1142" s="109"/>
      <c r="I1142" s="109"/>
      <c r="J1142" s="109"/>
      <c r="K1142" s="109"/>
      <c r="L1142" s="109"/>
      <c r="M1142" s="109"/>
      <c r="N1142" s="109"/>
      <c r="O1142" s="109"/>
      <c r="P1142" s="109"/>
      <c r="Q1142" s="109"/>
      <c r="R1142" s="109"/>
      <c r="S1142" s="109"/>
      <c r="T1142" s="109"/>
      <c r="U1142" s="109"/>
      <c r="V1142" s="109"/>
      <c r="W1142" s="109"/>
      <c r="X1142" s="109"/>
      <c r="Y1142" s="109"/>
      <c r="Z1142" s="109"/>
      <c r="AA1142" s="109"/>
      <c r="AB1142" s="109"/>
      <c r="AC1142" s="109"/>
      <c r="AD1142" s="109"/>
      <c r="AE1142" s="109"/>
      <c r="AF1142" s="109"/>
      <c r="AG1142" s="109"/>
      <c r="AH1142" s="109"/>
      <c r="AI1142" s="109"/>
      <c r="AJ1142" s="109"/>
      <c r="AK1142" s="109"/>
      <c r="AL1142" s="109"/>
      <c r="AM1142" s="109"/>
      <c r="AN1142" s="109"/>
      <c r="AO1142" s="109"/>
      <c r="AP1142" s="109"/>
      <c r="AQ1142" s="109"/>
      <c r="AR1142" s="109"/>
      <c r="AS1142" s="109"/>
      <c r="AT1142" s="109"/>
      <c r="AU1142" s="6"/>
      <c r="AV1142" s="565" t="s">
        <v>1320</v>
      </c>
      <c r="AW1142" s="565"/>
      <c r="AX1142" s="565"/>
      <c r="AY1142" s="565"/>
      <c r="AZ1142" s="565"/>
      <c r="BA1142" s="565"/>
      <c r="BB1142" s="565"/>
      <c r="BC1142" s="565"/>
      <c r="BD1142" s="565"/>
      <c r="BE1142" s="565"/>
      <c r="BF1142" s="565"/>
      <c r="BG1142" s="565"/>
      <c r="BH1142" s="565"/>
      <c r="BI1142" s="565"/>
      <c r="BJ1142" s="565"/>
      <c r="BK1142" s="565"/>
      <c r="BL1142" s="565"/>
      <c r="BM1142" s="565"/>
      <c r="BN1142" s="565"/>
      <c r="BO1142" s="565"/>
      <c r="BP1142" s="565"/>
      <c r="BQ1142" s="565"/>
      <c r="BR1142" s="565"/>
      <c r="BS1142" s="565"/>
      <c r="BT1142" s="565"/>
      <c r="BU1142" s="565"/>
      <c r="BV1142" s="565"/>
      <c r="BW1142" s="565"/>
      <c r="BX1142" s="565"/>
      <c r="BY1142" s="565"/>
      <c r="BZ1142" s="565"/>
      <c r="CA1142" s="565"/>
      <c r="CB1142" s="565"/>
      <c r="CC1142" s="565"/>
      <c r="CD1142" s="565"/>
      <c r="CE1142" s="565"/>
      <c r="CF1142" s="565"/>
      <c r="CG1142" s="565"/>
      <c r="CH1142" s="565"/>
      <c r="CI1142" s="565"/>
      <c r="CJ1142" s="565"/>
      <c r="CK1142" s="565"/>
      <c r="CL1142" s="565"/>
      <c r="CM1142" s="82"/>
      <c r="CN1142" s="82"/>
    </row>
    <row r="1143" spans="3:93" ht="14.25" customHeight="1">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102"/>
      <c r="AG1143" s="102"/>
      <c r="AH1143" s="102"/>
      <c r="AI1143" s="102"/>
      <c r="AJ1143" s="102"/>
      <c r="AK1143" s="102"/>
      <c r="AL1143" s="102"/>
      <c r="AM1143" s="102"/>
      <c r="AN1143" s="8"/>
      <c r="AO1143" s="8"/>
      <c r="AP1143" s="8"/>
      <c r="AQ1143" s="8"/>
      <c r="AR1143" s="8"/>
      <c r="AS1143" s="8"/>
      <c r="AT1143" s="8"/>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c r="BV1143" s="6"/>
      <c r="BW1143" s="6"/>
      <c r="BX1143" s="6"/>
      <c r="BY1143" s="6"/>
      <c r="BZ1143" s="6"/>
      <c r="CA1143" s="6"/>
      <c r="CB1143" s="6"/>
      <c r="CC1143" s="6"/>
      <c r="CD1143" s="6"/>
      <c r="CE1143" s="6"/>
      <c r="CF1143" s="6"/>
      <c r="CG1143" s="6"/>
      <c r="CH1143" s="6"/>
      <c r="CI1143" s="6"/>
      <c r="CJ1143" s="6"/>
      <c r="CK1143" s="6"/>
      <c r="CL1143" s="6"/>
      <c r="CM1143" s="6"/>
      <c r="CN1143" s="6"/>
    </row>
    <row r="1144" spans="3:93" ht="14.25" customHeight="1">
      <c r="D1144" s="617" t="s">
        <v>520</v>
      </c>
      <c r="E1144" s="617"/>
      <c r="F1144" s="617"/>
      <c r="G1144" s="617"/>
      <c r="H1144" s="617"/>
      <c r="I1144" s="617"/>
      <c r="J1144" s="617"/>
      <c r="K1144" s="617"/>
      <c r="L1144" s="617"/>
      <c r="M1144" s="617"/>
      <c r="N1144" s="617"/>
      <c r="O1144" s="617"/>
      <c r="P1144" s="617"/>
      <c r="Q1144" s="617"/>
      <c r="R1144" s="617"/>
      <c r="S1144" s="617"/>
      <c r="T1144" s="617"/>
      <c r="U1144" s="617"/>
      <c r="V1144" s="617"/>
      <c r="W1144" s="617"/>
      <c r="X1144" s="617"/>
      <c r="Y1144" s="617"/>
      <c r="Z1144" s="617"/>
      <c r="AA1144" s="617"/>
      <c r="AB1144" s="617"/>
      <c r="AC1144" s="617"/>
      <c r="AD1144" s="617"/>
      <c r="AE1144" s="617"/>
      <c r="AF1144" s="617"/>
      <c r="AG1144" s="617"/>
      <c r="AH1144" s="617"/>
      <c r="AI1144" s="617"/>
      <c r="AJ1144" s="617"/>
      <c r="AK1144" s="617"/>
      <c r="AL1144" s="617"/>
      <c r="AM1144" s="617"/>
      <c r="AN1144" s="617"/>
      <c r="AO1144" s="617"/>
      <c r="AP1144" s="617"/>
      <c r="AQ1144" s="617"/>
      <c r="AR1144" s="617"/>
      <c r="AS1144" s="617"/>
      <c r="AT1144" s="617"/>
      <c r="AU1144" s="6"/>
      <c r="AV1144" s="617" t="s">
        <v>524</v>
      </c>
      <c r="AW1144" s="617"/>
      <c r="AX1144" s="617"/>
      <c r="AY1144" s="617"/>
      <c r="AZ1144" s="617"/>
      <c r="BA1144" s="617"/>
      <c r="BB1144" s="617"/>
      <c r="BC1144" s="617"/>
      <c r="BD1144" s="617"/>
      <c r="BE1144" s="617"/>
      <c r="BF1144" s="617"/>
      <c r="BG1144" s="617"/>
      <c r="BH1144" s="617"/>
      <c r="BI1144" s="617"/>
      <c r="BJ1144" s="617"/>
      <c r="BK1144" s="617"/>
      <c r="BL1144" s="617"/>
      <c r="BM1144" s="617"/>
      <c r="BN1144" s="617"/>
      <c r="BO1144" s="617"/>
      <c r="BP1144" s="617"/>
      <c r="BQ1144" s="617"/>
      <c r="BR1144" s="617"/>
      <c r="BS1144" s="617"/>
      <c r="BT1144" s="617"/>
      <c r="BU1144" s="617"/>
      <c r="BV1144" s="617"/>
      <c r="BW1144" s="617"/>
      <c r="BX1144" s="617"/>
      <c r="BY1144" s="617"/>
      <c r="BZ1144" s="617"/>
      <c r="CA1144" s="617"/>
      <c r="CB1144" s="617"/>
      <c r="CC1144" s="617"/>
      <c r="CD1144" s="617"/>
      <c r="CE1144" s="617"/>
      <c r="CF1144" s="617"/>
      <c r="CG1144" s="617"/>
      <c r="CH1144" s="617"/>
      <c r="CI1144" s="617"/>
      <c r="CJ1144" s="617"/>
      <c r="CK1144" s="617"/>
      <c r="CL1144" s="617"/>
      <c r="CM1144" s="617"/>
      <c r="CN1144" s="617"/>
    </row>
    <row r="1145" spans="3:93" ht="14.25" customHeight="1">
      <c r="D1145" s="98"/>
      <c r="E1145" s="98"/>
      <c r="F1145" s="98"/>
      <c r="G1145" s="98"/>
      <c r="H1145" s="98"/>
      <c r="I1145" s="98"/>
      <c r="J1145" s="98"/>
      <c r="K1145" s="98"/>
      <c r="L1145" s="98"/>
      <c r="M1145" s="98"/>
      <c r="N1145" s="98"/>
      <c r="O1145" s="98"/>
      <c r="P1145" s="98"/>
      <c r="Q1145" s="98"/>
      <c r="R1145" s="98"/>
      <c r="S1145" s="98"/>
      <c r="T1145" s="98"/>
      <c r="U1145" s="98"/>
      <c r="V1145" s="98"/>
      <c r="W1145" s="98"/>
      <c r="X1145" s="98"/>
      <c r="Y1145" s="98"/>
      <c r="Z1145" s="98"/>
      <c r="AA1145" s="98"/>
      <c r="AB1145" s="98"/>
      <c r="AC1145" s="98"/>
      <c r="AD1145" s="98"/>
      <c r="AE1145" s="98"/>
      <c r="AF1145" s="98"/>
      <c r="AG1145" s="98"/>
      <c r="AH1145" s="98"/>
      <c r="AI1145" s="98"/>
      <c r="AJ1145" s="98"/>
      <c r="AK1145" s="98"/>
      <c r="AL1145" s="98"/>
      <c r="AM1145" s="98"/>
      <c r="AN1145" s="98"/>
      <c r="AO1145" s="98"/>
      <c r="AP1145" s="98"/>
      <c r="AQ1145" s="98"/>
      <c r="AR1145" s="98"/>
      <c r="AS1145" s="98"/>
      <c r="AT1145" s="98"/>
      <c r="AU1145" s="6"/>
      <c r="AV1145" s="455"/>
      <c r="AW1145" s="455"/>
      <c r="AX1145" s="455"/>
      <c r="AY1145" s="455"/>
      <c r="AZ1145" s="455"/>
      <c r="BA1145" s="455"/>
      <c r="BB1145" s="455"/>
      <c r="BC1145" s="455"/>
      <c r="BD1145" s="455"/>
      <c r="BE1145" s="455"/>
      <c r="BF1145" s="455"/>
      <c r="BG1145" s="455"/>
      <c r="BH1145" s="455"/>
      <c r="BI1145" s="455"/>
      <c r="BJ1145" s="455"/>
      <c r="BK1145" s="455"/>
      <c r="BL1145" s="455"/>
      <c r="BM1145" s="455"/>
      <c r="BN1145" s="455"/>
      <c r="BO1145" s="455"/>
      <c r="BP1145" s="455"/>
      <c r="BQ1145" s="455"/>
      <c r="BR1145" s="455"/>
      <c r="BS1145" s="455"/>
      <c r="BT1145" s="455"/>
      <c r="BU1145" s="455"/>
      <c r="BV1145" s="455"/>
      <c r="BW1145" s="455"/>
      <c r="BX1145" s="455"/>
      <c r="BY1145" s="455"/>
      <c r="BZ1145" s="455"/>
      <c r="CA1145" s="455"/>
      <c r="CB1145" s="455"/>
      <c r="CC1145" s="455"/>
      <c r="CD1145" s="455"/>
      <c r="CE1145" s="455"/>
      <c r="CF1145" s="455"/>
      <c r="CG1145" s="455"/>
      <c r="CH1145" s="455"/>
      <c r="CI1145" s="455"/>
      <c r="CJ1145" s="455"/>
      <c r="CK1145" s="455"/>
      <c r="CL1145" s="455"/>
      <c r="CM1145" s="455"/>
      <c r="CN1145" s="455"/>
    </row>
    <row r="1146" spans="3:93" ht="14.25" customHeight="1">
      <c r="D1146" s="317" t="s">
        <v>521</v>
      </c>
      <c r="E1146" s="318"/>
      <c r="F1146" s="318"/>
      <c r="G1146" s="318"/>
      <c r="H1146" s="318"/>
      <c r="I1146" s="318"/>
      <c r="J1146" s="318"/>
      <c r="K1146" s="318"/>
      <c r="L1146" s="318"/>
      <c r="M1146" s="318"/>
      <c r="N1146" s="318"/>
      <c r="O1146" s="318"/>
      <c r="P1146" s="318"/>
      <c r="Q1146" s="318"/>
      <c r="R1146" s="318"/>
      <c r="S1146" s="318"/>
      <c r="T1146" s="318"/>
      <c r="U1146" s="318"/>
      <c r="V1146" s="318"/>
      <c r="W1146" s="318"/>
      <c r="X1146" s="319"/>
      <c r="Y1146" s="410" t="s">
        <v>542</v>
      </c>
      <c r="Z1146" s="411"/>
      <c r="AA1146" s="411"/>
      <c r="AB1146" s="411"/>
      <c r="AC1146" s="411"/>
      <c r="AD1146" s="411"/>
      <c r="AE1146" s="411"/>
      <c r="AF1146" s="411"/>
      <c r="AG1146" s="411"/>
      <c r="AH1146" s="411"/>
      <c r="AI1146" s="411"/>
      <c r="AJ1146" s="411"/>
      <c r="AK1146" s="411"/>
      <c r="AL1146" s="411"/>
      <c r="AM1146" s="411"/>
      <c r="AN1146" s="411"/>
      <c r="AO1146" s="411"/>
      <c r="AP1146" s="411"/>
      <c r="AQ1146" s="411"/>
      <c r="AR1146" s="411"/>
      <c r="AS1146" s="411"/>
      <c r="AT1146" s="412"/>
      <c r="AU1146" s="6"/>
      <c r="AV1146" s="317" t="s">
        <v>523</v>
      </c>
      <c r="AW1146" s="318"/>
      <c r="AX1146" s="318"/>
      <c r="AY1146" s="318"/>
      <c r="AZ1146" s="318"/>
      <c r="BA1146" s="318"/>
      <c r="BB1146" s="318"/>
      <c r="BC1146" s="318"/>
      <c r="BD1146" s="318"/>
      <c r="BE1146" s="318"/>
      <c r="BF1146" s="318"/>
      <c r="BG1146" s="318"/>
      <c r="BH1146" s="318"/>
      <c r="BI1146" s="318"/>
      <c r="BJ1146" s="318"/>
      <c r="BK1146" s="318"/>
      <c r="BL1146" s="318"/>
      <c r="BM1146" s="318"/>
      <c r="BN1146" s="318"/>
      <c r="BO1146" s="318"/>
      <c r="BP1146" s="319"/>
      <c r="BQ1146" s="317" t="s">
        <v>121</v>
      </c>
      <c r="BR1146" s="318"/>
      <c r="BS1146" s="318"/>
      <c r="BT1146" s="318"/>
      <c r="BU1146" s="318"/>
      <c r="BV1146" s="318"/>
      <c r="BW1146" s="318"/>
      <c r="BX1146" s="319"/>
      <c r="BY1146" s="317" t="s">
        <v>512</v>
      </c>
      <c r="BZ1146" s="318"/>
      <c r="CA1146" s="318"/>
      <c r="CB1146" s="318"/>
      <c r="CC1146" s="318"/>
      <c r="CD1146" s="318"/>
      <c r="CE1146" s="318"/>
      <c r="CF1146" s="318"/>
      <c r="CG1146" s="318"/>
      <c r="CH1146" s="318"/>
      <c r="CI1146" s="318"/>
      <c r="CJ1146" s="318"/>
      <c r="CK1146" s="318"/>
      <c r="CL1146" s="318"/>
      <c r="CM1146" s="318"/>
      <c r="CN1146" s="319"/>
    </row>
    <row r="1147" spans="3:93" ht="14.25" customHeight="1">
      <c r="D1147" s="323"/>
      <c r="E1147" s="324"/>
      <c r="F1147" s="324"/>
      <c r="G1147" s="324"/>
      <c r="H1147" s="324"/>
      <c r="I1147" s="324"/>
      <c r="J1147" s="324"/>
      <c r="K1147" s="324"/>
      <c r="L1147" s="324"/>
      <c r="M1147" s="324"/>
      <c r="N1147" s="324"/>
      <c r="O1147" s="324"/>
      <c r="P1147" s="324"/>
      <c r="Q1147" s="324"/>
      <c r="R1147" s="324"/>
      <c r="S1147" s="324"/>
      <c r="T1147" s="324"/>
      <c r="U1147" s="324"/>
      <c r="V1147" s="324"/>
      <c r="W1147" s="324"/>
      <c r="X1147" s="325"/>
      <c r="Y1147" s="410" t="s">
        <v>543</v>
      </c>
      <c r="Z1147" s="411"/>
      <c r="AA1147" s="411"/>
      <c r="AB1147" s="411"/>
      <c r="AC1147" s="411"/>
      <c r="AD1147" s="411"/>
      <c r="AE1147" s="411"/>
      <c r="AF1147" s="411"/>
      <c r="AG1147" s="411"/>
      <c r="AH1147" s="411"/>
      <c r="AI1147" s="412"/>
      <c r="AJ1147" s="410" t="s">
        <v>522</v>
      </c>
      <c r="AK1147" s="411"/>
      <c r="AL1147" s="411"/>
      <c r="AM1147" s="411"/>
      <c r="AN1147" s="411"/>
      <c r="AO1147" s="411"/>
      <c r="AP1147" s="411"/>
      <c r="AQ1147" s="411"/>
      <c r="AR1147" s="411"/>
      <c r="AS1147" s="411"/>
      <c r="AT1147" s="412"/>
      <c r="AU1147" s="6"/>
      <c r="AV1147" s="323"/>
      <c r="AW1147" s="324"/>
      <c r="AX1147" s="324"/>
      <c r="AY1147" s="324"/>
      <c r="AZ1147" s="324"/>
      <c r="BA1147" s="324"/>
      <c r="BB1147" s="324"/>
      <c r="BC1147" s="324"/>
      <c r="BD1147" s="324"/>
      <c r="BE1147" s="324"/>
      <c r="BF1147" s="324"/>
      <c r="BG1147" s="324"/>
      <c r="BH1147" s="324"/>
      <c r="BI1147" s="324"/>
      <c r="BJ1147" s="324"/>
      <c r="BK1147" s="324"/>
      <c r="BL1147" s="324"/>
      <c r="BM1147" s="324"/>
      <c r="BN1147" s="324"/>
      <c r="BO1147" s="324"/>
      <c r="BP1147" s="325"/>
      <c r="BQ1147" s="323"/>
      <c r="BR1147" s="324"/>
      <c r="BS1147" s="324"/>
      <c r="BT1147" s="324"/>
      <c r="BU1147" s="324"/>
      <c r="BV1147" s="324"/>
      <c r="BW1147" s="324"/>
      <c r="BX1147" s="325"/>
      <c r="BY1147" s="323"/>
      <c r="BZ1147" s="324"/>
      <c r="CA1147" s="324"/>
      <c r="CB1147" s="324"/>
      <c r="CC1147" s="324"/>
      <c r="CD1147" s="324"/>
      <c r="CE1147" s="324"/>
      <c r="CF1147" s="324"/>
      <c r="CG1147" s="324"/>
      <c r="CH1147" s="324"/>
      <c r="CI1147" s="324"/>
      <c r="CJ1147" s="324"/>
      <c r="CK1147" s="324"/>
      <c r="CL1147" s="324"/>
      <c r="CM1147" s="324"/>
      <c r="CN1147" s="325"/>
    </row>
    <row r="1148" spans="3:93" ht="14.25" customHeight="1">
      <c r="D1148" s="562">
        <v>1560000</v>
      </c>
      <c r="E1148" s="560"/>
      <c r="F1148" s="560"/>
      <c r="G1148" s="560"/>
      <c r="H1148" s="560"/>
      <c r="I1148" s="560"/>
      <c r="J1148" s="560"/>
      <c r="K1148" s="560"/>
      <c r="L1148" s="560"/>
      <c r="M1148" s="560"/>
      <c r="N1148" s="560"/>
      <c r="O1148" s="560"/>
      <c r="P1148" s="560"/>
      <c r="Q1148" s="560"/>
      <c r="R1148" s="560"/>
      <c r="S1148" s="560"/>
      <c r="T1148" s="560"/>
      <c r="U1148" s="560"/>
      <c r="V1148" s="560"/>
      <c r="W1148" s="560"/>
      <c r="X1148" s="561"/>
      <c r="Y1148" s="385"/>
      <c r="Z1148" s="386"/>
      <c r="AA1148" s="386"/>
      <c r="AB1148" s="386"/>
      <c r="AC1148" s="386"/>
      <c r="AD1148" s="386"/>
      <c r="AE1148" s="386"/>
      <c r="AF1148" s="386"/>
      <c r="AG1148" s="386"/>
      <c r="AH1148" s="386"/>
      <c r="AI1148" s="387"/>
      <c r="AJ1148" s="424"/>
      <c r="AK1148" s="425"/>
      <c r="AL1148" s="425"/>
      <c r="AM1148" s="425"/>
      <c r="AN1148" s="425"/>
      <c r="AO1148" s="425"/>
      <c r="AP1148" s="425"/>
      <c r="AQ1148" s="425"/>
      <c r="AR1148" s="425"/>
      <c r="AS1148" s="425"/>
      <c r="AT1148" s="426"/>
      <c r="AU1148" s="6"/>
      <c r="AV1148" s="385" t="s">
        <v>1321</v>
      </c>
      <c r="AW1148" s="386"/>
      <c r="AX1148" s="386"/>
      <c r="AY1148" s="386"/>
      <c r="AZ1148" s="386"/>
      <c r="BA1148" s="386"/>
      <c r="BB1148" s="386"/>
      <c r="BC1148" s="386"/>
      <c r="BD1148" s="386"/>
      <c r="BE1148" s="386"/>
      <c r="BF1148" s="386"/>
      <c r="BG1148" s="386"/>
      <c r="BH1148" s="386"/>
      <c r="BI1148" s="386"/>
      <c r="BJ1148" s="386"/>
      <c r="BK1148" s="386"/>
      <c r="BL1148" s="386"/>
      <c r="BM1148" s="386"/>
      <c r="BN1148" s="386"/>
      <c r="BO1148" s="386"/>
      <c r="BP1148" s="387"/>
      <c r="BQ1148" s="430">
        <v>1171</v>
      </c>
      <c r="BR1148" s="431"/>
      <c r="BS1148" s="431"/>
      <c r="BT1148" s="431"/>
      <c r="BU1148" s="431"/>
      <c r="BV1148" s="431"/>
      <c r="BW1148" s="431"/>
      <c r="BX1148" s="432"/>
      <c r="BY1148" s="433"/>
      <c r="BZ1148" s="434"/>
      <c r="CA1148" s="434"/>
      <c r="CB1148" s="434"/>
      <c r="CC1148" s="434"/>
      <c r="CD1148" s="434"/>
      <c r="CE1148" s="434"/>
      <c r="CF1148" s="434"/>
      <c r="CG1148" s="434"/>
      <c r="CH1148" s="434"/>
      <c r="CI1148" s="434"/>
      <c r="CJ1148" s="434"/>
      <c r="CK1148" s="434"/>
      <c r="CL1148" s="434"/>
      <c r="CM1148" s="434"/>
      <c r="CN1148" s="435"/>
    </row>
    <row r="1149" spans="3:93" ht="14.25" customHeight="1">
      <c r="D1149" s="424"/>
      <c r="E1149" s="386"/>
      <c r="F1149" s="386"/>
      <c r="G1149" s="386"/>
      <c r="H1149" s="386"/>
      <c r="I1149" s="386"/>
      <c r="J1149" s="386"/>
      <c r="K1149" s="386"/>
      <c r="L1149" s="386"/>
      <c r="M1149" s="386"/>
      <c r="N1149" s="386"/>
      <c r="O1149" s="386"/>
      <c r="P1149" s="386"/>
      <c r="Q1149" s="386"/>
      <c r="R1149" s="386"/>
      <c r="S1149" s="386"/>
      <c r="T1149" s="386"/>
      <c r="U1149" s="386"/>
      <c r="V1149" s="386"/>
      <c r="W1149" s="386"/>
      <c r="X1149" s="387"/>
      <c r="Y1149" s="385"/>
      <c r="Z1149" s="386"/>
      <c r="AA1149" s="386"/>
      <c r="AB1149" s="386"/>
      <c r="AC1149" s="386"/>
      <c r="AD1149" s="386"/>
      <c r="AE1149" s="386"/>
      <c r="AF1149" s="386"/>
      <c r="AG1149" s="386"/>
      <c r="AH1149" s="386"/>
      <c r="AI1149" s="387"/>
      <c r="AJ1149" s="424"/>
      <c r="AK1149" s="425"/>
      <c r="AL1149" s="425"/>
      <c r="AM1149" s="425"/>
      <c r="AN1149" s="425"/>
      <c r="AO1149" s="425"/>
      <c r="AP1149" s="425"/>
      <c r="AQ1149" s="425"/>
      <c r="AR1149" s="425"/>
      <c r="AS1149" s="425"/>
      <c r="AT1149" s="426"/>
      <c r="AU1149" s="6"/>
      <c r="AV1149" s="385" t="s">
        <v>1322</v>
      </c>
      <c r="AW1149" s="386"/>
      <c r="AX1149" s="386"/>
      <c r="AY1149" s="386"/>
      <c r="AZ1149" s="386"/>
      <c r="BA1149" s="386"/>
      <c r="BB1149" s="386"/>
      <c r="BC1149" s="386"/>
      <c r="BD1149" s="386"/>
      <c r="BE1149" s="386"/>
      <c r="BF1149" s="386"/>
      <c r="BG1149" s="386"/>
      <c r="BH1149" s="386"/>
      <c r="BI1149" s="386"/>
      <c r="BJ1149" s="386"/>
      <c r="BK1149" s="386"/>
      <c r="BL1149" s="386"/>
      <c r="BM1149" s="386"/>
      <c r="BN1149" s="386"/>
      <c r="BO1149" s="386"/>
      <c r="BP1149" s="387"/>
      <c r="BQ1149" s="430">
        <v>103</v>
      </c>
      <c r="BR1149" s="431"/>
      <c r="BS1149" s="431"/>
      <c r="BT1149" s="431"/>
      <c r="BU1149" s="431"/>
      <c r="BV1149" s="431"/>
      <c r="BW1149" s="431"/>
      <c r="BX1149" s="432"/>
      <c r="BY1149" s="433"/>
      <c r="BZ1149" s="434"/>
      <c r="CA1149" s="434"/>
      <c r="CB1149" s="434"/>
      <c r="CC1149" s="434"/>
      <c r="CD1149" s="434"/>
      <c r="CE1149" s="434"/>
      <c r="CF1149" s="434"/>
      <c r="CG1149" s="434"/>
      <c r="CH1149" s="434"/>
      <c r="CI1149" s="434"/>
      <c r="CJ1149" s="434"/>
      <c r="CK1149" s="434"/>
      <c r="CL1149" s="434"/>
      <c r="CM1149" s="434"/>
      <c r="CN1149" s="435"/>
    </row>
    <row r="1150" spans="3:93" ht="14.25" customHeight="1">
      <c r="D1150" s="385"/>
      <c r="E1150" s="386"/>
      <c r="F1150" s="386"/>
      <c r="G1150" s="386"/>
      <c r="H1150" s="386"/>
      <c r="I1150" s="386"/>
      <c r="J1150" s="386"/>
      <c r="K1150" s="386"/>
      <c r="L1150" s="386"/>
      <c r="M1150" s="386"/>
      <c r="N1150" s="386"/>
      <c r="O1150" s="386"/>
      <c r="P1150" s="386"/>
      <c r="Q1150" s="386"/>
      <c r="R1150" s="386"/>
      <c r="S1150" s="386"/>
      <c r="T1150" s="386"/>
      <c r="U1150" s="386"/>
      <c r="V1150" s="386"/>
      <c r="W1150" s="386"/>
      <c r="X1150" s="387"/>
      <c r="Y1150" s="385"/>
      <c r="Z1150" s="386"/>
      <c r="AA1150" s="386"/>
      <c r="AB1150" s="386"/>
      <c r="AC1150" s="386"/>
      <c r="AD1150" s="386"/>
      <c r="AE1150" s="386"/>
      <c r="AF1150" s="386"/>
      <c r="AG1150" s="386"/>
      <c r="AH1150" s="386"/>
      <c r="AI1150" s="387"/>
      <c r="AJ1150" s="385"/>
      <c r="AK1150" s="386"/>
      <c r="AL1150" s="386"/>
      <c r="AM1150" s="386"/>
      <c r="AN1150" s="386"/>
      <c r="AO1150" s="386"/>
      <c r="AP1150" s="386"/>
      <c r="AQ1150" s="386"/>
      <c r="AR1150" s="386"/>
      <c r="AS1150" s="386"/>
      <c r="AT1150" s="387"/>
      <c r="AV1150" s="385" t="s">
        <v>1323</v>
      </c>
      <c r="AW1150" s="386"/>
      <c r="AX1150" s="386"/>
      <c r="AY1150" s="386"/>
      <c r="AZ1150" s="386"/>
      <c r="BA1150" s="386"/>
      <c r="BB1150" s="386"/>
      <c r="BC1150" s="386"/>
      <c r="BD1150" s="386"/>
      <c r="BE1150" s="386"/>
      <c r="BF1150" s="386"/>
      <c r="BG1150" s="386"/>
      <c r="BH1150" s="386"/>
      <c r="BI1150" s="386"/>
      <c r="BJ1150" s="386"/>
      <c r="BK1150" s="386"/>
      <c r="BL1150" s="386"/>
      <c r="BM1150" s="386"/>
      <c r="BN1150" s="386"/>
      <c r="BO1150" s="386"/>
      <c r="BP1150" s="387"/>
      <c r="BQ1150" s="430">
        <v>240</v>
      </c>
      <c r="BR1150" s="431"/>
      <c r="BS1150" s="431"/>
      <c r="BT1150" s="431"/>
      <c r="BU1150" s="431"/>
      <c r="BV1150" s="431"/>
      <c r="BW1150" s="431"/>
      <c r="BX1150" s="432"/>
      <c r="BY1150" s="433"/>
      <c r="BZ1150" s="434"/>
      <c r="CA1150" s="434"/>
      <c r="CB1150" s="434"/>
      <c r="CC1150" s="434"/>
      <c r="CD1150" s="434"/>
      <c r="CE1150" s="434"/>
      <c r="CF1150" s="434"/>
      <c r="CG1150" s="434"/>
      <c r="CH1150" s="434"/>
      <c r="CI1150" s="434"/>
      <c r="CJ1150" s="434"/>
      <c r="CK1150" s="434"/>
      <c r="CL1150" s="434"/>
      <c r="CM1150" s="434"/>
      <c r="CN1150" s="435"/>
    </row>
    <row r="1151" spans="3:93" ht="14.25" customHeight="1">
      <c r="D1151" s="385"/>
      <c r="E1151" s="386"/>
      <c r="F1151" s="386"/>
      <c r="G1151" s="386"/>
      <c r="H1151" s="386"/>
      <c r="I1151" s="386"/>
      <c r="J1151" s="386"/>
      <c r="K1151" s="386"/>
      <c r="L1151" s="386"/>
      <c r="M1151" s="386"/>
      <c r="N1151" s="386"/>
      <c r="O1151" s="386"/>
      <c r="P1151" s="386"/>
      <c r="Q1151" s="386"/>
      <c r="R1151" s="386"/>
      <c r="S1151" s="386"/>
      <c r="T1151" s="386"/>
      <c r="U1151" s="386"/>
      <c r="V1151" s="386"/>
      <c r="W1151" s="386"/>
      <c r="X1151" s="387"/>
      <c r="Y1151" s="385"/>
      <c r="Z1151" s="386"/>
      <c r="AA1151" s="386"/>
      <c r="AB1151" s="386"/>
      <c r="AC1151" s="386"/>
      <c r="AD1151" s="386"/>
      <c r="AE1151" s="386"/>
      <c r="AF1151" s="386"/>
      <c r="AG1151" s="386"/>
      <c r="AH1151" s="386"/>
      <c r="AI1151" s="387"/>
      <c r="AJ1151" s="385"/>
      <c r="AK1151" s="386"/>
      <c r="AL1151" s="386"/>
      <c r="AM1151" s="386"/>
      <c r="AN1151" s="386"/>
      <c r="AO1151" s="386"/>
      <c r="AP1151" s="386"/>
      <c r="AQ1151" s="386"/>
      <c r="AR1151" s="386"/>
      <c r="AS1151" s="386"/>
      <c r="AT1151" s="387"/>
      <c r="AV1151" s="385" t="s">
        <v>1324</v>
      </c>
      <c r="AW1151" s="386"/>
      <c r="AX1151" s="386"/>
      <c r="AY1151" s="386"/>
      <c r="AZ1151" s="386"/>
      <c r="BA1151" s="386"/>
      <c r="BB1151" s="386"/>
      <c r="BC1151" s="386"/>
      <c r="BD1151" s="386"/>
      <c r="BE1151" s="386"/>
      <c r="BF1151" s="386"/>
      <c r="BG1151" s="386"/>
      <c r="BH1151" s="386"/>
      <c r="BI1151" s="386"/>
      <c r="BJ1151" s="386"/>
      <c r="BK1151" s="386"/>
      <c r="BL1151" s="386"/>
      <c r="BM1151" s="386"/>
      <c r="BN1151" s="386"/>
      <c r="BO1151" s="386"/>
      <c r="BP1151" s="387"/>
      <c r="BQ1151" s="430">
        <v>204</v>
      </c>
      <c r="BR1151" s="431"/>
      <c r="BS1151" s="431"/>
      <c r="BT1151" s="431"/>
      <c r="BU1151" s="431"/>
      <c r="BV1151" s="431"/>
      <c r="BW1151" s="431"/>
      <c r="BX1151" s="432"/>
      <c r="BY1151" s="433"/>
      <c r="BZ1151" s="434"/>
      <c r="CA1151" s="434"/>
      <c r="CB1151" s="434"/>
      <c r="CC1151" s="434"/>
      <c r="CD1151" s="434"/>
      <c r="CE1151" s="434"/>
      <c r="CF1151" s="434"/>
      <c r="CG1151" s="434"/>
      <c r="CH1151" s="434"/>
      <c r="CI1151" s="434"/>
      <c r="CJ1151" s="434"/>
      <c r="CK1151" s="434"/>
      <c r="CL1151" s="434"/>
      <c r="CM1151" s="434"/>
      <c r="CN1151" s="435"/>
    </row>
    <row r="1152" spans="3:93" ht="14.25" customHeight="1">
      <c r="D1152" s="385"/>
      <c r="E1152" s="386"/>
      <c r="F1152" s="386"/>
      <c r="G1152" s="386"/>
      <c r="H1152" s="386"/>
      <c r="I1152" s="386"/>
      <c r="J1152" s="386"/>
      <c r="K1152" s="386"/>
      <c r="L1152" s="386"/>
      <c r="M1152" s="386"/>
      <c r="N1152" s="386"/>
      <c r="O1152" s="386"/>
      <c r="P1152" s="386"/>
      <c r="Q1152" s="386"/>
      <c r="R1152" s="386"/>
      <c r="S1152" s="386"/>
      <c r="T1152" s="386"/>
      <c r="U1152" s="386"/>
      <c r="V1152" s="386"/>
      <c r="W1152" s="386"/>
      <c r="X1152" s="387"/>
      <c r="Y1152" s="385"/>
      <c r="Z1152" s="386"/>
      <c r="AA1152" s="386"/>
      <c r="AB1152" s="386"/>
      <c r="AC1152" s="386"/>
      <c r="AD1152" s="386"/>
      <c r="AE1152" s="386"/>
      <c r="AF1152" s="386"/>
      <c r="AG1152" s="386"/>
      <c r="AH1152" s="386"/>
      <c r="AI1152" s="387"/>
      <c r="AJ1152" s="385"/>
      <c r="AK1152" s="386"/>
      <c r="AL1152" s="386"/>
      <c r="AM1152" s="386"/>
      <c r="AN1152" s="386"/>
      <c r="AO1152" s="386"/>
      <c r="AP1152" s="386"/>
      <c r="AQ1152" s="386"/>
      <c r="AR1152" s="386"/>
      <c r="AS1152" s="386"/>
      <c r="AT1152" s="387"/>
      <c r="AV1152" s="385" t="s">
        <v>1325</v>
      </c>
      <c r="AW1152" s="386"/>
      <c r="AX1152" s="386"/>
      <c r="AY1152" s="386"/>
      <c r="AZ1152" s="386"/>
      <c r="BA1152" s="386"/>
      <c r="BB1152" s="386"/>
      <c r="BC1152" s="386"/>
      <c r="BD1152" s="386"/>
      <c r="BE1152" s="386"/>
      <c r="BF1152" s="386"/>
      <c r="BG1152" s="386"/>
      <c r="BH1152" s="386"/>
      <c r="BI1152" s="386"/>
      <c r="BJ1152" s="386"/>
      <c r="BK1152" s="386"/>
      <c r="BL1152" s="386"/>
      <c r="BM1152" s="386"/>
      <c r="BN1152" s="386"/>
      <c r="BO1152" s="386"/>
      <c r="BP1152" s="387"/>
      <c r="BQ1152" s="430">
        <v>430</v>
      </c>
      <c r="BR1152" s="431"/>
      <c r="BS1152" s="431"/>
      <c r="BT1152" s="431"/>
      <c r="BU1152" s="431"/>
      <c r="BV1152" s="431"/>
      <c r="BW1152" s="431"/>
      <c r="BX1152" s="432"/>
      <c r="BY1152" s="433"/>
      <c r="BZ1152" s="434"/>
      <c r="CA1152" s="434"/>
      <c r="CB1152" s="434"/>
      <c r="CC1152" s="434"/>
      <c r="CD1152" s="434"/>
      <c r="CE1152" s="434"/>
      <c r="CF1152" s="434"/>
      <c r="CG1152" s="434"/>
      <c r="CH1152" s="434"/>
      <c r="CI1152" s="434"/>
      <c r="CJ1152" s="434"/>
      <c r="CK1152" s="434"/>
      <c r="CL1152" s="434"/>
      <c r="CM1152" s="434"/>
      <c r="CN1152" s="435"/>
    </row>
    <row r="1153" spans="4:95" ht="14.25" customHeight="1">
      <c r="D1153" s="385"/>
      <c r="E1153" s="386"/>
      <c r="F1153" s="386"/>
      <c r="G1153" s="386"/>
      <c r="H1153" s="386"/>
      <c r="I1153" s="386"/>
      <c r="J1153" s="386"/>
      <c r="K1153" s="386"/>
      <c r="L1153" s="386"/>
      <c r="M1153" s="386"/>
      <c r="N1153" s="386"/>
      <c r="O1153" s="386"/>
      <c r="P1153" s="386"/>
      <c r="Q1153" s="386"/>
      <c r="R1153" s="386"/>
      <c r="S1153" s="386"/>
      <c r="T1153" s="386"/>
      <c r="U1153" s="386"/>
      <c r="V1153" s="386"/>
      <c r="W1153" s="386"/>
      <c r="X1153" s="387"/>
      <c r="Y1153" s="385"/>
      <c r="Z1153" s="386"/>
      <c r="AA1153" s="386"/>
      <c r="AB1153" s="386"/>
      <c r="AC1153" s="386"/>
      <c r="AD1153" s="386"/>
      <c r="AE1153" s="386"/>
      <c r="AF1153" s="386"/>
      <c r="AG1153" s="386"/>
      <c r="AH1153" s="386"/>
      <c r="AI1153" s="387"/>
      <c r="AJ1153" s="385"/>
      <c r="AK1153" s="386"/>
      <c r="AL1153" s="386"/>
      <c r="AM1153" s="386"/>
      <c r="AN1153" s="386"/>
      <c r="AO1153" s="386"/>
      <c r="AP1153" s="386"/>
      <c r="AQ1153" s="386"/>
      <c r="AR1153" s="386"/>
      <c r="AS1153" s="386"/>
      <c r="AT1153" s="387"/>
      <c r="AV1153" s="385" t="s">
        <v>1326</v>
      </c>
      <c r="AW1153" s="386"/>
      <c r="AX1153" s="386"/>
      <c r="AY1153" s="386"/>
      <c r="AZ1153" s="386"/>
      <c r="BA1153" s="386"/>
      <c r="BB1153" s="386"/>
      <c r="BC1153" s="386"/>
      <c r="BD1153" s="386"/>
      <c r="BE1153" s="386"/>
      <c r="BF1153" s="386"/>
      <c r="BG1153" s="386"/>
      <c r="BH1153" s="386"/>
      <c r="BI1153" s="386"/>
      <c r="BJ1153" s="386"/>
      <c r="BK1153" s="386"/>
      <c r="BL1153" s="386"/>
      <c r="BM1153" s="386"/>
      <c r="BN1153" s="386"/>
      <c r="BO1153" s="386"/>
      <c r="BP1153" s="387"/>
      <c r="BQ1153" s="430">
        <v>11336</v>
      </c>
      <c r="BR1153" s="431"/>
      <c r="BS1153" s="431"/>
      <c r="BT1153" s="431"/>
      <c r="BU1153" s="431"/>
      <c r="BV1153" s="431"/>
      <c r="BW1153" s="431"/>
      <c r="BX1153" s="432"/>
      <c r="BY1153" s="433"/>
      <c r="BZ1153" s="434"/>
      <c r="CA1153" s="434"/>
      <c r="CB1153" s="434"/>
      <c r="CC1153" s="434"/>
      <c r="CD1153" s="434"/>
      <c r="CE1153" s="434"/>
      <c r="CF1153" s="434"/>
      <c r="CG1153" s="434"/>
      <c r="CH1153" s="434"/>
      <c r="CI1153" s="434"/>
      <c r="CJ1153" s="434"/>
      <c r="CK1153" s="434"/>
      <c r="CL1153" s="434"/>
      <c r="CM1153" s="434"/>
      <c r="CN1153" s="435"/>
    </row>
    <row r="1154" spans="4:95" ht="14.25" customHeight="1">
      <c r="D1154" s="385"/>
      <c r="E1154" s="386"/>
      <c r="F1154" s="386"/>
      <c r="G1154" s="386"/>
      <c r="H1154" s="386"/>
      <c r="I1154" s="386"/>
      <c r="J1154" s="386"/>
      <c r="K1154" s="386"/>
      <c r="L1154" s="386"/>
      <c r="M1154" s="386"/>
      <c r="N1154" s="386"/>
      <c r="O1154" s="386"/>
      <c r="P1154" s="386"/>
      <c r="Q1154" s="386"/>
      <c r="R1154" s="386"/>
      <c r="S1154" s="386"/>
      <c r="T1154" s="386"/>
      <c r="U1154" s="386"/>
      <c r="V1154" s="386"/>
      <c r="W1154" s="386"/>
      <c r="X1154" s="387"/>
      <c r="Y1154" s="385"/>
      <c r="Z1154" s="386"/>
      <c r="AA1154" s="386"/>
      <c r="AB1154" s="386"/>
      <c r="AC1154" s="386"/>
      <c r="AD1154" s="386"/>
      <c r="AE1154" s="386"/>
      <c r="AF1154" s="386"/>
      <c r="AG1154" s="386"/>
      <c r="AH1154" s="386"/>
      <c r="AI1154" s="387"/>
      <c r="AJ1154" s="385"/>
      <c r="AK1154" s="386"/>
      <c r="AL1154" s="386"/>
      <c r="AM1154" s="386"/>
      <c r="AN1154" s="386"/>
      <c r="AO1154" s="386"/>
      <c r="AP1154" s="386"/>
      <c r="AQ1154" s="386"/>
      <c r="AR1154" s="386"/>
      <c r="AS1154" s="386"/>
      <c r="AT1154" s="387"/>
      <c r="AV1154" s="385" t="s">
        <v>1327</v>
      </c>
      <c r="AW1154" s="386"/>
      <c r="AX1154" s="386"/>
      <c r="AY1154" s="386"/>
      <c r="AZ1154" s="386"/>
      <c r="BA1154" s="386"/>
      <c r="BB1154" s="386"/>
      <c r="BC1154" s="386"/>
      <c r="BD1154" s="386"/>
      <c r="BE1154" s="386"/>
      <c r="BF1154" s="386"/>
      <c r="BG1154" s="386"/>
      <c r="BH1154" s="386"/>
      <c r="BI1154" s="386"/>
      <c r="BJ1154" s="386"/>
      <c r="BK1154" s="386"/>
      <c r="BL1154" s="386"/>
      <c r="BM1154" s="386"/>
      <c r="BN1154" s="386"/>
      <c r="BO1154" s="386"/>
      <c r="BP1154" s="387"/>
      <c r="BQ1154" s="430">
        <v>7730</v>
      </c>
      <c r="BR1154" s="431"/>
      <c r="BS1154" s="431"/>
      <c r="BT1154" s="431"/>
      <c r="BU1154" s="431"/>
      <c r="BV1154" s="431"/>
      <c r="BW1154" s="431"/>
      <c r="BX1154" s="432"/>
      <c r="BY1154" s="433"/>
      <c r="BZ1154" s="434"/>
      <c r="CA1154" s="434"/>
      <c r="CB1154" s="434"/>
      <c r="CC1154" s="434"/>
      <c r="CD1154" s="434"/>
      <c r="CE1154" s="434"/>
      <c r="CF1154" s="434"/>
      <c r="CG1154" s="434"/>
      <c r="CH1154" s="434"/>
      <c r="CI1154" s="434"/>
      <c r="CJ1154" s="434"/>
      <c r="CK1154" s="434"/>
      <c r="CL1154" s="434"/>
      <c r="CM1154" s="434"/>
      <c r="CN1154" s="435"/>
    </row>
    <row r="1155" spans="4:95" ht="14.25" customHeight="1">
      <c r="D1155" s="385"/>
      <c r="E1155" s="386"/>
      <c r="F1155" s="386"/>
      <c r="G1155" s="386"/>
      <c r="H1155" s="386"/>
      <c r="I1155" s="386"/>
      <c r="J1155" s="386"/>
      <c r="K1155" s="386"/>
      <c r="L1155" s="386"/>
      <c r="M1155" s="386"/>
      <c r="N1155" s="386"/>
      <c r="O1155" s="386"/>
      <c r="P1155" s="386"/>
      <c r="Q1155" s="386"/>
      <c r="R1155" s="386"/>
      <c r="S1155" s="386"/>
      <c r="T1155" s="386"/>
      <c r="U1155" s="386"/>
      <c r="V1155" s="386"/>
      <c r="W1155" s="386"/>
      <c r="X1155" s="387"/>
      <c r="Y1155" s="385"/>
      <c r="Z1155" s="386"/>
      <c r="AA1155" s="386"/>
      <c r="AB1155" s="386"/>
      <c r="AC1155" s="386"/>
      <c r="AD1155" s="386"/>
      <c r="AE1155" s="386"/>
      <c r="AF1155" s="386"/>
      <c r="AG1155" s="386"/>
      <c r="AH1155" s="386"/>
      <c r="AI1155" s="387"/>
      <c r="AJ1155" s="385"/>
      <c r="AK1155" s="386"/>
      <c r="AL1155" s="386"/>
      <c r="AM1155" s="386"/>
      <c r="AN1155" s="386"/>
      <c r="AO1155" s="386"/>
      <c r="AP1155" s="386"/>
      <c r="AQ1155" s="386"/>
      <c r="AR1155" s="386"/>
      <c r="AS1155" s="386"/>
      <c r="AT1155" s="387"/>
      <c r="AV1155" s="385" t="s">
        <v>1328</v>
      </c>
      <c r="AW1155" s="386"/>
      <c r="AX1155" s="386"/>
      <c r="AY1155" s="386"/>
      <c r="AZ1155" s="386"/>
      <c r="BA1155" s="386"/>
      <c r="BB1155" s="386"/>
      <c r="BC1155" s="386"/>
      <c r="BD1155" s="386"/>
      <c r="BE1155" s="386"/>
      <c r="BF1155" s="386"/>
      <c r="BG1155" s="386"/>
      <c r="BH1155" s="386"/>
      <c r="BI1155" s="386"/>
      <c r="BJ1155" s="386"/>
      <c r="BK1155" s="386"/>
      <c r="BL1155" s="386"/>
      <c r="BM1155" s="386"/>
      <c r="BN1155" s="386"/>
      <c r="BO1155" s="386"/>
      <c r="BP1155" s="387"/>
      <c r="BQ1155" s="430">
        <v>1560000</v>
      </c>
      <c r="BR1155" s="431"/>
      <c r="BS1155" s="431"/>
      <c r="BT1155" s="431"/>
      <c r="BU1155" s="431"/>
      <c r="BV1155" s="431"/>
      <c r="BW1155" s="431"/>
      <c r="BX1155" s="432"/>
      <c r="BY1155" s="433"/>
      <c r="BZ1155" s="434"/>
      <c r="CA1155" s="434"/>
      <c r="CB1155" s="434"/>
      <c r="CC1155" s="434"/>
      <c r="CD1155" s="434"/>
      <c r="CE1155" s="434"/>
      <c r="CF1155" s="434"/>
      <c r="CG1155" s="434"/>
      <c r="CH1155" s="434"/>
      <c r="CI1155" s="434"/>
      <c r="CJ1155" s="434"/>
      <c r="CK1155" s="434"/>
      <c r="CL1155" s="434"/>
      <c r="CM1155" s="434"/>
      <c r="CN1155" s="435"/>
    </row>
    <row r="1156" spans="4:95" ht="14.25" customHeight="1">
      <c r="D1156" s="109" t="s">
        <v>1329</v>
      </c>
      <c r="E1156" s="109"/>
      <c r="F1156" s="109"/>
      <c r="G1156" s="109"/>
      <c r="H1156" s="109"/>
      <c r="I1156" s="109"/>
      <c r="J1156" s="109"/>
      <c r="K1156" s="109"/>
      <c r="L1156" s="109"/>
      <c r="M1156" s="109"/>
      <c r="N1156" s="109"/>
      <c r="O1156" s="109"/>
      <c r="P1156" s="109"/>
      <c r="Q1156" s="109"/>
      <c r="R1156" s="109"/>
      <c r="S1156" s="109"/>
      <c r="T1156" s="109"/>
      <c r="U1156" s="109"/>
      <c r="V1156" s="109"/>
      <c r="W1156" s="109"/>
      <c r="X1156" s="109"/>
      <c r="Y1156" s="109"/>
      <c r="Z1156" s="109"/>
      <c r="AA1156" s="109"/>
      <c r="AB1156" s="109"/>
      <c r="AC1156" s="109"/>
      <c r="AD1156" s="109"/>
      <c r="AE1156" s="109"/>
      <c r="AF1156" s="109"/>
      <c r="AG1156" s="109"/>
      <c r="AH1156" s="109"/>
      <c r="AI1156" s="109"/>
      <c r="AJ1156" s="109"/>
      <c r="AK1156" s="109"/>
      <c r="AL1156" s="109"/>
      <c r="AM1156" s="109"/>
      <c r="AN1156" s="109"/>
      <c r="AO1156" s="109"/>
      <c r="AP1156" s="109"/>
      <c r="AQ1156" s="109"/>
      <c r="AR1156" s="109"/>
      <c r="AS1156" s="109"/>
      <c r="AT1156" s="109"/>
      <c r="AV1156" s="565" t="s">
        <v>1330</v>
      </c>
      <c r="AW1156" s="565"/>
      <c r="AX1156" s="565"/>
      <c r="AY1156" s="565"/>
      <c r="AZ1156" s="565"/>
      <c r="BA1156" s="565"/>
      <c r="BB1156" s="565"/>
      <c r="BC1156" s="565"/>
      <c r="BD1156" s="565"/>
      <c r="BE1156" s="565"/>
      <c r="BF1156" s="565"/>
      <c r="BG1156" s="565"/>
      <c r="BH1156" s="565"/>
      <c r="BI1156" s="565"/>
      <c r="BJ1156" s="565"/>
      <c r="BK1156" s="565"/>
      <c r="BL1156" s="565"/>
      <c r="BM1156" s="565"/>
      <c r="BN1156" s="565"/>
      <c r="BO1156" s="565"/>
      <c r="BP1156" s="565"/>
      <c r="BQ1156" s="565"/>
      <c r="BR1156" s="565"/>
      <c r="BS1156" s="565"/>
      <c r="BT1156" s="565"/>
      <c r="BU1156" s="565"/>
      <c r="BV1156" s="565"/>
      <c r="BW1156" s="565"/>
      <c r="BX1156" s="565"/>
      <c r="BY1156" s="565"/>
      <c r="BZ1156" s="565"/>
      <c r="CA1156" s="565"/>
      <c r="CB1156" s="565"/>
      <c r="CC1156" s="565"/>
      <c r="CD1156" s="565"/>
      <c r="CE1156" s="565"/>
      <c r="CF1156" s="565"/>
      <c r="CG1156" s="565"/>
      <c r="CH1156" s="565"/>
      <c r="CI1156" s="565"/>
      <c r="CJ1156" s="565"/>
      <c r="CK1156" s="565"/>
      <c r="CL1156" s="565"/>
    </row>
    <row r="1157" spans="4:95" ht="14.25" customHeight="1">
      <c r="AK1157" s="8"/>
      <c r="AL1157" s="8"/>
      <c r="AM1157" s="8"/>
      <c r="AN1157" s="8"/>
      <c r="AO1157" s="8"/>
      <c r="AP1157" s="8"/>
      <c r="AQ1157" s="8"/>
      <c r="AR1157" s="8"/>
      <c r="AS1157" s="8"/>
      <c r="AT1157" s="8"/>
      <c r="AU1157" s="6"/>
    </row>
    <row r="1158" spans="4:95" ht="14.25" customHeight="1">
      <c r="D1158" s="616" t="s">
        <v>527</v>
      </c>
      <c r="E1158" s="616"/>
      <c r="F1158" s="616"/>
      <c r="G1158" s="616"/>
      <c r="H1158" s="616"/>
      <c r="I1158" s="616"/>
      <c r="J1158" s="616"/>
      <c r="K1158" s="616"/>
      <c r="L1158" s="616"/>
      <c r="M1158" s="616"/>
      <c r="N1158" s="616"/>
      <c r="O1158" s="616"/>
      <c r="P1158" s="616"/>
      <c r="Q1158" s="616"/>
      <c r="R1158" s="616"/>
      <c r="S1158" s="616"/>
      <c r="T1158" s="616"/>
      <c r="U1158" s="616"/>
      <c r="V1158" s="616"/>
      <c r="W1158" s="616"/>
      <c r="X1158" s="616"/>
      <c r="Y1158" s="616"/>
      <c r="Z1158" s="616"/>
      <c r="AA1158" s="616"/>
      <c r="AB1158" s="616"/>
      <c r="AC1158" s="616"/>
      <c r="AD1158" s="616"/>
      <c r="AE1158" s="616"/>
      <c r="AF1158" s="616"/>
      <c r="AG1158" s="616"/>
      <c r="AH1158" s="616"/>
      <c r="AI1158" s="616"/>
      <c r="AJ1158" s="616"/>
      <c r="AK1158" s="616"/>
      <c r="AL1158" s="616"/>
      <c r="AM1158" s="616"/>
      <c r="AN1158" s="616"/>
      <c r="AO1158" s="616"/>
      <c r="AP1158" s="616"/>
      <c r="AQ1158" s="616"/>
      <c r="AR1158" s="616"/>
      <c r="AS1158" s="616"/>
      <c r="AT1158" s="616"/>
      <c r="AU1158" s="616"/>
      <c r="AV1158" s="616"/>
      <c r="AW1158" s="616"/>
      <c r="AX1158" s="616"/>
      <c r="AY1158" s="616"/>
      <c r="AZ1158" s="616"/>
      <c r="BA1158" s="616"/>
      <c r="BB1158" s="616"/>
      <c r="BC1158" s="616"/>
      <c r="BD1158" s="616"/>
      <c r="BE1158" s="616"/>
      <c r="BF1158" s="616"/>
      <c r="BG1158" s="616"/>
      <c r="BH1158" s="616"/>
      <c r="BI1158" s="616"/>
      <c r="BJ1158" s="616"/>
      <c r="BK1158" s="616"/>
      <c r="BL1158" s="616"/>
      <c r="BM1158" s="616"/>
      <c r="BN1158" s="616"/>
      <c r="BO1158" s="616"/>
      <c r="BP1158" s="616"/>
      <c r="BQ1158" s="616"/>
      <c r="BR1158" s="616"/>
      <c r="BS1158" s="616"/>
      <c r="BT1158" s="616"/>
      <c r="BU1158" s="616"/>
      <c r="BV1158" s="616"/>
      <c r="BW1158" s="616"/>
      <c r="BX1158" s="616"/>
      <c r="BY1158" s="616"/>
      <c r="BZ1158" s="616"/>
      <c r="CA1158" s="616"/>
      <c r="CB1158" s="616"/>
      <c r="CC1158" s="616"/>
      <c r="CD1158" s="616"/>
      <c r="CE1158" s="616"/>
      <c r="CF1158" s="616"/>
      <c r="CG1158" s="616"/>
      <c r="CH1158" s="616"/>
      <c r="CI1158" s="616"/>
      <c r="CJ1158" s="616"/>
      <c r="CK1158" s="616"/>
      <c r="CL1158" s="616"/>
      <c r="CM1158" s="616"/>
      <c r="CN1158" s="616"/>
    </row>
    <row r="1159" spans="4:95" ht="14.25" customHeight="1">
      <c r="D1159" s="616"/>
      <c r="E1159" s="616"/>
      <c r="F1159" s="616"/>
      <c r="G1159" s="616"/>
      <c r="H1159" s="616"/>
      <c r="I1159" s="616"/>
      <c r="J1159" s="616"/>
      <c r="K1159" s="616"/>
      <c r="L1159" s="616"/>
      <c r="M1159" s="616"/>
      <c r="N1159" s="616"/>
      <c r="O1159" s="616"/>
      <c r="P1159" s="616"/>
      <c r="Q1159" s="616"/>
      <c r="R1159" s="616"/>
      <c r="S1159" s="616"/>
      <c r="T1159" s="616"/>
      <c r="U1159" s="616"/>
      <c r="V1159" s="616"/>
      <c r="W1159" s="616"/>
      <c r="X1159" s="616"/>
      <c r="Y1159" s="616"/>
      <c r="Z1159" s="616"/>
      <c r="AA1159" s="616"/>
      <c r="AB1159" s="616"/>
      <c r="AC1159" s="616"/>
      <c r="AD1159" s="616"/>
      <c r="AE1159" s="616"/>
      <c r="AF1159" s="616"/>
      <c r="AG1159" s="616"/>
      <c r="AH1159" s="616"/>
      <c r="AI1159" s="616"/>
      <c r="AJ1159" s="616"/>
      <c r="AK1159" s="616"/>
      <c r="AL1159" s="616"/>
      <c r="AM1159" s="616"/>
      <c r="AN1159" s="616"/>
      <c r="AO1159" s="616"/>
      <c r="AP1159" s="616"/>
      <c r="AQ1159" s="616"/>
      <c r="AR1159" s="616"/>
      <c r="AS1159" s="616"/>
      <c r="AT1159" s="616"/>
      <c r="AU1159" s="616"/>
      <c r="AV1159" s="616"/>
      <c r="AW1159" s="616"/>
      <c r="AX1159" s="616"/>
      <c r="AY1159" s="616"/>
      <c r="AZ1159" s="616"/>
      <c r="BA1159" s="616"/>
      <c r="BB1159" s="616"/>
      <c r="BC1159" s="616"/>
      <c r="BD1159" s="616"/>
      <c r="BE1159" s="616"/>
      <c r="BF1159" s="616"/>
      <c r="BG1159" s="616"/>
      <c r="BH1159" s="616"/>
      <c r="BI1159" s="616"/>
      <c r="BJ1159" s="616"/>
      <c r="BK1159" s="616"/>
      <c r="BL1159" s="616"/>
      <c r="BM1159" s="616"/>
      <c r="BN1159" s="616"/>
      <c r="BO1159" s="616"/>
      <c r="BP1159" s="616"/>
      <c r="BQ1159" s="616"/>
      <c r="BR1159" s="616"/>
      <c r="BS1159" s="616"/>
      <c r="BT1159" s="616"/>
      <c r="BU1159" s="616"/>
      <c r="BV1159" s="616"/>
      <c r="BW1159" s="616"/>
      <c r="BX1159" s="616"/>
      <c r="BY1159" s="616"/>
      <c r="BZ1159" s="616"/>
      <c r="CA1159" s="616"/>
      <c r="CB1159" s="616"/>
      <c r="CC1159" s="616"/>
      <c r="CD1159" s="616"/>
      <c r="CE1159" s="616"/>
      <c r="CF1159" s="616"/>
      <c r="CG1159" s="616"/>
      <c r="CH1159" s="616"/>
      <c r="CI1159" s="616"/>
      <c r="CJ1159" s="616"/>
      <c r="CK1159" s="616"/>
      <c r="CL1159" s="616"/>
      <c r="CM1159" s="616"/>
      <c r="CN1159" s="616"/>
    </row>
    <row r="1160" spans="4:95" ht="14.25" customHeight="1">
      <c r="D1160" s="617" t="s">
        <v>526</v>
      </c>
      <c r="E1160" s="617"/>
      <c r="F1160" s="617"/>
      <c r="G1160" s="617"/>
      <c r="H1160" s="617"/>
      <c r="I1160" s="617"/>
      <c r="J1160" s="617"/>
      <c r="K1160" s="617"/>
      <c r="L1160" s="617"/>
      <c r="M1160" s="617"/>
      <c r="N1160" s="617"/>
      <c r="O1160" s="617"/>
      <c r="P1160" s="617"/>
      <c r="Q1160" s="617"/>
      <c r="R1160" s="617"/>
      <c r="S1160" s="617"/>
      <c r="T1160" s="617"/>
      <c r="U1160" s="617"/>
      <c r="V1160" s="617"/>
      <c r="W1160" s="617"/>
      <c r="X1160" s="617"/>
      <c r="Y1160" s="617"/>
      <c r="Z1160" s="617"/>
      <c r="AA1160" s="617"/>
      <c r="AB1160" s="617"/>
      <c r="AC1160" s="617"/>
      <c r="AD1160" s="617"/>
      <c r="AE1160" s="617"/>
      <c r="AF1160" s="617"/>
      <c r="AG1160" s="617"/>
      <c r="AH1160" s="617"/>
      <c r="AI1160" s="617"/>
      <c r="AJ1160" s="617"/>
      <c r="AK1160" s="617"/>
      <c r="AL1160" s="617"/>
      <c r="AM1160" s="617"/>
      <c r="AN1160" s="617"/>
      <c r="AO1160" s="617"/>
      <c r="AP1160" s="617"/>
      <c r="AQ1160" s="617"/>
      <c r="AR1160" s="617"/>
      <c r="AS1160" s="617"/>
      <c r="AT1160" s="617"/>
      <c r="AU1160" s="3"/>
      <c r="AV1160" s="617" t="s">
        <v>534</v>
      </c>
      <c r="AW1160" s="617"/>
      <c r="AX1160" s="617"/>
      <c r="AY1160" s="617"/>
      <c r="AZ1160" s="617"/>
      <c r="BA1160" s="617"/>
      <c r="BB1160" s="617"/>
      <c r="BC1160" s="617"/>
      <c r="BD1160" s="617"/>
      <c r="BE1160" s="617"/>
      <c r="BF1160" s="617"/>
      <c r="BG1160" s="617"/>
      <c r="BH1160" s="617"/>
      <c r="BI1160" s="617"/>
      <c r="BJ1160" s="617"/>
      <c r="BK1160" s="617"/>
      <c r="BL1160" s="617"/>
      <c r="BM1160" s="617"/>
      <c r="BN1160" s="617"/>
      <c r="BO1160" s="617"/>
      <c r="BP1160" s="617"/>
      <c r="BQ1160" s="617"/>
      <c r="BR1160" s="617"/>
      <c r="BS1160" s="617"/>
      <c r="BT1160" s="617"/>
      <c r="BU1160" s="617"/>
      <c r="BV1160" s="617"/>
      <c r="BW1160" s="617"/>
      <c r="BX1160" s="617"/>
      <c r="BY1160" s="617"/>
      <c r="BZ1160" s="617"/>
      <c r="CA1160" s="617"/>
      <c r="CB1160" s="617"/>
      <c r="CC1160" s="617"/>
      <c r="CD1160" s="617"/>
      <c r="CE1160" s="617"/>
      <c r="CF1160" s="617"/>
      <c r="CG1160" s="617"/>
      <c r="CH1160" s="617"/>
      <c r="CI1160" s="617"/>
      <c r="CJ1160" s="617"/>
      <c r="CK1160" s="617"/>
      <c r="CL1160" s="617"/>
      <c r="CM1160" s="617"/>
      <c r="CN1160" s="617"/>
      <c r="CO1160" s="84"/>
      <c r="CP1160" s="134"/>
      <c r="CQ1160" s="134"/>
    </row>
    <row r="1161" spans="4:95" ht="14.25" customHeight="1">
      <c r="D1161" s="98"/>
      <c r="E1161" s="98"/>
      <c r="F1161" s="98"/>
      <c r="G1161" s="98"/>
      <c r="H1161" s="98"/>
      <c r="I1161" s="98"/>
      <c r="J1161" s="98"/>
      <c r="K1161" s="98"/>
      <c r="L1161" s="98"/>
      <c r="M1161" s="98"/>
      <c r="N1161" s="98"/>
      <c r="O1161" s="98"/>
      <c r="P1161" s="98"/>
      <c r="Q1161" s="98"/>
      <c r="R1161" s="98"/>
      <c r="S1161" s="98"/>
      <c r="T1161" s="98"/>
      <c r="U1161" s="98"/>
      <c r="V1161" s="98"/>
      <c r="W1161" s="98"/>
      <c r="X1161" s="98"/>
      <c r="Y1161" s="98"/>
      <c r="Z1161" s="98"/>
      <c r="AA1161" s="98"/>
      <c r="AB1161" s="98"/>
      <c r="AC1161" s="98"/>
      <c r="AD1161" s="98"/>
      <c r="AE1161" s="98"/>
      <c r="AF1161" s="98"/>
      <c r="AG1161" s="98"/>
      <c r="AH1161" s="98"/>
      <c r="AI1161" s="98"/>
      <c r="AJ1161" s="98"/>
      <c r="AK1161" s="98"/>
      <c r="AL1161" s="98"/>
      <c r="AM1161" s="98"/>
      <c r="AN1161" s="98"/>
      <c r="AO1161" s="98"/>
      <c r="AP1161" s="98"/>
      <c r="AQ1161" s="98"/>
      <c r="AR1161" s="98"/>
      <c r="AS1161" s="98"/>
      <c r="AT1161" s="98"/>
      <c r="AV1161" s="455"/>
      <c r="AW1161" s="455"/>
      <c r="AX1161" s="455"/>
      <c r="AY1161" s="455"/>
      <c r="AZ1161" s="455"/>
      <c r="BA1161" s="455"/>
      <c r="BB1161" s="455"/>
      <c r="BC1161" s="455"/>
      <c r="BD1161" s="455"/>
      <c r="BE1161" s="455"/>
      <c r="BF1161" s="455"/>
      <c r="BG1161" s="455"/>
      <c r="BH1161" s="455"/>
      <c r="BI1161" s="455"/>
      <c r="BJ1161" s="455"/>
      <c r="BK1161" s="455"/>
      <c r="BL1161" s="455"/>
      <c r="BM1161" s="455"/>
      <c r="BN1161" s="455"/>
      <c r="BO1161" s="455"/>
      <c r="BP1161" s="455"/>
      <c r="BQ1161" s="455"/>
      <c r="BR1161" s="455"/>
      <c r="BS1161" s="455"/>
      <c r="BT1161" s="455"/>
      <c r="BU1161" s="455"/>
      <c r="BV1161" s="455"/>
      <c r="BW1161" s="455"/>
      <c r="BX1161" s="455"/>
      <c r="BY1161" s="455"/>
      <c r="BZ1161" s="455"/>
      <c r="CA1161" s="455"/>
      <c r="CB1161" s="455"/>
      <c r="CC1161" s="455"/>
      <c r="CD1161" s="455"/>
      <c r="CE1161" s="455"/>
      <c r="CF1161" s="455"/>
      <c r="CG1161" s="455"/>
      <c r="CH1161" s="455"/>
      <c r="CI1161" s="455"/>
      <c r="CJ1161" s="455"/>
      <c r="CK1161" s="455"/>
      <c r="CL1161" s="455"/>
      <c r="CM1161" s="455"/>
      <c r="CN1161" s="455"/>
      <c r="CO1161" s="84"/>
      <c r="CP1161" s="134"/>
      <c r="CQ1161" s="134"/>
    </row>
    <row r="1162" spans="4:95" ht="14.25" customHeight="1">
      <c r="D1162" s="317" t="s">
        <v>528</v>
      </c>
      <c r="E1162" s="318"/>
      <c r="F1162" s="318"/>
      <c r="G1162" s="318"/>
      <c r="H1162" s="318"/>
      <c r="I1162" s="318"/>
      <c r="J1162" s="318"/>
      <c r="K1162" s="318"/>
      <c r="L1162" s="318"/>
      <c r="M1162" s="318"/>
      <c r="N1162" s="318"/>
      <c r="O1162" s="318"/>
      <c r="P1162" s="319"/>
      <c r="Q1162" s="410" t="s">
        <v>529</v>
      </c>
      <c r="R1162" s="411"/>
      <c r="S1162" s="411"/>
      <c r="T1162" s="411"/>
      <c r="U1162" s="411"/>
      <c r="V1162" s="411"/>
      <c r="W1162" s="411"/>
      <c r="X1162" s="411"/>
      <c r="Y1162" s="411"/>
      <c r="Z1162" s="411"/>
      <c r="AA1162" s="411"/>
      <c r="AB1162" s="411"/>
      <c r="AC1162" s="411"/>
      <c r="AD1162" s="412"/>
      <c r="AE1162" s="317" t="s">
        <v>643</v>
      </c>
      <c r="AF1162" s="318"/>
      <c r="AG1162" s="318"/>
      <c r="AH1162" s="318"/>
      <c r="AI1162" s="318"/>
      <c r="AJ1162" s="318"/>
      <c r="AK1162" s="318"/>
      <c r="AL1162" s="318"/>
      <c r="AM1162" s="318"/>
      <c r="AN1162" s="318"/>
      <c r="AO1162" s="318"/>
      <c r="AP1162" s="318"/>
      <c r="AQ1162" s="318"/>
      <c r="AR1162" s="318"/>
      <c r="AS1162" s="318"/>
      <c r="AT1162" s="319"/>
      <c r="AV1162" s="317" t="s">
        <v>535</v>
      </c>
      <c r="AW1162" s="318"/>
      <c r="AX1162" s="318"/>
      <c r="AY1162" s="318"/>
      <c r="AZ1162" s="318"/>
      <c r="BA1162" s="318"/>
      <c r="BB1162" s="318"/>
      <c r="BC1162" s="318"/>
      <c r="BD1162" s="318"/>
      <c r="BE1162" s="318"/>
      <c r="BF1162" s="318"/>
      <c r="BG1162" s="318"/>
      <c r="BH1162" s="318"/>
      <c r="BI1162" s="318"/>
      <c r="BJ1162" s="318"/>
      <c r="BK1162" s="318"/>
      <c r="BL1162" s="318"/>
      <c r="BM1162" s="318"/>
      <c r="BN1162" s="318"/>
      <c r="BO1162" s="318"/>
      <c r="BP1162" s="318"/>
      <c r="BQ1162" s="318"/>
      <c r="BR1162" s="318"/>
      <c r="BS1162" s="318"/>
      <c r="BT1162" s="318"/>
      <c r="BU1162" s="319"/>
      <c r="BV1162" s="317" t="s">
        <v>544</v>
      </c>
      <c r="BW1162" s="318"/>
      <c r="BX1162" s="318"/>
      <c r="BY1162" s="318"/>
      <c r="BZ1162" s="318"/>
      <c r="CA1162" s="318"/>
      <c r="CB1162" s="318"/>
      <c r="CC1162" s="318"/>
      <c r="CD1162" s="318"/>
      <c r="CE1162" s="318"/>
      <c r="CF1162" s="318"/>
      <c r="CG1162" s="318"/>
      <c r="CH1162" s="318"/>
      <c r="CI1162" s="318"/>
      <c r="CJ1162" s="318"/>
      <c r="CK1162" s="318"/>
      <c r="CL1162" s="318"/>
      <c r="CM1162" s="318"/>
      <c r="CN1162" s="319"/>
      <c r="CO1162" s="84"/>
      <c r="CP1162" s="134"/>
      <c r="CQ1162" s="134"/>
    </row>
    <row r="1163" spans="4:95" ht="14.25" customHeight="1">
      <c r="D1163" s="323"/>
      <c r="E1163" s="324"/>
      <c r="F1163" s="324"/>
      <c r="G1163" s="324"/>
      <c r="H1163" s="324"/>
      <c r="I1163" s="324"/>
      <c r="J1163" s="324"/>
      <c r="K1163" s="324"/>
      <c r="L1163" s="324"/>
      <c r="M1163" s="324"/>
      <c r="N1163" s="324"/>
      <c r="O1163" s="324"/>
      <c r="P1163" s="325"/>
      <c r="Q1163" s="410" t="s">
        <v>530</v>
      </c>
      <c r="R1163" s="411"/>
      <c r="S1163" s="411"/>
      <c r="T1163" s="411"/>
      <c r="U1163" s="411"/>
      <c r="V1163" s="411"/>
      <c r="W1163" s="412"/>
      <c r="X1163" s="410" t="s">
        <v>531</v>
      </c>
      <c r="Y1163" s="411"/>
      <c r="Z1163" s="411"/>
      <c r="AA1163" s="411"/>
      <c r="AB1163" s="411"/>
      <c r="AC1163" s="411"/>
      <c r="AD1163" s="412"/>
      <c r="AE1163" s="323"/>
      <c r="AF1163" s="324"/>
      <c r="AG1163" s="324"/>
      <c r="AH1163" s="324"/>
      <c r="AI1163" s="324"/>
      <c r="AJ1163" s="324"/>
      <c r="AK1163" s="324"/>
      <c r="AL1163" s="324"/>
      <c r="AM1163" s="324"/>
      <c r="AN1163" s="324"/>
      <c r="AO1163" s="324"/>
      <c r="AP1163" s="324"/>
      <c r="AQ1163" s="324"/>
      <c r="AR1163" s="324"/>
      <c r="AS1163" s="324"/>
      <c r="AT1163" s="325"/>
      <c r="AV1163" s="323"/>
      <c r="AW1163" s="324"/>
      <c r="AX1163" s="324"/>
      <c r="AY1163" s="324"/>
      <c r="AZ1163" s="324"/>
      <c r="BA1163" s="324"/>
      <c r="BB1163" s="324"/>
      <c r="BC1163" s="324"/>
      <c r="BD1163" s="324"/>
      <c r="BE1163" s="324"/>
      <c r="BF1163" s="324"/>
      <c r="BG1163" s="324"/>
      <c r="BH1163" s="324"/>
      <c r="BI1163" s="324"/>
      <c r="BJ1163" s="324"/>
      <c r="BK1163" s="324"/>
      <c r="BL1163" s="324"/>
      <c r="BM1163" s="324"/>
      <c r="BN1163" s="324"/>
      <c r="BO1163" s="324"/>
      <c r="BP1163" s="324"/>
      <c r="BQ1163" s="324"/>
      <c r="BR1163" s="324"/>
      <c r="BS1163" s="324"/>
      <c r="BT1163" s="324"/>
      <c r="BU1163" s="325"/>
      <c r="BV1163" s="323"/>
      <c r="BW1163" s="324"/>
      <c r="BX1163" s="324"/>
      <c r="BY1163" s="324"/>
      <c r="BZ1163" s="324"/>
      <c r="CA1163" s="324"/>
      <c r="CB1163" s="324"/>
      <c r="CC1163" s="324"/>
      <c r="CD1163" s="324"/>
      <c r="CE1163" s="324"/>
      <c r="CF1163" s="324"/>
      <c r="CG1163" s="324"/>
      <c r="CH1163" s="324"/>
      <c r="CI1163" s="324"/>
      <c r="CJ1163" s="324"/>
      <c r="CK1163" s="324"/>
      <c r="CL1163" s="324"/>
      <c r="CM1163" s="324"/>
      <c r="CN1163" s="325"/>
      <c r="CO1163" s="84"/>
      <c r="CP1163" s="134"/>
      <c r="CQ1163" s="134"/>
    </row>
    <row r="1164" spans="4:95" ht="14.25" customHeight="1">
      <c r="D1164" s="385" t="s">
        <v>1331</v>
      </c>
      <c r="E1164" s="386"/>
      <c r="F1164" s="386"/>
      <c r="G1164" s="386"/>
      <c r="H1164" s="386"/>
      <c r="I1164" s="386"/>
      <c r="J1164" s="386"/>
      <c r="K1164" s="386"/>
      <c r="L1164" s="386"/>
      <c r="M1164" s="386"/>
      <c r="N1164" s="386"/>
      <c r="O1164" s="386"/>
      <c r="P1164" s="387"/>
      <c r="Q1164" s="385"/>
      <c r="R1164" s="386"/>
      <c r="S1164" s="386"/>
      <c r="T1164" s="386"/>
      <c r="U1164" s="386"/>
      <c r="V1164" s="386"/>
      <c r="W1164" s="387"/>
      <c r="X1164" s="536" t="s">
        <v>965</v>
      </c>
      <c r="Y1164" s="537"/>
      <c r="Z1164" s="537"/>
      <c r="AA1164" s="537"/>
      <c r="AB1164" s="537"/>
      <c r="AC1164" s="537"/>
      <c r="AD1164" s="538"/>
      <c r="AE1164" s="385">
        <v>2508.71</v>
      </c>
      <c r="AF1164" s="386"/>
      <c r="AG1164" s="386"/>
      <c r="AH1164" s="386"/>
      <c r="AI1164" s="386"/>
      <c r="AJ1164" s="386"/>
      <c r="AK1164" s="386"/>
      <c r="AL1164" s="386"/>
      <c r="AM1164" s="386"/>
      <c r="AN1164" s="386"/>
      <c r="AO1164" s="386"/>
      <c r="AP1164" s="386"/>
      <c r="AQ1164" s="386"/>
      <c r="AR1164" s="386"/>
      <c r="AS1164" s="386"/>
      <c r="AT1164" s="387"/>
      <c r="AV1164" s="433" t="s">
        <v>1353</v>
      </c>
      <c r="AW1164" s="434"/>
      <c r="AX1164" s="434"/>
      <c r="AY1164" s="434"/>
      <c r="AZ1164" s="434"/>
      <c r="BA1164" s="434"/>
      <c r="BB1164" s="434"/>
      <c r="BC1164" s="434"/>
      <c r="BD1164" s="434"/>
      <c r="BE1164" s="434"/>
      <c r="BF1164" s="434"/>
      <c r="BG1164" s="434"/>
      <c r="BH1164" s="434"/>
      <c r="BI1164" s="434"/>
      <c r="BJ1164" s="434"/>
      <c r="BK1164" s="434"/>
      <c r="BL1164" s="434"/>
      <c r="BM1164" s="434"/>
      <c r="BN1164" s="434"/>
      <c r="BO1164" s="434"/>
      <c r="BP1164" s="434"/>
      <c r="BQ1164" s="434"/>
      <c r="BR1164" s="434"/>
      <c r="BS1164" s="434"/>
      <c r="BT1164" s="434"/>
      <c r="BU1164" s="435"/>
      <c r="BV1164" s="433" t="s">
        <v>1354</v>
      </c>
      <c r="BW1164" s="434"/>
      <c r="BX1164" s="434"/>
      <c r="BY1164" s="434"/>
      <c r="BZ1164" s="434"/>
      <c r="CA1164" s="434"/>
      <c r="CB1164" s="434"/>
      <c r="CC1164" s="434"/>
      <c r="CD1164" s="434"/>
      <c r="CE1164" s="434"/>
      <c r="CF1164" s="434"/>
      <c r="CG1164" s="434"/>
      <c r="CH1164" s="434"/>
      <c r="CI1164" s="434"/>
      <c r="CJ1164" s="434"/>
      <c r="CK1164" s="434"/>
      <c r="CL1164" s="434"/>
      <c r="CM1164" s="434"/>
      <c r="CN1164" s="435"/>
      <c r="CO1164" s="84"/>
      <c r="CP1164" s="134"/>
      <c r="CQ1164" s="134"/>
    </row>
    <row r="1165" spans="4:95" ht="14.25" customHeight="1">
      <c r="D1165" s="385" t="s">
        <v>1332</v>
      </c>
      <c r="E1165" s="386"/>
      <c r="F1165" s="386"/>
      <c r="G1165" s="386"/>
      <c r="H1165" s="386"/>
      <c r="I1165" s="386"/>
      <c r="J1165" s="386"/>
      <c r="K1165" s="386"/>
      <c r="L1165" s="386"/>
      <c r="M1165" s="386"/>
      <c r="N1165" s="386"/>
      <c r="O1165" s="386"/>
      <c r="P1165" s="387"/>
      <c r="Q1165" s="385"/>
      <c r="R1165" s="386"/>
      <c r="S1165" s="386"/>
      <c r="T1165" s="386"/>
      <c r="U1165" s="386"/>
      <c r="V1165" s="386"/>
      <c r="W1165" s="387"/>
      <c r="X1165" s="536" t="s">
        <v>965</v>
      </c>
      <c r="Y1165" s="537"/>
      <c r="Z1165" s="537"/>
      <c r="AA1165" s="537"/>
      <c r="AB1165" s="537"/>
      <c r="AC1165" s="537"/>
      <c r="AD1165" s="538"/>
      <c r="AE1165" s="385">
        <v>4903.5</v>
      </c>
      <c r="AF1165" s="386"/>
      <c r="AG1165" s="386"/>
      <c r="AH1165" s="386"/>
      <c r="AI1165" s="386"/>
      <c r="AJ1165" s="386"/>
      <c r="AK1165" s="386"/>
      <c r="AL1165" s="386"/>
      <c r="AM1165" s="386"/>
      <c r="AN1165" s="386"/>
      <c r="AO1165" s="386"/>
      <c r="AP1165" s="386"/>
      <c r="AQ1165" s="386"/>
      <c r="AR1165" s="386"/>
      <c r="AS1165" s="386"/>
      <c r="AT1165" s="387"/>
      <c r="AV1165" s="433" t="s">
        <v>1355</v>
      </c>
      <c r="AW1165" s="434"/>
      <c r="AX1165" s="434"/>
      <c r="AY1165" s="434"/>
      <c r="AZ1165" s="434"/>
      <c r="BA1165" s="434"/>
      <c r="BB1165" s="434"/>
      <c r="BC1165" s="434"/>
      <c r="BD1165" s="434"/>
      <c r="BE1165" s="434"/>
      <c r="BF1165" s="434"/>
      <c r="BG1165" s="434"/>
      <c r="BH1165" s="434"/>
      <c r="BI1165" s="434"/>
      <c r="BJ1165" s="434"/>
      <c r="BK1165" s="434"/>
      <c r="BL1165" s="434"/>
      <c r="BM1165" s="434"/>
      <c r="BN1165" s="434"/>
      <c r="BO1165" s="434"/>
      <c r="BP1165" s="434"/>
      <c r="BQ1165" s="434"/>
      <c r="BR1165" s="434"/>
      <c r="BS1165" s="434"/>
      <c r="BT1165" s="434"/>
      <c r="BU1165" s="435"/>
      <c r="BV1165" s="433"/>
      <c r="BW1165" s="434"/>
      <c r="BX1165" s="434"/>
      <c r="BY1165" s="434"/>
      <c r="BZ1165" s="434"/>
      <c r="CA1165" s="434"/>
      <c r="CB1165" s="434"/>
      <c r="CC1165" s="434"/>
      <c r="CD1165" s="434"/>
      <c r="CE1165" s="434"/>
      <c r="CF1165" s="434"/>
      <c r="CG1165" s="434"/>
      <c r="CH1165" s="434"/>
      <c r="CI1165" s="434"/>
      <c r="CJ1165" s="434"/>
      <c r="CK1165" s="434"/>
      <c r="CL1165" s="434"/>
      <c r="CM1165" s="434"/>
      <c r="CN1165" s="435"/>
      <c r="CO1165" s="84"/>
      <c r="CP1165" s="134"/>
      <c r="CQ1165" s="134"/>
    </row>
    <row r="1166" spans="4:95" ht="14.25" customHeight="1">
      <c r="D1166" s="385" t="s">
        <v>1333</v>
      </c>
      <c r="E1166" s="386"/>
      <c r="F1166" s="386"/>
      <c r="G1166" s="386"/>
      <c r="H1166" s="386"/>
      <c r="I1166" s="386"/>
      <c r="J1166" s="386"/>
      <c r="K1166" s="386"/>
      <c r="L1166" s="386"/>
      <c r="M1166" s="386"/>
      <c r="N1166" s="386"/>
      <c r="O1166" s="386"/>
      <c r="P1166" s="387"/>
      <c r="Q1166" s="385"/>
      <c r="R1166" s="386"/>
      <c r="S1166" s="386"/>
      <c r="T1166" s="386"/>
      <c r="U1166" s="386"/>
      <c r="V1166" s="386"/>
      <c r="W1166" s="387"/>
      <c r="X1166" s="536" t="s">
        <v>965</v>
      </c>
      <c r="Y1166" s="537"/>
      <c r="Z1166" s="537"/>
      <c r="AA1166" s="537"/>
      <c r="AB1166" s="537"/>
      <c r="AC1166" s="537"/>
      <c r="AD1166" s="538"/>
      <c r="AE1166" s="385">
        <v>748.1</v>
      </c>
      <c r="AF1166" s="386"/>
      <c r="AG1166" s="386"/>
      <c r="AH1166" s="386"/>
      <c r="AI1166" s="386"/>
      <c r="AJ1166" s="386"/>
      <c r="AK1166" s="386"/>
      <c r="AL1166" s="386"/>
      <c r="AM1166" s="386"/>
      <c r="AN1166" s="386"/>
      <c r="AO1166" s="386"/>
      <c r="AP1166" s="386"/>
      <c r="AQ1166" s="386"/>
      <c r="AR1166" s="386"/>
      <c r="AS1166" s="386"/>
      <c r="AT1166" s="387"/>
      <c r="AV1166" s="433" t="s">
        <v>412</v>
      </c>
      <c r="AW1166" s="434"/>
      <c r="AX1166" s="434"/>
      <c r="AY1166" s="434"/>
      <c r="AZ1166" s="434"/>
      <c r="BA1166" s="434"/>
      <c r="BB1166" s="434"/>
      <c r="BC1166" s="434"/>
      <c r="BD1166" s="434"/>
      <c r="BE1166" s="434"/>
      <c r="BF1166" s="434"/>
      <c r="BG1166" s="434"/>
      <c r="BH1166" s="434"/>
      <c r="BI1166" s="434"/>
      <c r="BJ1166" s="434"/>
      <c r="BK1166" s="434"/>
      <c r="BL1166" s="434"/>
      <c r="BM1166" s="434"/>
      <c r="BN1166" s="434"/>
      <c r="BO1166" s="434"/>
      <c r="BP1166" s="434"/>
      <c r="BQ1166" s="434"/>
      <c r="BR1166" s="434"/>
      <c r="BS1166" s="434"/>
      <c r="BT1166" s="434"/>
      <c r="BU1166" s="435"/>
      <c r="BV1166" s="433"/>
      <c r="BW1166" s="434"/>
      <c r="BX1166" s="434"/>
      <c r="BY1166" s="434"/>
      <c r="BZ1166" s="434"/>
      <c r="CA1166" s="434"/>
      <c r="CB1166" s="434"/>
      <c r="CC1166" s="434"/>
      <c r="CD1166" s="434"/>
      <c r="CE1166" s="434"/>
      <c r="CF1166" s="434"/>
      <c r="CG1166" s="434"/>
      <c r="CH1166" s="434"/>
      <c r="CI1166" s="434"/>
      <c r="CJ1166" s="434"/>
      <c r="CK1166" s="434"/>
      <c r="CL1166" s="434"/>
      <c r="CM1166" s="434"/>
      <c r="CN1166" s="435"/>
      <c r="CO1166" s="84"/>
      <c r="CP1166" s="134"/>
      <c r="CQ1166" s="134"/>
    </row>
    <row r="1167" spans="4:95" ht="14.25" customHeight="1">
      <c r="D1167" s="385" t="s">
        <v>1334</v>
      </c>
      <c r="E1167" s="386"/>
      <c r="F1167" s="386"/>
      <c r="G1167" s="386"/>
      <c r="H1167" s="386"/>
      <c r="I1167" s="386"/>
      <c r="J1167" s="386"/>
      <c r="K1167" s="386"/>
      <c r="L1167" s="386"/>
      <c r="M1167" s="386"/>
      <c r="N1167" s="386"/>
      <c r="O1167" s="386"/>
      <c r="P1167" s="387"/>
      <c r="Q1167" s="385"/>
      <c r="R1167" s="386"/>
      <c r="S1167" s="386"/>
      <c r="T1167" s="386"/>
      <c r="U1167" s="386"/>
      <c r="V1167" s="386"/>
      <c r="W1167" s="387"/>
      <c r="X1167" s="536" t="s">
        <v>965</v>
      </c>
      <c r="Y1167" s="537"/>
      <c r="Z1167" s="537"/>
      <c r="AA1167" s="537"/>
      <c r="AB1167" s="537"/>
      <c r="AC1167" s="537"/>
      <c r="AD1167" s="538"/>
      <c r="AE1167" s="385">
        <v>131.80000000000001</v>
      </c>
      <c r="AF1167" s="386"/>
      <c r="AG1167" s="386"/>
      <c r="AH1167" s="386"/>
      <c r="AI1167" s="386"/>
      <c r="AJ1167" s="386"/>
      <c r="AK1167" s="386"/>
      <c r="AL1167" s="386"/>
      <c r="AM1167" s="386"/>
      <c r="AN1167" s="386"/>
      <c r="AO1167" s="386"/>
      <c r="AP1167" s="386"/>
      <c r="AQ1167" s="386"/>
      <c r="AR1167" s="386"/>
      <c r="AS1167" s="386"/>
      <c r="AT1167" s="387"/>
      <c r="AV1167" s="433" t="s">
        <v>411</v>
      </c>
      <c r="AW1167" s="434"/>
      <c r="AX1167" s="434"/>
      <c r="AY1167" s="434"/>
      <c r="AZ1167" s="434"/>
      <c r="BA1167" s="434"/>
      <c r="BB1167" s="434"/>
      <c r="BC1167" s="434"/>
      <c r="BD1167" s="434"/>
      <c r="BE1167" s="434"/>
      <c r="BF1167" s="434"/>
      <c r="BG1167" s="434"/>
      <c r="BH1167" s="434"/>
      <c r="BI1167" s="434"/>
      <c r="BJ1167" s="434"/>
      <c r="BK1167" s="434"/>
      <c r="BL1167" s="434"/>
      <c r="BM1167" s="434"/>
      <c r="BN1167" s="434"/>
      <c r="BO1167" s="434"/>
      <c r="BP1167" s="434"/>
      <c r="BQ1167" s="434"/>
      <c r="BR1167" s="434"/>
      <c r="BS1167" s="434"/>
      <c r="BT1167" s="434"/>
      <c r="BU1167" s="435"/>
      <c r="BV1167" s="433"/>
      <c r="BW1167" s="434"/>
      <c r="BX1167" s="434"/>
      <c r="BY1167" s="434"/>
      <c r="BZ1167" s="434"/>
      <c r="CA1167" s="434"/>
      <c r="CB1167" s="434"/>
      <c r="CC1167" s="434"/>
      <c r="CD1167" s="434"/>
      <c r="CE1167" s="434"/>
      <c r="CF1167" s="434"/>
      <c r="CG1167" s="434"/>
      <c r="CH1167" s="434"/>
      <c r="CI1167" s="434"/>
      <c r="CJ1167" s="434"/>
      <c r="CK1167" s="434"/>
      <c r="CL1167" s="434"/>
      <c r="CM1167" s="434"/>
      <c r="CN1167" s="435"/>
      <c r="CO1167" s="84"/>
      <c r="CP1167" s="134"/>
      <c r="CQ1167" s="134"/>
    </row>
    <row r="1168" spans="4:95" ht="14.25" customHeight="1">
      <c r="D1168" s="385" t="s">
        <v>1335</v>
      </c>
      <c r="E1168" s="386"/>
      <c r="F1168" s="386"/>
      <c r="G1168" s="386"/>
      <c r="H1168" s="386"/>
      <c r="I1168" s="386"/>
      <c r="J1168" s="386"/>
      <c r="K1168" s="386"/>
      <c r="L1168" s="386"/>
      <c r="M1168" s="386"/>
      <c r="N1168" s="386"/>
      <c r="O1168" s="386"/>
      <c r="P1168" s="387"/>
      <c r="Q1168" s="385"/>
      <c r="R1168" s="386"/>
      <c r="S1168" s="386"/>
      <c r="T1168" s="386"/>
      <c r="U1168" s="386"/>
      <c r="V1168" s="386"/>
      <c r="W1168" s="387"/>
      <c r="X1168" s="536" t="s">
        <v>965</v>
      </c>
      <c r="Y1168" s="537"/>
      <c r="Z1168" s="537"/>
      <c r="AA1168" s="537"/>
      <c r="AB1168" s="537"/>
      <c r="AC1168" s="537"/>
      <c r="AD1168" s="538"/>
      <c r="AE1168" s="385">
        <v>384.9</v>
      </c>
      <c r="AF1168" s="386"/>
      <c r="AG1168" s="386"/>
      <c r="AH1168" s="386"/>
      <c r="AI1168" s="386"/>
      <c r="AJ1168" s="386"/>
      <c r="AK1168" s="386"/>
      <c r="AL1168" s="386"/>
      <c r="AM1168" s="386"/>
      <c r="AN1168" s="386"/>
      <c r="AO1168" s="386"/>
      <c r="AP1168" s="386"/>
      <c r="AQ1168" s="386"/>
      <c r="AR1168" s="386"/>
      <c r="AS1168" s="386"/>
      <c r="AT1168" s="387"/>
      <c r="AV1168" s="433" t="s">
        <v>243</v>
      </c>
      <c r="AW1168" s="434"/>
      <c r="AX1168" s="434"/>
      <c r="AY1168" s="434"/>
      <c r="AZ1168" s="434"/>
      <c r="BA1168" s="434"/>
      <c r="BB1168" s="434"/>
      <c r="BC1168" s="434"/>
      <c r="BD1168" s="434"/>
      <c r="BE1168" s="434"/>
      <c r="BF1168" s="434"/>
      <c r="BG1168" s="434"/>
      <c r="BH1168" s="434"/>
      <c r="BI1168" s="434"/>
      <c r="BJ1168" s="434"/>
      <c r="BK1168" s="434"/>
      <c r="BL1168" s="434"/>
      <c r="BM1168" s="434"/>
      <c r="BN1168" s="434"/>
      <c r="BO1168" s="434"/>
      <c r="BP1168" s="434"/>
      <c r="BQ1168" s="434"/>
      <c r="BR1168" s="434"/>
      <c r="BS1168" s="434"/>
      <c r="BT1168" s="434"/>
      <c r="BU1168" s="435"/>
      <c r="BV1168" s="433"/>
      <c r="BW1168" s="434"/>
      <c r="BX1168" s="434"/>
      <c r="BY1168" s="434"/>
      <c r="BZ1168" s="434"/>
      <c r="CA1168" s="434"/>
      <c r="CB1168" s="434"/>
      <c r="CC1168" s="434"/>
      <c r="CD1168" s="434"/>
      <c r="CE1168" s="434"/>
      <c r="CF1168" s="434"/>
      <c r="CG1168" s="434"/>
      <c r="CH1168" s="434"/>
      <c r="CI1168" s="434"/>
      <c r="CJ1168" s="434"/>
      <c r="CK1168" s="434"/>
      <c r="CL1168" s="434"/>
      <c r="CM1168" s="434"/>
      <c r="CN1168" s="435"/>
      <c r="CO1168" s="84"/>
      <c r="CP1168" s="134"/>
      <c r="CQ1168" s="134"/>
    </row>
    <row r="1169" spans="4:95" ht="14.25" customHeight="1">
      <c r="D1169" s="385" t="s">
        <v>1336</v>
      </c>
      <c r="E1169" s="386"/>
      <c r="F1169" s="386"/>
      <c r="G1169" s="386"/>
      <c r="H1169" s="386"/>
      <c r="I1169" s="386"/>
      <c r="J1169" s="386"/>
      <c r="K1169" s="386"/>
      <c r="L1169" s="386"/>
      <c r="M1169" s="386"/>
      <c r="N1169" s="386"/>
      <c r="O1169" s="386"/>
      <c r="P1169" s="387"/>
      <c r="Q1169" s="385"/>
      <c r="R1169" s="386"/>
      <c r="S1169" s="386"/>
      <c r="T1169" s="386"/>
      <c r="U1169" s="386"/>
      <c r="V1169" s="386"/>
      <c r="W1169" s="387"/>
      <c r="X1169" s="536" t="s">
        <v>965</v>
      </c>
      <c r="Y1169" s="537"/>
      <c r="Z1169" s="537"/>
      <c r="AA1169" s="537"/>
      <c r="AB1169" s="537"/>
      <c r="AC1169" s="537"/>
      <c r="AD1169" s="538"/>
      <c r="AE1169" s="385">
        <v>891.7</v>
      </c>
      <c r="AF1169" s="386"/>
      <c r="AG1169" s="386"/>
      <c r="AH1169" s="386"/>
      <c r="AI1169" s="386"/>
      <c r="AJ1169" s="386"/>
      <c r="AK1169" s="386"/>
      <c r="AL1169" s="386"/>
      <c r="AM1169" s="386"/>
      <c r="AN1169" s="386"/>
      <c r="AO1169" s="386"/>
      <c r="AP1169" s="386"/>
      <c r="AQ1169" s="386"/>
      <c r="AR1169" s="386"/>
      <c r="AS1169" s="386"/>
      <c r="AT1169" s="387"/>
      <c r="AV1169" s="433" t="s">
        <v>1356</v>
      </c>
      <c r="AW1169" s="434"/>
      <c r="AX1169" s="434"/>
      <c r="AY1169" s="434"/>
      <c r="AZ1169" s="434"/>
      <c r="BA1169" s="434"/>
      <c r="BB1169" s="434"/>
      <c r="BC1169" s="434"/>
      <c r="BD1169" s="434"/>
      <c r="BE1169" s="434"/>
      <c r="BF1169" s="434"/>
      <c r="BG1169" s="434"/>
      <c r="BH1169" s="434"/>
      <c r="BI1169" s="434"/>
      <c r="BJ1169" s="434"/>
      <c r="BK1169" s="434"/>
      <c r="BL1169" s="434"/>
      <c r="BM1169" s="434"/>
      <c r="BN1169" s="434"/>
      <c r="BO1169" s="434"/>
      <c r="BP1169" s="434"/>
      <c r="BQ1169" s="434"/>
      <c r="BR1169" s="434"/>
      <c r="BS1169" s="434"/>
      <c r="BT1169" s="434"/>
      <c r="BU1169" s="435"/>
      <c r="BV1169" s="433">
        <v>1629.56</v>
      </c>
      <c r="BW1169" s="434"/>
      <c r="BX1169" s="434"/>
      <c r="BY1169" s="434"/>
      <c r="BZ1169" s="434"/>
      <c r="CA1169" s="434"/>
      <c r="CB1169" s="434"/>
      <c r="CC1169" s="434"/>
      <c r="CD1169" s="434"/>
      <c r="CE1169" s="434"/>
      <c r="CF1169" s="434"/>
      <c r="CG1169" s="434"/>
      <c r="CH1169" s="434"/>
      <c r="CI1169" s="434"/>
      <c r="CJ1169" s="434"/>
      <c r="CK1169" s="434"/>
      <c r="CL1169" s="434"/>
      <c r="CM1169" s="434"/>
      <c r="CN1169" s="435"/>
      <c r="CO1169" s="84"/>
      <c r="CP1169" s="134"/>
      <c r="CQ1169" s="134"/>
    </row>
    <row r="1170" spans="4:95" ht="14.25" customHeight="1">
      <c r="D1170" s="385" t="s">
        <v>1337</v>
      </c>
      <c r="E1170" s="386"/>
      <c r="F1170" s="386"/>
      <c r="G1170" s="386"/>
      <c r="H1170" s="386"/>
      <c r="I1170" s="386"/>
      <c r="J1170" s="386"/>
      <c r="K1170" s="386"/>
      <c r="L1170" s="386"/>
      <c r="M1170" s="386"/>
      <c r="N1170" s="386"/>
      <c r="O1170" s="386"/>
      <c r="P1170" s="387"/>
      <c r="Q1170" s="385"/>
      <c r="R1170" s="386"/>
      <c r="S1170" s="386"/>
      <c r="T1170" s="386"/>
      <c r="U1170" s="386"/>
      <c r="V1170" s="386"/>
      <c r="W1170" s="387"/>
      <c r="X1170" s="536" t="s">
        <v>965</v>
      </c>
      <c r="Y1170" s="537"/>
      <c r="Z1170" s="537"/>
      <c r="AA1170" s="537"/>
      <c r="AB1170" s="537"/>
      <c r="AC1170" s="537"/>
      <c r="AD1170" s="538"/>
      <c r="AE1170" s="385">
        <v>2.2000000000000002</v>
      </c>
      <c r="AF1170" s="386"/>
      <c r="AG1170" s="386"/>
      <c r="AH1170" s="386"/>
      <c r="AI1170" s="386"/>
      <c r="AJ1170" s="386"/>
      <c r="AK1170" s="386"/>
      <c r="AL1170" s="386"/>
      <c r="AM1170" s="386"/>
      <c r="AN1170" s="386"/>
      <c r="AO1170" s="386"/>
      <c r="AP1170" s="386"/>
      <c r="AQ1170" s="386"/>
      <c r="AR1170" s="386"/>
      <c r="AS1170" s="386"/>
      <c r="AT1170" s="387"/>
      <c r="AV1170" s="433" t="s">
        <v>1357</v>
      </c>
      <c r="AW1170" s="434"/>
      <c r="AX1170" s="434"/>
      <c r="AY1170" s="434"/>
      <c r="AZ1170" s="434"/>
      <c r="BA1170" s="434"/>
      <c r="BB1170" s="434"/>
      <c r="BC1170" s="434"/>
      <c r="BD1170" s="434"/>
      <c r="BE1170" s="434"/>
      <c r="BF1170" s="434"/>
      <c r="BG1170" s="434"/>
      <c r="BH1170" s="434"/>
      <c r="BI1170" s="434"/>
      <c r="BJ1170" s="434"/>
      <c r="BK1170" s="434"/>
      <c r="BL1170" s="434"/>
      <c r="BM1170" s="434"/>
      <c r="BN1170" s="434"/>
      <c r="BO1170" s="434"/>
      <c r="BP1170" s="434"/>
      <c r="BQ1170" s="434"/>
      <c r="BR1170" s="434"/>
      <c r="BS1170" s="434"/>
      <c r="BT1170" s="434"/>
      <c r="BU1170" s="435"/>
      <c r="BV1170" s="430" t="s">
        <v>1358</v>
      </c>
      <c r="BW1170" s="431"/>
      <c r="BX1170" s="431"/>
      <c r="BY1170" s="431"/>
      <c r="BZ1170" s="431"/>
      <c r="CA1170" s="431"/>
      <c r="CB1170" s="431"/>
      <c r="CC1170" s="431"/>
      <c r="CD1170" s="431"/>
      <c r="CE1170" s="431"/>
      <c r="CF1170" s="431"/>
      <c r="CG1170" s="431"/>
      <c r="CH1170" s="431"/>
      <c r="CI1170" s="431"/>
      <c r="CJ1170" s="431"/>
      <c r="CK1170" s="431"/>
      <c r="CL1170" s="431"/>
      <c r="CM1170" s="431"/>
      <c r="CN1170" s="432"/>
      <c r="CO1170" s="84"/>
      <c r="CP1170" s="134"/>
      <c r="CQ1170" s="134"/>
    </row>
    <row r="1171" spans="4:95" ht="14.25" customHeight="1">
      <c r="D1171" s="385" t="s">
        <v>1338</v>
      </c>
      <c r="E1171" s="386"/>
      <c r="F1171" s="386"/>
      <c r="G1171" s="386"/>
      <c r="H1171" s="386"/>
      <c r="I1171" s="386"/>
      <c r="J1171" s="386"/>
      <c r="K1171" s="386"/>
      <c r="L1171" s="386"/>
      <c r="M1171" s="386"/>
      <c r="N1171" s="386"/>
      <c r="O1171" s="386"/>
      <c r="P1171" s="387"/>
      <c r="Q1171" s="385"/>
      <c r="R1171" s="386"/>
      <c r="S1171" s="386"/>
      <c r="T1171" s="386"/>
      <c r="U1171" s="386"/>
      <c r="V1171" s="386"/>
      <c r="W1171" s="387"/>
      <c r="X1171" s="536" t="s">
        <v>965</v>
      </c>
      <c r="Y1171" s="537"/>
      <c r="Z1171" s="537"/>
      <c r="AA1171" s="537"/>
      <c r="AB1171" s="537"/>
      <c r="AC1171" s="537"/>
      <c r="AD1171" s="538"/>
      <c r="AE1171" s="385">
        <v>32.4</v>
      </c>
      <c r="AF1171" s="386"/>
      <c r="AG1171" s="386"/>
      <c r="AH1171" s="386"/>
      <c r="AI1171" s="386"/>
      <c r="AJ1171" s="386"/>
      <c r="AK1171" s="386"/>
      <c r="AL1171" s="386"/>
      <c r="AM1171" s="386"/>
      <c r="AN1171" s="386"/>
      <c r="AO1171" s="386"/>
      <c r="AP1171" s="386"/>
      <c r="AQ1171" s="386"/>
      <c r="AR1171" s="386"/>
      <c r="AS1171" s="386"/>
      <c r="AT1171" s="387"/>
      <c r="AV1171" s="433" t="s">
        <v>1359</v>
      </c>
      <c r="AW1171" s="434"/>
      <c r="AX1171" s="434"/>
      <c r="AY1171" s="434"/>
      <c r="AZ1171" s="434"/>
      <c r="BA1171" s="434"/>
      <c r="BB1171" s="434"/>
      <c r="BC1171" s="434"/>
      <c r="BD1171" s="434"/>
      <c r="BE1171" s="434"/>
      <c r="BF1171" s="434"/>
      <c r="BG1171" s="434"/>
      <c r="BH1171" s="434"/>
      <c r="BI1171" s="434"/>
      <c r="BJ1171" s="434"/>
      <c r="BK1171" s="434"/>
      <c r="BL1171" s="434"/>
      <c r="BM1171" s="434"/>
      <c r="BN1171" s="434"/>
      <c r="BO1171" s="434"/>
      <c r="BP1171" s="434"/>
      <c r="BQ1171" s="434"/>
      <c r="BR1171" s="434"/>
      <c r="BS1171" s="434"/>
      <c r="BT1171" s="434"/>
      <c r="BU1171" s="435"/>
      <c r="BV1171" s="430">
        <v>4597</v>
      </c>
      <c r="BW1171" s="431"/>
      <c r="BX1171" s="431"/>
      <c r="BY1171" s="431"/>
      <c r="BZ1171" s="431"/>
      <c r="CA1171" s="431"/>
      <c r="CB1171" s="431"/>
      <c r="CC1171" s="431"/>
      <c r="CD1171" s="431"/>
      <c r="CE1171" s="431"/>
      <c r="CF1171" s="431"/>
      <c r="CG1171" s="431"/>
      <c r="CH1171" s="431"/>
      <c r="CI1171" s="431"/>
      <c r="CJ1171" s="431"/>
      <c r="CK1171" s="431"/>
      <c r="CL1171" s="431"/>
      <c r="CM1171" s="431"/>
      <c r="CN1171" s="432"/>
      <c r="CO1171" s="84"/>
      <c r="CP1171" s="134"/>
      <c r="CQ1171" s="134"/>
    </row>
    <row r="1172" spans="4:95" ht="14.25" customHeight="1">
      <c r="D1172" s="385" t="s">
        <v>1339</v>
      </c>
      <c r="E1172" s="386"/>
      <c r="F1172" s="386"/>
      <c r="G1172" s="386"/>
      <c r="H1172" s="386"/>
      <c r="I1172" s="386"/>
      <c r="J1172" s="386"/>
      <c r="K1172" s="386"/>
      <c r="L1172" s="386"/>
      <c r="M1172" s="386"/>
      <c r="N1172" s="386"/>
      <c r="O1172" s="386"/>
      <c r="P1172" s="387"/>
      <c r="Q1172" s="385"/>
      <c r="R1172" s="386"/>
      <c r="S1172" s="386"/>
      <c r="T1172" s="386"/>
      <c r="U1172" s="386"/>
      <c r="V1172" s="386"/>
      <c r="W1172" s="387"/>
      <c r="X1172" s="536" t="s">
        <v>965</v>
      </c>
      <c r="Y1172" s="537"/>
      <c r="Z1172" s="537"/>
      <c r="AA1172" s="537"/>
      <c r="AB1172" s="537"/>
      <c r="AC1172" s="537"/>
      <c r="AD1172" s="538"/>
      <c r="AE1172" s="385">
        <v>90.5</v>
      </c>
      <c r="AF1172" s="386"/>
      <c r="AG1172" s="386"/>
      <c r="AH1172" s="386"/>
      <c r="AI1172" s="386"/>
      <c r="AJ1172" s="386"/>
      <c r="AK1172" s="386"/>
      <c r="AL1172" s="386"/>
      <c r="AM1172" s="386"/>
      <c r="AN1172" s="386"/>
      <c r="AO1172" s="386"/>
      <c r="AP1172" s="386"/>
      <c r="AQ1172" s="386"/>
      <c r="AR1172" s="386"/>
      <c r="AS1172" s="386"/>
      <c r="AT1172" s="387"/>
      <c r="AV1172" s="433" t="s">
        <v>1360</v>
      </c>
      <c r="AW1172" s="434"/>
      <c r="AX1172" s="434"/>
      <c r="AY1172" s="434"/>
      <c r="AZ1172" s="434"/>
      <c r="BA1172" s="434"/>
      <c r="BB1172" s="434"/>
      <c r="BC1172" s="434"/>
      <c r="BD1172" s="434"/>
      <c r="BE1172" s="434"/>
      <c r="BF1172" s="434"/>
      <c r="BG1172" s="434"/>
      <c r="BH1172" s="434"/>
      <c r="BI1172" s="434"/>
      <c r="BJ1172" s="434"/>
      <c r="BK1172" s="434"/>
      <c r="BL1172" s="434"/>
      <c r="BM1172" s="434"/>
      <c r="BN1172" s="434"/>
      <c r="BO1172" s="434"/>
      <c r="BP1172" s="434"/>
      <c r="BQ1172" s="434"/>
      <c r="BR1172" s="434"/>
      <c r="BS1172" s="434"/>
      <c r="BT1172" s="434"/>
      <c r="BU1172" s="435"/>
      <c r="BV1172" s="430" t="s">
        <v>1361</v>
      </c>
      <c r="BW1172" s="431"/>
      <c r="BX1172" s="431"/>
      <c r="BY1172" s="431"/>
      <c r="BZ1172" s="431"/>
      <c r="CA1172" s="431"/>
      <c r="CB1172" s="431"/>
      <c r="CC1172" s="431"/>
      <c r="CD1172" s="431"/>
      <c r="CE1172" s="431"/>
      <c r="CF1172" s="431"/>
      <c r="CG1172" s="431"/>
      <c r="CH1172" s="431"/>
      <c r="CI1172" s="431"/>
      <c r="CJ1172" s="431"/>
      <c r="CK1172" s="431"/>
      <c r="CL1172" s="431"/>
      <c r="CM1172" s="431"/>
      <c r="CN1172" s="432"/>
      <c r="CO1172" s="84"/>
      <c r="CP1172" s="134"/>
      <c r="CQ1172" s="134"/>
    </row>
    <row r="1173" spans="4:95" ht="14.25" customHeight="1">
      <c r="D1173" s="385" t="s">
        <v>1340</v>
      </c>
      <c r="E1173" s="386"/>
      <c r="F1173" s="386"/>
      <c r="G1173" s="386"/>
      <c r="H1173" s="386"/>
      <c r="I1173" s="386"/>
      <c r="J1173" s="386"/>
      <c r="K1173" s="386"/>
      <c r="L1173" s="386"/>
      <c r="M1173" s="386"/>
      <c r="N1173" s="386"/>
      <c r="O1173" s="386"/>
      <c r="P1173" s="387"/>
      <c r="Q1173" s="385"/>
      <c r="R1173" s="386"/>
      <c r="S1173" s="386"/>
      <c r="T1173" s="386"/>
      <c r="U1173" s="386"/>
      <c r="V1173" s="386"/>
      <c r="W1173" s="387"/>
      <c r="X1173" s="536" t="s">
        <v>965</v>
      </c>
      <c r="Y1173" s="537"/>
      <c r="Z1173" s="537"/>
      <c r="AA1173" s="537"/>
      <c r="AB1173" s="537"/>
      <c r="AC1173" s="537"/>
      <c r="AD1173" s="538"/>
      <c r="AE1173" s="385">
        <v>8.9</v>
      </c>
      <c r="AF1173" s="386"/>
      <c r="AG1173" s="386"/>
      <c r="AH1173" s="386"/>
      <c r="AI1173" s="386"/>
      <c r="AJ1173" s="386"/>
      <c r="AK1173" s="386"/>
      <c r="AL1173" s="386"/>
      <c r="AM1173" s="386"/>
      <c r="AN1173" s="386"/>
      <c r="AO1173" s="386"/>
      <c r="AP1173" s="386"/>
      <c r="AQ1173" s="386"/>
      <c r="AR1173" s="386"/>
      <c r="AS1173" s="386"/>
      <c r="AT1173" s="387"/>
      <c r="AV1173" s="559" t="s">
        <v>1362</v>
      </c>
      <c r="AW1173" s="560"/>
      <c r="AX1173" s="560"/>
      <c r="AY1173" s="560"/>
      <c r="AZ1173" s="560"/>
      <c r="BA1173" s="560"/>
      <c r="BB1173" s="560"/>
      <c r="BC1173" s="560"/>
      <c r="BD1173" s="560"/>
      <c r="BE1173" s="560"/>
      <c r="BF1173" s="560"/>
      <c r="BG1173" s="560"/>
      <c r="BH1173" s="560"/>
      <c r="BI1173" s="560"/>
      <c r="BJ1173" s="560"/>
      <c r="BK1173" s="560"/>
      <c r="BL1173" s="560"/>
      <c r="BM1173" s="560"/>
      <c r="BN1173" s="560"/>
      <c r="BO1173" s="560"/>
      <c r="BP1173" s="560"/>
      <c r="BQ1173" s="560"/>
      <c r="BR1173" s="560"/>
      <c r="BS1173" s="560"/>
      <c r="BT1173" s="560"/>
      <c r="BU1173" s="561"/>
      <c r="BV1173" s="562"/>
      <c r="BW1173" s="563"/>
      <c r="BX1173" s="563"/>
      <c r="BY1173" s="563"/>
      <c r="BZ1173" s="563"/>
      <c r="CA1173" s="563"/>
      <c r="CB1173" s="563"/>
      <c r="CC1173" s="563"/>
      <c r="CD1173" s="563"/>
      <c r="CE1173" s="563"/>
      <c r="CF1173" s="563"/>
      <c r="CG1173" s="563"/>
      <c r="CH1173" s="563"/>
      <c r="CI1173" s="563"/>
      <c r="CJ1173" s="563"/>
      <c r="CK1173" s="563"/>
      <c r="CL1173" s="563"/>
      <c r="CM1173" s="563"/>
      <c r="CN1173" s="564"/>
      <c r="CO1173" s="84"/>
      <c r="CP1173" s="134"/>
      <c r="CQ1173" s="134"/>
    </row>
    <row r="1174" spans="4:95" ht="14.25" customHeight="1">
      <c r="D1174" s="385" t="s">
        <v>1341</v>
      </c>
      <c r="E1174" s="386"/>
      <c r="F1174" s="386"/>
      <c r="G1174" s="386"/>
      <c r="H1174" s="386"/>
      <c r="I1174" s="386"/>
      <c r="J1174" s="386"/>
      <c r="K1174" s="386"/>
      <c r="L1174" s="386"/>
      <c r="M1174" s="386"/>
      <c r="N1174" s="386"/>
      <c r="O1174" s="386"/>
      <c r="P1174" s="387"/>
      <c r="Q1174" s="385"/>
      <c r="R1174" s="386"/>
      <c r="S1174" s="386"/>
      <c r="T1174" s="386"/>
      <c r="U1174" s="386"/>
      <c r="V1174" s="386"/>
      <c r="W1174" s="387"/>
      <c r="X1174" s="536" t="s">
        <v>965</v>
      </c>
      <c r="Y1174" s="537"/>
      <c r="Z1174" s="537"/>
      <c r="AA1174" s="537"/>
      <c r="AB1174" s="537"/>
      <c r="AC1174" s="537"/>
      <c r="AD1174" s="538"/>
      <c r="AE1174" s="385">
        <v>107.4</v>
      </c>
      <c r="AF1174" s="386"/>
      <c r="AG1174" s="386"/>
      <c r="AH1174" s="386"/>
      <c r="AI1174" s="386"/>
      <c r="AJ1174" s="386"/>
      <c r="AK1174" s="386"/>
      <c r="AL1174" s="386"/>
      <c r="AM1174" s="386"/>
      <c r="AN1174" s="386"/>
      <c r="AO1174" s="386"/>
      <c r="AP1174" s="386"/>
      <c r="AQ1174" s="386"/>
      <c r="AR1174" s="386"/>
      <c r="AS1174" s="386"/>
      <c r="AT1174" s="387"/>
      <c r="AV1174" s="565" t="s">
        <v>536</v>
      </c>
      <c r="AW1174" s="565"/>
      <c r="AX1174" s="565"/>
      <c r="AY1174" s="565"/>
      <c r="AZ1174" s="565"/>
      <c r="BA1174" s="565"/>
      <c r="BB1174" s="565"/>
      <c r="BC1174" s="565"/>
      <c r="BD1174" s="565"/>
      <c r="BE1174" s="565"/>
      <c r="BF1174" s="565"/>
      <c r="BG1174" s="565"/>
      <c r="BH1174" s="565"/>
      <c r="BI1174" s="565"/>
      <c r="BJ1174" s="565"/>
      <c r="BK1174" s="565"/>
      <c r="BL1174" s="565"/>
      <c r="BM1174" s="565"/>
      <c r="BN1174" s="565"/>
      <c r="BO1174" s="565"/>
      <c r="BP1174" s="565"/>
      <c r="BQ1174" s="565"/>
      <c r="BR1174" s="565"/>
      <c r="BS1174" s="565"/>
      <c r="BT1174" s="565"/>
      <c r="BU1174" s="565"/>
      <c r="BV1174" s="565"/>
      <c r="BW1174" s="565"/>
      <c r="BX1174" s="565"/>
      <c r="BY1174" s="565"/>
      <c r="BZ1174" s="565"/>
      <c r="CA1174" s="565"/>
      <c r="CB1174" s="565"/>
      <c r="CC1174" s="565"/>
      <c r="CD1174" s="565"/>
      <c r="CE1174" s="565"/>
      <c r="CF1174" s="565"/>
      <c r="CG1174" s="565"/>
      <c r="CH1174" s="565"/>
      <c r="CI1174" s="565"/>
      <c r="CJ1174" s="565"/>
      <c r="CK1174" s="565"/>
      <c r="CL1174" s="565"/>
      <c r="CM1174" s="565"/>
      <c r="CN1174" s="565"/>
      <c r="CO1174" s="84"/>
      <c r="CP1174" s="134"/>
      <c r="CQ1174" s="134"/>
    </row>
    <row r="1175" spans="4:95" ht="14.25" customHeight="1">
      <c r="D1175" s="385" t="s">
        <v>1342</v>
      </c>
      <c r="E1175" s="386"/>
      <c r="F1175" s="386"/>
      <c r="G1175" s="386"/>
      <c r="H1175" s="386"/>
      <c r="I1175" s="386"/>
      <c r="J1175" s="386"/>
      <c r="K1175" s="386"/>
      <c r="L1175" s="386"/>
      <c r="M1175" s="386"/>
      <c r="N1175" s="386"/>
      <c r="O1175" s="386"/>
      <c r="P1175" s="387"/>
      <c r="Q1175" s="385" t="s">
        <v>1091</v>
      </c>
      <c r="R1175" s="386"/>
      <c r="S1175" s="386"/>
      <c r="T1175" s="386"/>
      <c r="U1175" s="386"/>
      <c r="V1175" s="386"/>
      <c r="W1175" s="387"/>
      <c r="X1175" s="536"/>
      <c r="Y1175" s="537"/>
      <c r="Z1175" s="537"/>
      <c r="AA1175" s="537"/>
      <c r="AB1175" s="537"/>
      <c r="AC1175" s="537"/>
      <c r="AD1175" s="538"/>
      <c r="AE1175" s="385">
        <v>20.8</v>
      </c>
      <c r="AF1175" s="386"/>
      <c r="AG1175" s="386"/>
      <c r="AH1175" s="386"/>
      <c r="AI1175" s="386"/>
      <c r="AJ1175" s="386"/>
      <c r="AK1175" s="386"/>
      <c r="AL1175" s="386"/>
      <c r="AM1175" s="386"/>
      <c r="AN1175" s="386"/>
      <c r="AO1175" s="386"/>
      <c r="AP1175" s="386"/>
      <c r="AQ1175" s="386"/>
      <c r="AR1175" s="386"/>
      <c r="AS1175" s="386"/>
      <c r="AT1175" s="387"/>
      <c r="AV1175" s="84"/>
      <c r="AW1175" s="84"/>
      <c r="AX1175" s="84"/>
      <c r="AY1175" s="84"/>
      <c r="AZ1175" s="84"/>
      <c r="BA1175" s="84"/>
      <c r="BB1175" s="84"/>
      <c r="BC1175" s="84"/>
      <c r="BD1175" s="84"/>
      <c r="BE1175" s="84"/>
      <c r="BF1175" s="84"/>
      <c r="BG1175" s="84"/>
      <c r="BH1175" s="84"/>
      <c r="BI1175" s="84"/>
      <c r="BJ1175" s="84"/>
      <c r="BK1175" s="84"/>
      <c r="BL1175" s="84"/>
      <c r="BM1175" s="84"/>
      <c r="BN1175" s="84"/>
      <c r="BO1175" s="84"/>
      <c r="BP1175" s="84"/>
      <c r="BQ1175" s="84"/>
      <c r="BR1175" s="84"/>
      <c r="BS1175" s="84"/>
      <c r="BT1175" s="84"/>
      <c r="BU1175" s="84"/>
      <c r="BV1175" s="84"/>
      <c r="BW1175" s="84"/>
      <c r="BX1175" s="84"/>
      <c r="BY1175" s="84"/>
      <c r="BZ1175" s="84"/>
      <c r="CA1175" s="84"/>
      <c r="CB1175" s="84"/>
      <c r="CC1175" s="84"/>
      <c r="CD1175" s="84"/>
      <c r="CE1175" s="84"/>
      <c r="CF1175" s="84"/>
      <c r="CG1175" s="84"/>
      <c r="CH1175" s="84"/>
      <c r="CI1175" s="84"/>
      <c r="CJ1175" s="84"/>
      <c r="CK1175" s="84"/>
      <c r="CL1175" s="84"/>
      <c r="CM1175" s="84"/>
      <c r="CN1175" s="84"/>
      <c r="CO1175" s="84"/>
      <c r="CP1175" s="134"/>
      <c r="CQ1175" s="134"/>
    </row>
    <row r="1176" spans="4:95" ht="14.25" customHeight="1">
      <c r="D1176" s="385" t="s">
        <v>1343</v>
      </c>
      <c r="E1176" s="386"/>
      <c r="F1176" s="386"/>
      <c r="G1176" s="386"/>
      <c r="H1176" s="386"/>
      <c r="I1176" s="386"/>
      <c r="J1176" s="386"/>
      <c r="K1176" s="386"/>
      <c r="L1176" s="386"/>
      <c r="M1176" s="386"/>
      <c r="N1176" s="386"/>
      <c r="O1176" s="386"/>
      <c r="P1176" s="387"/>
      <c r="Q1176" s="385" t="s">
        <v>965</v>
      </c>
      <c r="R1176" s="386"/>
      <c r="S1176" s="386"/>
      <c r="T1176" s="386"/>
      <c r="U1176" s="386"/>
      <c r="V1176" s="386"/>
      <c r="W1176" s="387"/>
      <c r="X1176" s="536"/>
      <c r="Y1176" s="537"/>
      <c r="Z1176" s="537"/>
      <c r="AA1176" s="537"/>
      <c r="AB1176" s="537"/>
      <c r="AC1176" s="537"/>
      <c r="AD1176" s="538"/>
      <c r="AE1176" s="385">
        <v>6</v>
      </c>
      <c r="AF1176" s="386"/>
      <c r="AG1176" s="386"/>
      <c r="AH1176" s="386"/>
      <c r="AI1176" s="386"/>
      <c r="AJ1176" s="386"/>
      <c r="AK1176" s="386"/>
      <c r="AL1176" s="386"/>
      <c r="AM1176" s="386"/>
      <c r="AN1176" s="386"/>
      <c r="AO1176" s="386"/>
      <c r="AP1176" s="386"/>
      <c r="AQ1176" s="386"/>
      <c r="AR1176" s="386"/>
      <c r="AS1176" s="386"/>
      <c r="AT1176" s="387"/>
      <c r="AV1176" s="84"/>
      <c r="AW1176" s="84"/>
      <c r="AX1176" s="84"/>
      <c r="AY1176" s="84"/>
      <c r="AZ1176" s="84"/>
      <c r="BA1176" s="84"/>
      <c r="BB1176" s="84"/>
      <c r="BC1176" s="84"/>
      <c r="BD1176" s="84"/>
      <c r="BE1176" s="84"/>
      <c r="BF1176" s="84"/>
      <c r="BG1176" s="84"/>
      <c r="BH1176" s="84"/>
      <c r="BI1176" s="84"/>
      <c r="BJ1176" s="84"/>
      <c r="BK1176" s="84"/>
      <c r="BL1176" s="84"/>
      <c r="BM1176" s="84"/>
      <c r="BN1176" s="84"/>
      <c r="BO1176" s="84"/>
      <c r="BP1176" s="84"/>
      <c r="BQ1176" s="84"/>
      <c r="BR1176" s="84"/>
      <c r="BS1176" s="84"/>
      <c r="BT1176" s="84"/>
      <c r="BU1176" s="84"/>
      <c r="BV1176" s="84"/>
      <c r="BW1176" s="84"/>
      <c r="BX1176" s="84"/>
      <c r="BY1176" s="84"/>
      <c r="BZ1176" s="84"/>
      <c r="CA1176" s="84"/>
      <c r="CB1176" s="84"/>
      <c r="CC1176" s="84"/>
      <c r="CD1176" s="84"/>
      <c r="CE1176" s="84"/>
      <c r="CF1176" s="84"/>
      <c r="CG1176" s="84"/>
      <c r="CH1176" s="84"/>
      <c r="CI1176" s="84"/>
      <c r="CJ1176" s="84"/>
      <c r="CK1176" s="84"/>
      <c r="CL1176" s="84"/>
      <c r="CM1176" s="84"/>
      <c r="CN1176" s="84"/>
      <c r="CO1176" s="84"/>
      <c r="CP1176" s="134"/>
      <c r="CQ1176" s="134"/>
    </row>
    <row r="1177" spans="4:95" ht="14.25" customHeight="1">
      <c r="D1177" s="385" t="s">
        <v>1344</v>
      </c>
      <c r="E1177" s="386"/>
      <c r="F1177" s="386"/>
      <c r="G1177" s="386"/>
      <c r="H1177" s="386"/>
      <c r="I1177" s="386"/>
      <c r="J1177" s="386"/>
      <c r="K1177" s="386"/>
      <c r="L1177" s="386"/>
      <c r="M1177" s="386"/>
      <c r="N1177" s="386"/>
      <c r="O1177" s="386"/>
      <c r="P1177" s="387"/>
      <c r="Q1177" s="385" t="s">
        <v>965</v>
      </c>
      <c r="R1177" s="386"/>
      <c r="S1177" s="386"/>
      <c r="T1177" s="386"/>
      <c r="U1177" s="386"/>
      <c r="V1177" s="386"/>
      <c r="W1177" s="387"/>
      <c r="X1177" s="536"/>
      <c r="Y1177" s="537"/>
      <c r="Z1177" s="537"/>
      <c r="AA1177" s="537"/>
      <c r="AB1177" s="537"/>
      <c r="AC1177" s="537"/>
      <c r="AD1177" s="538"/>
      <c r="AE1177" s="385">
        <v>5.3</v>
      </c>
      <c r="AF1177" s="386"/>
      <c r="AG1177" s="386"/>
      <c r="AH1177" s="386"/>
      <c r="AI1177" s="386"/>
      <c r="AJ1177" s="386"/>
      <c r="AK1177" s="386"/>
      <c r="AL1177" s="386"/>
      <c r="AM1177" s="386"/>
      <c r="AN1177" s="386"/>
      <c r="AO1177" s="386"/>
      <c r="AP1177" s="386"/>
      <c r="AQ1177" s="386"/>
      <c r="AR1177" s="386"/>
      <c r="AS1177" s="386"/>
      <c r="AT1177" s="387"/>
      <c r="AV1177" s="84"/>
      <c r="AW1177" s="84"/>
      <c r="AX1177" s="84"/>
      <c r="AY1177" s="84"/>
      <c r="AZ1177" s="84"/>
      <c r="BA1177" s="84"/>
      <c r="BB1177" s="84"/>
      <c r="BC1177" s="84"/>
      <c r="BD1177" s="84"/>
      <c r="BE1177" s="84"/>
      <c r="BF1177" s="84"/>
      <c r="BG1177" s="84"/>
      <c r="BH1177" s="84"/>
      <c r="BI1177" s="84"/>
      <c r="BJ1177" s="84"/>
      <c r="BK1177" s="84"/>
      <c r="BL1177" s="84"/>
      <c r="BM1177" s="84"/>
      <c r="BN1177" s="84"/>
      <c r="BO1177" s="84"/>
      <c r="BP1177" s="84"/>
      <c r="BQ1177" s="84"/>
      <c r="BR1177" s="84"/>
      <c r="BS1177" s="84"/>
      <c r="BT1177" s="84"/>
      <c r="BU1177" s="84"/>
      <c r="BV1177" s="84"/>
      <c r="BW1177" s="84"/>
      <c r="BX1177" s="84"/>
      <c r="BY1177" s="84"/>
      <c r="BZ1177" s="84"/>
      <c r="CA1177" s="84"/>
      <c r="CB1177" s="84"/>
      <c r="CC1177" s="84"/>
      <c r="CD1177" s="84"/>
      <c r="CE1177" s="84"/>
      <c r="CF1177" s="84"/>
      <c r="CG1177" s="84"/>
      <c r="CH1177" s="84"/>
      <c r="CI1177" s="84"/>
      <c r="CJ1177" s="84"/>
      <c r="CK1177" s="84"/>
      <c r="CL1177" s="84"/>
      <c r="CM1177" s="84"/>
      <c r="CN1177" s="84"/>
      <c r="CO1177" s="84"/>
      <c r="CP1177" s="134"/>
      <c r="CQ1177" s="134"/>
    </row>
    <row r="1178" spans="4:95" ht="14.25" customHeight="1">
      <c r="D1178" s="385" t="s">
        <v>1345</v>
      </c>
      <c r="E1178" s="386"/>
      <c r="F1178" s="386"/>
      <c r="G1178" s="386"/>
      <c r="H1178" s="386"/>
      <c r="I1178" s="386"/>
      <c r="J1178" s="386"/>
      <c r="K1178" s="386"/>
      <c r="L1178" s="386"/>
      <c r="M1178" s="386"/>
      <c r="N1178" s="386"/>
      <c r="O1178" s="386"/>
      <c r="P1178" s="387"/>
      <c r="Q1178" s="385" t="s">
        <v>965</v>
      </c>
      <c r="R1178" s="386"/>
      <c r="S1178" s="386"/>
      <c r="T1178" s="386"/>
      <c r="U1178" s="386"/>
      <c r="V1178" s="386"/>
      <c r="W1178" s="387"/>
      <c r="X1178" s="536"/>
      <c r="Y1178" s="537"/>
      <c r="Z1178" s="537"/>
      <c r="AA1178" s="537"/>
      <c r="AB1178" s="537"/>
      <c r="AC1178" s="537"/>
      <c r="AD1178" s="538"/>
      <c r="AE1178" s="618">
        <v>8</v>
      </c>
      <c r="AF1178" s="618"/>
      <c r="AG1178" s="618"/>
      <c r="AH1178" s="618"/>
      <c r="AI1178" s="618"/>
      <c r="AJ1178" s="618"/>
      <c r="AK1178" s="618"/>
      <c r="AL1178" s="618"/>
      <c r="AM1178" s="618"/>
      <c r="AN1178" s="618"/>
      <c r="AO1178" s="618"/>
      <c r="AP1178" s="618"/>
      <c r="AQ1178" s="618"/>
      <c r="AR1178" s="618"/>
      <c r="AS1178" s="618"/>
      <c r="AT1178" s="618"/>
      <c r="AV1178" s="617" t="s">
        <v>545</v>
      </c>
      <c r="AW1178" s="617"/>
      <c r="AX1178" s="617"/>
      <c r="AY1178" s="617"/>
      <c r="AZ1178" s="617"/>
      <c r="BA1178" s="617"/>
      <c r="BB1178" s="617"/>
      <c r="BC1178" s="617"/>
      <c r="BD1178" s="617"/>
      <c r="BE1178" s="617"/>
      <c r="BF1178" s="617"/>
      <c r="BG1178" s="617"/>
      <c r="BH1178" s="617"/>
      <c r="BI1178" s="617"/>
      <c r="BJ1178" s="617"/>
      <c r="BK1178" s="617"/>
      <c r="BL1178" s="617"/>
      <c r="BM1178" s="617"/>
      <c r="BN1178" s="617"/>
      <c r="BO1178" s="617"/>
      <c r="BP1178" s="617"/>
      <c r="BQ1178" s="617"/>
      <c r="BR1178" s="617"/>
      <c r="BS1178" s="617"/>
      <c r="BT1178" s="617"/>
      <c r="BU1178" s="617"/>
      <c r="BV1178" s="617"/>
      <c r="BW1178" s="617"/>
      <c r="BX1178" s="617"/>
      <c r="BY1178" s="617"/>
      <c r="BZ1178" s="617"/>
      <c r="CA1178" s="617"/>
      <c r="CB1178" s="617"/>
      <c r="CC1178" s="617"/>
      <c r="CD1178" s="617"/>
      <c r="CE1178" s="617"/>
      <c r="CF1178" s="617"/>
      <c r="CG1178" s="617"/>
      <c r="CH1178" s="617"/>
      <c r="CI1178" s="617"/>
      <c r="CJ1178" s="617"/>
      <c r="CK1178" s="617"/>
      <c r="CL1178" s="617"/>
      <c r="CM1178" s="617"/>
      <c r="CN1178" s="617"/>
      <c r="CO1178" s="84"/>
      <c r="CP1178" s="134"/>
      <c r="CQ1178" s="134"/>
    </row>
    <row r="1179" spans="4:95" ht="14.25" customHeight="1">
      <c r="D1179" s="385" t="s">
        <v>1346</v>
      </c>
      <c r="E1179" s="386"/>
      <c r="F1179" s="386"/>
      <c r="G1179" s="386"/>
      <c r="H1179" s="386"/>
      <c r="I1179" s="386"/>
      <c r="J1179" s="386"/>
      <c r="K1179" s="386"/>
      <c r="L1179" s="386"/>
      <c r="M1179" s="386"/>
      <c r="N1179" s="386"/>
      <c r="O1179" s="386"/>
      <c r="P1179" s="387"/>
      <c r="Q1179" s="385" t="s">
        <v>965</v>
      </c>
      <c r="R1179" s="386"/>
      <c r="S1179" s="386"/>
      <c r="T1179" s="386"/>
      <c r="U1179" s="386"/>
      <c r="V1179" s="386"/>
      <c r="W1179" s="387"/>
      <c r="X1179" s="536"/>
      <c r="Y1179" s="537"/>
      <c r="Z1179" s="537"/>
      <c r="AA1179" s="537"/>
      <c r="AB1179" s="537"/>
      <c r="AC1179" s="537"/>
      <c r="AD1179" s="538"/>
      <c r="AE1179" s="385">
        <v>15</v>
      </c>
      <c r="AF1179" s="386"/>
      <c r="AG1179" s="386"/>
      <c r="AH1179" s="386"/>
      <c r="AI1179" s="386"/>
      <c r="AJ1179" s="386"/>
      <c r="AK1179" s="386"/>
      <c r="AL1179" s="386"/>
      <c r="AM1179" s="386"/>
      <c r="AN1179" s="386"/>
      <c r="AO1179" s="386"/>
      <c r="AP1179" s="386"/>
      <c r="AQ1179" s="386"/>
      <c r="AR1179" s="386"/>
      <c r="AS1179" s="386"/>
      <c r="AT1179" s="387"/>
      <c r="AV1179" s="455"/>
      <c r="AW1179" s="455"/>
      <c r="AX1179" s="455"/>
      <c r="AY1179" s="455"/>
      <c r="AZ1179" s="455"/>
      <c r="BA1179" s="455"/>
      <c r="BB1179" s="455"/>
      <c r="BC1179" s="455"/>
      <c r="BD1179" s="455"/>
      <c r="BE1179" s="455"/>
      <c r="BF1179" s="455"/>
      <c r="BG1179" s="455"/>
      <c r="BH1179" s="455"/>
      <c r="BI1179" s="455"/>
      <c r="BJ1179" s="455"/>
      <c r="BK1179" s="455"/>
      <c r="BL1179" s="455"/>
      <c r="BM1179" s="455"/>
      <c r="BN1179" s="455"/>
      <c r="BO1179" s="455"/>
      <c r="BP1179" s="455"/>
      <c r="BQ1179" s="455"/>
      <c r="BR1179" s="455"/>
      <c r="BS1179" s="455"/>
      <c r="BT1179" s="455"/>
      <c r="BU1179" s="455"/>
      <c r="BV1179" s="455"/>
      <c r="BW1179" s="455"/>
      <c r="BX1179" s="455"/>
      <c r="BY1179" s="455"/>
      <c r="BZ1179" s="455"/>
      <c r="CA1179" s="455"/>
      <c r="CB1179" s="455"/>
      <c r="CC1179" s="455"/>
      <c r="CD1179" s="455"/>
      <c r="CE1179" s="455"/>
      <c r="CF1179" s="455"/>
      <c r="CG1179" s="455"/>
      <c r="CH1179" s="455"/>
      <c r="CI1179" s="455"/>
      <c r="CJ1179" s="455"/>
      <c r="CK1179" s="455"/>
      <c r="CL1179" s="455"/>
      <c r="CM1179" s="455"/>
      <c r="CN1179" s="455"/>
      <c r="CO1179" s="84"/>
      <c r="CP1179" s="134"/>
      <c r="CQ1179" s="134"/>
    </row>
    <row r="1180" spans="4:95" ht="14.25" customHeight="1">
      <c r="D1180" s="385" t="s">
        <v>1347</v>
      </c>
      <c r="E1180" s="386"/>
      <c r="F1180" s="386"/>
      <c r="G1180" s="386"/>
      <c r="H1180" s="386"/>
      <c r="I1180" s="386"/>
      <c r="J1180" s="386"/>
      <c r="K1180" s="386"/>
      <c r="L1180" s="386"/>
      <c r="M1180" s="386"/>
      <c r="N1180" s="386"/>
      <c r="O1180" s="386"/>
      <c r="P1180" s="387"/>
      <c r="Q1180" s="385" t="s">
        <v>965</v>
      </c>
      <c r="R1180" s="386"/>
      <c r="S1180" s="386"/>
      <c r="T1180" s="386"/>
      <c r="U1180" s="386"/>
      <c r="V1180" s="386"/>
      <c r="W1180" s="387"/>
      <c r="X1180" s="536"/>
      <c r="Y1180" s="537"/>
      <c r="Z1180" s="537"/>
      <c r="AA1180" s="537"/>
      <c r="AB1180" s="537"/>
      <c r="AC1180" s="537"/>
      <c r="AD1180" s="538"/>
      <c r="AE1180" s="385" t="s">
        <v>1350</v>
      </c>
      <c r="AF1180" s="386"/>
      <c r="AG1180" s="386"/>
      <c r="AH1180" s="386"/>
      <c r="AI1180" s="386"/>
      <c r="AJ1180" s="386"/>
      <c r="AK1180" s="386"/>
      <c r="AL1180" s="386"/>
      <c r="AM1180" s="386"/>
      <c r="AN1180" s="386"/>
      <c r="AO1180" s="386"/>
      <c r="AP1180" s="386"/>
      <c r="AQ1180" s="386"/>
      <c r="AR1180" s="386"/>
      <c r="AS1180" s="386"/>
      <c r="AT1180" s="387"/>
      <c r="AV1180" s="713" t="s">
        <v>24</v>
      </c>
      <c r="AW1180" s="714"/>
      <c r="AX1180" s="714"/>
      <c r="AY1180" s="714"/>
      <c r="AZ1180" s="714"/>
      <c r="BA1180" s="714"/>
      <c r="BB1180" s="714"/>
      <c r="BC1180" s="714"/>
      <c r="BD1180" s="714"/>
      <c r="BE1180" s="714"/>
      <c r="BF1180" s="714"/>
      <c r="BG1180" s="714"/>
      <c r="BH1180" s="714"/>
      <c r="BI1180" s="715"/>
      <c r="BJ1180" s="713" t="s">
        <v>532</v>
      </c>
      <c r="BK1180" s="714"/>
      <c r="BL1180" s="714"/>
      <c r="BM1180" s="714"/>
      <c r="BN1180" s="714"/>
      <c r="BO1180" s="714"/>
      <c r="BP1180" s="714"/>
      <c r="BQ1180" s="714"/>
      <c r="BR1180" s="714"/>
      <c r="BS1180" s="714"/>
      <c r="BT1180" s="714"/>
      <c r="BU1180" s="714"/>
      <c r="BV1180" s="714"/>
      <c r="BW1180" s="715"/>
      <c r="BX1180" s="713" t="s">
        <v>533</v>
      </c>
      <c r="BY1180" s="714"/>
      <c r="BZ1180" s="714"/>
      <c r="CA1180" s="714"/>
      <c r="CB1180" s="714"/>
      <c r="CC1180" s="714"/>
      <c r="CD1180" s="714"/>
      <c r="CE1180" s="714"/>
      <c r="CF1180" s="714"/>
      <c r="CG1180" s="714"/>
      <c r="CH1180" s="714"/>
      <c r="CI1180" s="714"/>
      <c r="CJ1180" s="714"/>
      <c r="CK1180" s="714"/>
      <c r="CL1180" s="714"/>
      <c r="CM1180" s="714"/>
      <c r="CN1180" s="715"/>
      <c r="CO1180" s="84"/>
      <c r="CP1180" s="134"/>
      <c r="CQ1180" s="134"/>
    </row>
    <row r="1181" spans="4:95" ht="14.25" customHeight="1">
      <c r="D1181" s="385" t="s">
        <v>1348</v>
      </c>
      <c r="E1181" s="386"/>
      <c r="F1181" s="386"/>
      <c r="G1181" s="386"/>
      <c r="H1181" s="386"/>
      <c r="I1181" s="386"/>
      <c r="J1181" s="386"/>
      <c r="K1181" s="386"/>
      <c r="L1181" s="386"/>
      <c r="M1181" s="386"/>
      <c r="N1181" s="386"/>
      <c r="O1181" s="386"/>
      <c r="P1181" s="387"/>
      <c r="Q1181" s="385" t="s">
        <v>965</v>
      </c>
      <c r="R1181" s="386"/>
      <c r="S1181" s="386"/>
      <c r="T1181" s="386"/>
      <c r="U1181" s="386"/>
      <c r="V1181" s="386"/>
      <c r="W1181" s="387"/>
      <c r="X1181" s="536"/>
      <c r="Y1181" s="537"/>
      <c r="Z1181" s="537"/>
      <c r="AA1181" s="537"/>
      <c r="AB1181" s="537"/>
      <c r="AC1181" s="537"/>
      <c r="AD1181" s="538"/>
      <c r="AE1181" s="385" t="s">
        <v>1351</v>
      </c>
      <c r="AF1181" s="386"/>
      <c r="AG1181" s="386"/>
      <c r="AH1181" s="386"/>
      <c r="AI1181" s="386"/>
      <c r="AJ1181" s="386"/>
      <c r="AK1181" s="386"/>
      <c r="AL1181" s="386"/>
      <c r="AM1181" s="386"/>
      <c r="AN1181" s="386"/>
      <c r="AO1181" s="386"/>
      <c r="AP1181" s="386"/>
      <c r="AQ1181" s="386"/>
      <c r="AR1181" s="386"/>
      <c r="AS1181" s="386"/>
      <c r="AT1181" s="387"/>
      <c r="AV1181" s="716"/>
      <c r="AW1181" s="717"/>
      <c r="AX1181" s="717"/>
      <c r="AY1181" s="717"/>
      <c r="AZ1181" s="717"/>
      <c r="BA1181" s="717"/>
      <c r="BB1181" s="717"/>
      <c r="BC1181" s="717"/>
      <c r="BD1181" s="717"/>
      <c r="BE1181" s="717"/>
      <c r="BF1181" s="717"/>
      <c r="BG1181" s="717"/>
      <c r="BH1181" s="717"/>
      <c r="BI1181" s="718"/>
      <c r="BJ1181" s="716"/>
      <c r="BK1181" s="717"/>
      <c r="BL1181" s="717"/>
      <c r="BM1181" s="717"/>
      <c r="BN1181" s="717"/>
      <c r="BO1181" s="717"/>
      <c r="BP1181" s="717"/>
      <c r="BQ1181" s="717"/>
      <c r="BR1181" s="717"/>
      <c r="BS1181" s="717"/>
      <c r="BT1181" s="717"/>
      <c r="BU1181" s="717"/>
      <c r="BV1181" s="717"/>
      <c r="BW1181" s="718"/>
      <c r="BX1181" s="716"/>
      <c r="BY1181" s="717"/>
      <c r="BZ1181" s="717"/>
      <c r="CA1181" s="717"/>
      <c r="CB1181" s="717"/>
      <c r="CC1181" s="717"/>
      <c r="CD1181" s="717"/>
      <c r="CE1181" s="717"/>
      <c r="CF1181" s="717"/>
      <c r="CG1181" s="717"/>
      <c r="CH1181" s="717"/>
      <c r="CI1181" s="717"/>
      <c r="CJ1181" s="717"/>
      <c r="CK1181" s="717"/>
      <c r="CL1181" s="717"/>
      <c r="CM1181" s="717"/>
      <c r="CN1181" s="718"/>
      <c r="CO1181" s="84"/>
      <c r="CP1181" s="134"/>
      <c r="CQ1181" s="134"/>
    </row>
    <row r="1182" spans="4:95" ht="14.25" customHeight="1">
      <c r="D1182" s="385" t="s">
        <v>1349</v>
      </c>
      <c r="E1182" s="386"/>
      <c r="F1182" s="386"/>
      <c r="G1182" s="386"/>
      <c r="H1182" s="386"/>
      <c r="I1182" s="386"/>
      <c r="J1182" s="386"/>
      <c r="K1182" s="386"/>
      <c r="L1182" s="386"/>
      <c r="M1182" s="386"/>
      <c r="N1182" s="386"/>
      <c r="O1182" s="386"/>
      <c r="P1182" s="387"/>
      <c r="Q1182" s="385" t="s">
        <v>965</v>
      </c>
      <c r="R1182" s="386"/>
      <c r="S1182" s="386"/>
      <c r="T1182" s="386"/>
      <c r="U1182" s="386"/>
      <c r="V1182" s="386"/>
      <c r="W1182" s="387"/>
      <c r="X1182" s="536"/>
      <c r="Y1182" s="537"/>
      <c r="Z1182" s="537"/>
      <c r="AA1182" s="537"/>
      <c r="AB1182" s="537"/>
      <c r="AC1182" s="537"/>
      <c r="AD1182" s="538"/>
      <c r="AE1182" s="385">
        <v>2</v>
      </c>
      <c r="AF1182" s="386"/>
      <c r="AG1182" s="386"/>
      <c r="AH1182" s="386"/>
      <c r="AI1182" s="386"/>
      <c r="AJ1182" s="386"/>
      <c r="AK1182" s="386"/>
      <c r="AL1182" s="386"/>
      <c r="AM1182" s="386"/>
      <c r="AN1182" s="386"/>
      <c r="AO1182" s="386"/>
      <c r="AP1182" s="386"/>
      <c r="AQ1182" s="386"/>
      <c r="AR1182" s="386"/>
      <c r="AS1182" s="386"/>
      <c r="AT1182" s="387"/>
      <c r="AV1182" s="566" t="s">
        <v>1363</v>
      </c>
      <c r="AW1182" s="567"/>
      <c r="AX1182" s="567"/>
      <c r="AY1182" s="567"/>
      <c r="AZ1182" s="567"/>
      <c r="BA1182" s="567"/>
      <c r="BB1182" s="567"/>
      <c r="BC1182" s="567"/>
      <c r="BD1182" s="567"/>
      <c r="BE1182" s="567"/>
      <c r="BF1182" s="567"/>
      <c r="BG1182" s="567"/>
      <c r="BH1182" s="567"/>
      <c r="BI1182" s="568"/>
      <c r="BJ1182" s="569" t="s">
        <v>1363</v>
      </c>
      <c r="BK1182" s="570"/>
      <c r="BL1182" s="570"/>
      <c r="BM1182" s="570"/>
      <c r="BN1182" s="570"/>
      <c r="BO1182" s="570"/>
      <c r="BP1182" s="570"/>
      <c r="BQ1182" s="570"/>
      <c r="BR1182" s="570"/>
      <c r="BS1182" s="570"/>
      <c r="BT1182" s="570"/>
      <c r="BU1182" s="570"/>
      <c r="BV1182" s="570"/>
      <c r="BW1182" s="571"/>
      <c r="BX1182" s="566" t="s">
        <v>1364</v>
      </c>
      <c r="BY1182" s="567"/>
      <c r="BZ1182" s="567"/>
      <c r="CA1182" s="567"/>
      <c r="CB1182" s="567"/>
      <c r="CC1182" s="567"/>
      <c r="CD1182" s="567"/>
      <c r="CE1182" s="567"/>
      <c r="CF1182" s="567"/>
      <c r="CG1182" s="567"/>
      <c r="CH1182" s="567"/>
      <c r="CI1182" s="567"/>
      <c r="CJ1182" s="567"/>
      <c r="CK1182" s="567"/>
      <c r="CL1182" s="567"/>
      <c r="CM1182" s="567"/>
      <c r="CN1182" s="568"/>
      <c r="CO1182" s="84"/>
      <c r="CP1182" s="134"/>
      <c r="CQ1182" s="134"/>
    </row>
    <row r="1183" spans="4:95" ht="14.25" customHeight="1">
      <c r="D1183" s="385"/>
      <c r="E1183" s="386"/>
      <c r="F1183" s="386"/>
      <c r="G1183" s="386"/>
      <c r="H1183" s="386"/>
      <c r="I1183" s="386"/>
      <c r="J1183" s="386"/>
      <c r="K1183" s="386"/>
      <c r="L1183" s="386"/>
      <c r="M1183" s="386"/>
      <c r="N1183" s="386"/>
      <c r="O1183" s="386"/>
      <c r="P1183" s="387"/>
      <c r="Q1183" s="385"/>
      <c r="R1183" s="386"/>
      <c r="S1183" s="386"/>
      <c r="T1183" s="386"/>
      <c r="U1183" s="386"/>
      <c r="V1183" s="386"/>
      <c r="W1183" s="387"/>
      <c r="X1183" s="385"/>
      <c r="Y1183" s="386"/>
      <c r="Z1183" s="386"/>
      <c r="AA1183" s="386"/>
      <c r="AB1183" s="386"/>
      <c r="AC1183" s="386"/>
      <c r="AD1183" s="387"/>
      <c r="AE1183" s="385"/>
      <c r="AF1183" s="386"/>
      <c r="AG1183" s="386"/>
      <c r="AH1183" s="386"/>
      <c r="AI1183" s="386"/>
      <c r="AJ1183" s="386"/>
      <c r="AK1183" s="386"/>
      <c r="AL1183" s="386"/>
      <c r="AM1183" s="386"/>
      <c r="AN1183" s="386"/>
      <c r="AO1183" s="386"/>
      <c r="AP1183" s="386"/>
      <c r="AQ1183" s="386"/>
      <c r="AR1183" s="386"/>
      <c r="AS1183" s="386"/>
      <c r="AT1183" s="387"/>
      <c r="AV1183" s="566"/>
      <c r="AW1183" s="567"/>
      <c r="AX1183" s="567"/>
      <c r="AY1183" s="567"/>
      <c r="AZ1183" s="567"/>
      <c r="BA1183" s="567"/>
      <c r="BB1183" s="567"/>
      <c r="BC1183" s="567"/>
      <c r="BD1183" s="567"/>
      <c r="BE1183" s="567"/>
      <c r="BF1183" s="567"/>
      <c r="BG1183" s="567"/>
      <c r="BH1183" s="567"/>
      <c r="BI1183" s="568"/>
      <c r="BJ1183" s="569"/>
      <c r="BK1183" s="570"/>
      <c r="BL1183" s="570"/>
      <c r="BM1183" s="570"/>
      <c r="BN1183" s="570"/>
      <c r="BO1183" s="570"/>
      <c r="BP1183" s="570"/>
      <c r="BQ1183" s="570"/>
      <c r="BR1183" s="570"/>
      <c r="BS1183" s="570"/>
      <c r="BT1183" s="570"/>
      <c r="BU1183" s="570"/>
      <c r="BV1183" s="570"/>
      <c r="BW1183" s="571"/>
      <c r="BX1183" s="566"/>
      <c r="BY1183" s="567"/>
      <c r="BZ1183" s="567"/>
      <c r="CA1183" s="567"/>
      <c r="CB1183" s="567"/>
      <c r="CC1183" s="567"/>
      <c r="CD1183" s="567"/>
      <c r="CE1183" s="567"/>
      <c r="CF1183" s="567"/>
      <c r="CG1183" s="567"/>
      <c r="CH1183" s="567"/>
      <c r="CI1183" s="567"/>
      <c r="CJ1183" s="567"/>
      <c r="CK1183" s="567"/>
      <c r="CL1183" s="567"/>
      <c r="CM1183" s="567"/>
      <c r="CN1183" s="568"/>
      <c r="CO1183" s="84"/>
      <c r="CP1183" s="134"/>
      <c r="CQ1183" s="134"/>
    </row>
    <row r="1184" spans="4:95" ht="14.25" customHeight="1">
      <c r="D1184" s="385"/>
      <c r="E1184" s="386"/>
      <c r="F1184" s="386"/>
      <c r="G1184" s="386"/>
      <c r="H1184" s="386"/>
      <c r="I1184" s="386"/>
      <c r="J1184" s="386"/>
      <c r="K1184" s="386"/>
      <c r="L1184" s="386"/>
      <c r="M1184" s="386"/>
      <c r="N1184" s="386"/>
      <c r="O1184" s="386"/>
      <c r="P1184" s="387"/>
      <c r="Q1184" s="385"/>
      <c r="R1184" s="386"/>
      <c r="S1184" s="386"/>
      <c r="T1184" s="386"/>
      <c r="U1184" s="386"/>
      <c r="V1184" s="386"/>
      <c r="W1184" s="387"/>
      <c r="X1184" s="385"/>
      <c r="Y1184" s="386"/>
      <c r="Z1184" s="386"/>
      <c r="AA1184" s="386"/>
      <c r="AB1184" s="386"/>
      <c r="AC1184" s="386"/>
      <c r="AD1184" s="387"/>
      <c r="AE1184" s="385"/>
      <c r="AF1184" s="386"/>
      <c r="AG1184" s="386"/>
      <c r="AH1184" s="386"/>
      <c r="AI1184" s="386"/>
      <c r="AJ1184" s="386"/>
      <c r="AK1184" s="386"/>
      <c r="AL1184" s="386"/>
      <c r="AM1184" s="386"/>
      <c r="AN1184" s="386"/>
      <c r="AO1184" s="386"/>
      <c r="AP1184" s="386"/>
      <c r="AQ1184" s="386"/>
      <c r="AR1184" s="386"/>
      <c r="AS1184" s="386"/>
      <c r="AT1184" s="387"/>
      <c r="AV1184" s="566"/>
      <c r="AW1184" s="567"/>
      <c r="AX1184" s="567"/>
      <c r="AY1184" s="567"/>
      <c r="AZ1184" s="567"/>
      <c r="BA1184" s="567"/>
      <c r="BB1184" s="567"/>
      <c r="BC1184" s="567"/>
      <c r="BD1184" s="567"/>
      <c r="BE1184" s="567"/>
      <c r="BF1184" s="567"/>
      <c r="BG1184" s="567"/>
      <c r="BH1184" s="567"/>
      <c r="BI1184" s="568"/>
      <c r="BJ1184" s="569"/>
      <c r="BK1184" s="570"/>
      <c r="BL1184" s="570"/>
      <c r="BM1184" s="570"/>
      <c r="BN1184" s="570"/>
      <c r="BO1184" s="570"/>
      <c r="BP1184" s="570"/>
      <c r="BQ1184" s="570"/>
      <c r="BR1184" s="570"/>
      <c r="BS1184" s="570"/>
      <c r="BT1184" s="570"/>
      <c r="BU1184" s="570"/>
      <c r="BV1184" s="570"/>
      <c r="BW1184" s="571"/>
      <c r="BX1184" s="566"/>
      <c r="BY1184" s="567"/>
      <c r="BZ1184" s="567"/>
      <c r="CA1184" s="567"/>
      <c r="CB1184" s="567"/>
      <c r="CC1184" s="567"/>
      <c r="CD1184" s="567"/>
      <c r="CE1184" s="567"/>
      <c r="CF1184" s="567"/>
      <c r="CG1184" s="567"/>
      <c r="CH1184" s="567"/>
      <c r="CI1184" s="567"/>
      <c r="CJ1184" s="567"/>
      <c r="CK1184" s="567"/>
      <c r="CL1184" s="567"/>
      <c r="CM1184" s="567"/>
      <c r="CN1184" s="568"/>
      <c r="CO1184" s="84"/>
      <c r="CP1184" s="134"/>
      <c r="CQ1184" s="134"/>
    </row>
    <row r="1185" spans="1:95" ht="14.25" customHeight="1">
      <c r="D1185" s="385"/>
      <c r="E1185" s="386"/>
      <c r="F1185" s="386"/>
      <c r="G1185" s="386"/>
      <c r="H1185" s="386"/>
      <c r="I1185" s="386"/>
      <c r="J1185" s="386"/>
      <c r="K1185" s="386"/>
      <c r="L1185" s="386"/>
      <c r="M1185" s="386"/>
      <c r="N1185" s="386"/>
      <c r="O1185" s="386"/>
      <c r="P1185" s="387"/>
      <c r="Q1185" s="385"/>
      <c r="R1185" s="386"/>
      <c r="S1185" s="386"/>
      <c r="T1185" s="386"/>
      <c r="U1185" s="386"/>
      <c r="V1185" s="386"/>
      <c r="W1185" s="387"/>
      <c r="X1185" s="385"/>
      <c r="Y1185" s="386"/>
      <c r="Z1185" s="386"/>
      <c r="AA1185" s="386"/>
      <c r="AB1185" s="386"/>
      <c r="AC1185" s="386"/>
      <c r="AD1185" s="387"/>
      <c r="AE1185" s="385"/>
      <c r="AF1185" s="386"/>
      <c r="AG1185" s="386"/>
      <c r="AH1185" s="386"/>
      <c r="AI1185" s="386"/>
      <c r="AJ1185" s="386"/>
      <c r="AK1185" s="386"/>
      <c r="AL1185" s="386"/>
      <c r="AM1185" s="386"/>
      <c r="AN1185" s="386"/>
      <c r="AO1185" s="386"/>
      <c r="AP1185" s="386"/>
      <c r="AQ1185" s="386"/>
      <c r="AR1185" s="386"/>
      <c r="AS1185" s="386"/>
      <c r="AT1185" s="387"/>
      <c r="AV1185" s="566"/>
      <c r="AW1185" s="567"/>
      <c r="AX1185" s="567"/>
      <c r="AY1185" s="567"/>
      <c r="AZ1185" s="567"/>
      <c r="BA1185" s="567"/>
      <c r="BB1185" s="567"/>
      <c r="BC1185" s="567"/>
      <c r="BD1185" s="567"/>
      <c r="BE1185" s="567"/>
      <c r="BF1185" s="567"/>
      <c r="BG1185" s="567"/>
      <c r="BH1185" s="567"/>
      <c r="BI1185" s="568"/>
      <c r="BJ1185" s="569"/>
      <c r="BK1185" s="570"/>
      <c r="BL1185" s="570"/>
      <c r="BM1185" s="570"/>
      <c r="BN1185" s="570"/>
      <c r="BO1185" s="570"/>
      <c r="BP1185" s="570"/>
      <c r="BQ1185" s="570"/>
      <c r="BR1185" s="570"/>
      <c r="BS1185" s="570"/>
      <c r="BT1185" s="570"/>
      <c r="BU1185" s="570"/>
      <c r="BV1185" s="570"/>
      <c r="BW1185" s="571"/>
      <c r="BX1185" s="566"/>
      <c r="BY1185" s="567"/>
      <c r="BZ1185" s="567"/>
      <c r="CA1185" s="567"/>
      <c r="CB1185" s="567"/>
      <c r="CC1185" s="567"/>
      <c r="CD1185" s="567"/>
      <c r="CE1185" s="567"/>
      <c r="CF1185" s="567"/>
      <c r="CG1185" s="567"/>
      <c r="CH1185" s="567"/>
      <c r="CI1185" s="567"/>
      <c r="CJ1185" s="567"/>
      <c r="CK1185" s="567"/>
      <c r="CL1185" s="567"/>
      <c r="CM1185" s="567"/>
      <c r="CN1185" s="568"/>
      <c r="CO1185" s="84"/>
      <c r="CP1185" s="134"/>
      <c r="CQ1185" s="134"/>
    </row>
    <row r="1186" spans="1:95">
      <c r="D1186" s="385"/>
      <c r="E1186" s="386"/>
      <c r="F1186" s="386"/>
      <c r="G1186" s="386"/>
      <c r="H1186" s="386"/>
      <c r="I1186" s="386"/>
      <c r="J1186" s="386"/>
      <c r="K1186" s="386"/>
      <c r="L1186" s="386"/>
      <c r="M1186" s="386"/>
      <c r="N1186" s="386"/>
      <c r="O1186" s="386"/>
      <c r="P1186" s="387"/>
      <c r="Q1186" s="385"/>
      <c r="R1186" s="386"/>
      <c r="S1186" s="386"/>
      <c r="T1186" s="386"/>
      <c r="U1186" s="386"/>
      <c r="V1186" s="386"/>
      <c r="W1186" s="387"/>
      <c r="X1186" s="385"/>
      <c r="Y1186" s="386"/>
      <c r="Z1186" s="386"/>
      <c r="AA1186" s="386"/>
      <c r="AB1186" s="386"/>
      <c r="AC1186" s="386"/>
      <c r="AD1186" s="387"/>
      <c r="AE1186" s="385"/>
      <c r="AF1186" s="386"/>
      <c r="AG1186" s="386"/>
      <c r="AH1186" s="386"/>
      <c r="AI1186" s="386"/>
      <c r="AJ1186" s="386"/>
      <c r="AK1186" s="386"/>
      <c r="AL1186" s="386"/>
      <c r="AM1186" s="386"/>
      <c r="AN1186" s="386"/>
      <c r="AO1186" s="386"/>
      <c r="AP1186" s="386"/>
      <c r="AQ1186" s="386"/>
      <c r="AR1186" s="386"/>
      <c r="AS1186" s="386"/>
      <c r="AT1186" s="387"/>
      <c r="AV1186" s="569"/>
      <c r="AW1186" s="570"/>
      <c r="AX1186" s="570"/>
      <c r="AY1186" s="570"/>
      <c r="AZ1186" s="570"/>
      <c r="BA1186" s="570"/>
      <c r="BB1186" s="570"/>
      <c r="BC1186" s="570"/>
      <c r="BD1186" s="570"/>
      <c r="BE1186" s="570"/>
      <c r="BF1186" s="570"/>
      <c r="BG1186" s="570"/>
      <c r="BH1186" s="570"/>
      <c r="BI1186" s="571"/>
      <c r="BJ1186" s="569"/>
      <c r="BK1186" s="570"/>
      <c r="BL1186" s="570"/>
      <c r="BM1186" s="570"/>
      <c r="BN1186" s="570"/>
      <c r="BO1186" s="570"/>
      <c r="BP1186" s="570"/>
      <c r="BQ1186" s="570"/>
      <c r="BR1186" s="570"/>
      <c r="BS1186" s="570"/>
      <c r="BT1186" s="570"/>
      <c r="BU1186" s="570"/>
      <c r="BV1186" s="570"/>
      <c r="BW1186" s="571"/>
      <c r="BX1186" s="566"/>
      <c r="BY1186" s="567"/>
      <c r="BZ1186" s="567"/>
      <c r="CA1186" s="567"/>
      <c r="CB1186" s="567"/>
      <c r="CC1186" s="567"/>
      <c r="CD1186" s="567"/>
      <c r="CE1186" s="567"/>
      <c r="CF1186" s="567"/>
      <c r="CG1186" s="567"/>
      <c r="CH1186" s="567"/>
      <c r="CI1186" s="567"/>
      <c r="CJ1186" s="567"/>
      <c r="CK1186" s="567"/>
      <c r="CL1186" s="567"/>
      <c r="CM1186" s="567"/>
      <c r="CN1186" s="568"/>
      <c r="CO1186" s="84"/>
      <c r="CP1186" s="134"/>
      <c r="CQ1186" s="134"/>
    </row>
    <row r="1187" spans="1:95" ht="14.25" customHeight="1">
      <c r="D1187" s="234" t="s">
        <v>1330</v>
      </c>
      <c r="E1187" s="109"/>
      <c r="F1187" s="109"/>
      <c r="G1187" s="109"/>
      <c r="H1187" s="109"/>
      <c r="I1187" s="109"/>
      <c r="J1187" s="109"/>
      <c r="K1187" s="109"/>
      <c r="L1187" s="109"/>
      <c r="M1187" s="109"/>
      <c r="N1187" s="109"/>
      <c r="O1187" s="109"/>
      <c r="P1187" s="109"/>
      <c r="Q1187" s="109"/>
      <c r="R1187" s="109"/>
      <c r="S1187" s="109"/>
      <c r="T1187" s="109"/>
      <c r="U1187" s="109"/>
      <c r="V1187" s="109"/>
      <c r="W1187" s="109"/>
      <c r="X1187" s="109"/>
      <c r="Y1187" s="109"/>
      <c r="Z1187" s="109"/>
      <c r="AA1187" s="109"/>
      <c r="AB1187" s="109"/>
      <c r="AC1187" s="109"/>
      <c r="AD1187" s="109"/>
      <c r="AE1187" s="109"/>
      <c r="AF1187" s="109"/>
      <c r="AG1187" s="109"/>
      <c r="AH1187" s="109"/>
      <c r="AI1187" s="109"/>
      <c r="AJ1187" s="109"/>
      <c r="AK1187" s="109"/>
      <c r="AL1187" s="109"/>
      <c r="AM1187" s="109"/>
      <c r="AN1187" s="109"/>
      <c r="AO1187" s="109"/>
      <c r="AP1187" s="109"/>
      <c r="AQ1187" s="109"/>
      <c r="AR1187" s="109"/>
      <c r="AS1187" s="109"/>
      <c r="AT1187" s="109"/>
      <c r="AV1187" s="565" t="s">
        <v>1352</v>
      </c>
      <c r="AW1187" s="565"/>
      <c r="AX1187" s="565"/>
      <c r="AY1187" s="565"/>
      <c r="AZ1187" s="565"/>
      <c r="BA1187" s="565"/>
      <c r="BB1187" s="565"/>
      <c r="BC1187" s="565"/>
      <c r="BD1187" s="565"/>
      <c r="BE1187" s="565"/>
      <c r="BF1187" s="565"/>
      <c r="BG1187" s="565"/>
      <c r="BH1187" s="565"/>
      <c r="BI1187" s="565"/>
      <c r="BJ1187" s="565"/>
      <c r="BK1187" s="565"/>
      <c r="BL1187" s="565"/>
      <c r="BM1187" s="565"/>
      <c r="BN1187" s="565"/>
      <c r="BO1187" s="565"/>
      <c r="BP1187" s="565"/>
      <c r="BQ1187" s="565"/>
      <c r="BR1187" s="565"/>
      <c r="BS1187" s="565"/>
      <c r="BT1187" s="565"/>
      <c r="BU1187" s="565"/>
      <c r="BV1187" s="565"/>
      <c r="BW1187" s="565"/>
      <c r="BX1187" s="565"/>
      <c r="BY1187" s="565"/>
      <c r="BZ1187" s="565"/>
      <c r="CA1187" s="565"/>
      <c r="CB1187" s="565"/>
      <c r="CC1187" s="565"/>
      <c r="CD1187" s="565"/>
      <c r="CE1187" s="565"/>
      <c r="CF1187" s="565"/>
      <c r="CG1187" s="565"/>
      <c r="CH1187" s="565"/>
      <c r="CI1187" s="565"/>
      <c r="CJ1187" s="565"/>
      <c r="CK1187" s="565"/>
      <c r="CL1187" s="565"/>
      <c r="CM1187" s="565"/>
      <c r="CN1187" s="565"/>
    </row>
    <row r="1188" spans="1:95" ht="14.25" customHeight="1">
      <c r="AE1188" s="102"/>
      <c r="AF1188" s="102"/>
      <c r="AG1188" s="102"/>
      <c r="AH1188" s="102"/>
      <c r="AI1188" s="102"/>
      <c r="AJ1188" s="102"/>
      <c r="AK1188" s="102"/>
      <c r="AL1188" s="102"/>
      <c r="AM1188" s="102"/>
      <c r="AN1188" s="102"/>
      <c r="AO1188" s="102"/>
      <c r="AP1188" s="102"/>
      <c r="AQ1188" s="102"/>
      <c r="AR1188" s="102"/>
      <c r="AS1188" s="102"/>
      <c r="AT1188" s="102"/>
    </row>
    <row r="1189" spans="1:95" ht="14.25" customHeight="1">
      <c r="A1189" s="116"/>
      <c r="B1189" s="116"/>
      <c r="C1189" s="116"/>
      <c r="D1189" s="116"/>
      <c r="E1189" s="116"/>
      <c r="F1189" s="116"/>
      <c r="G1189" s="116"/>
      <c r="H1189" s="116"/>
      <c r="I1189" s="116"/>
      <c r="J1189" s="116"/>
      <c r="K1189" s="116"/>
      <c r="L1189" s="116"/>
      <c r="M1189" s="116"/>
      <c r="N1189" s="116"/>
      <c r="O1189" s="116"/>
      <c r="P1189" s="116"/>
      <c r="Q1189" s="116"/>
      <c r="R1189" s="116"/>
      <c r="S1189" s="116"/>
      <c r="T1189" s="116"/>
      <c r="U1189" s="116"/>
      <c r="V1189" s="116"/>
      <c r="W1189" s="116"/>
      <c r="X1189" s="116"/>
      <c r="Y1189" s="116"/>
      <c r="Z1189" s="116"/>
      <c r="AA1189" s="116"/>
      <c r="AB1189" s="116"/>
      <c r="AC1189" s="116"/>
      <c r="AD1189" s="116"/>
      <c r="AE1189" s="116"/>
      <c r="AF1189" s="116"/>
      <c r="AG1189" s="116"/>
      <c r="AH1189" s="116"/>
      <c r="AI1189" s="116"/>
      <c r="AJ1189" s="116"/>
      <c r="AK1189" s="116"/>
      <c r="AL1189" s="116"/>
      <c r="AM1189" s="116"/>
      <c r="AN1189" s="116"/>
      <c r="AO1189" s="116"/>
      <c r="AP1189" s="116"/>
      <c r="AQ1189" s="116"/>
      <c r="AR1189" s="116"/>
      <c r="AS1189" s="116"/>
      <c r="AT1189" s="116"/>
      <c r="AU1189" s="116"/>
      <c r="AV1189" s="116"/>
      <c r="AW1189" s="116"/>
      <c r="AX1189" s="116"/>
      <c r="AY1189" s="116"/>
      <c r="AZ1189" s="116"/>
      <c r="BA1189" s="116"/>
      <c r="BB1189" s="116"/>
      <c r="BC1189" s="116"/>
      <c r="BD1189" s="116"/>
      <c r="BE1189" s="116"/>
      <c r="BF1189" s="116"/>
      <c r="BG1189" s="116"/>
      <c r="BH1189" s="116"/>
      <c r="BI1189" s="116"/>
      <c r="BJ1189" s="116"/>
      <c r="BK1189" s="116"/>
      <c r="BL1189" s="116"/>
      <c r="BM1189" s="116"/>
      <c r="BN1189" s="116"/>
      <c r="BO1189" s="116"/>
      <c r="BP1189" s="116"/>
      <c r="BQ1189" s="116"/>
      <c r="BR1189" s="116"/>
      <c r="BS1189" s="116"/>
      <c r="BT1189" s="116"/>
      <c r="BU1189" s="116"/>
      <c r="BV1189" s="116"/>
      <c r="BW1189" s="116"/>
      <c r="BX1189" s="116"/>
      <c r="BY1189" s="116"/>
      <c r="BZ1189" s="116"/>
      <c r="CA1189" s="116"/>
      <c r="CB1189" s="116"/>
      <c r="CC1189" s="116"/>
      <c r="CD1189" s="116"/>
      <c r="CE1189" s="116"/>
      <c r="CF1189" s="116"/>
      <c r="CG1189" s="116"/>
      <c r="CH1189" s="116"/>
      <c r="CI1189" s="116"/>
      <c r="CJ1189" s="116"/>
      <c r="CK1189" s="116"/>
      <c r="CL1189" s="116"/>
      <c r="CM1189" s="116"/>
      <c r="CN1189" s="116"/>
    </row>
    <row r="1190" spans="1:95" ht="14.25" customHeight="1">
      <c r="A1190" s="116"/>
      <c r="B1190" s="116"/>
      <c r="C1190" s="116"/>
      <c r="D1190" s="116"/>
      <c r="E1190" s="116"/>
      <c r="F1190" s="116"/>
      <c r="G1190" s="116"/>
      <c r="H1190" s="116"/>
      <c r="I1190" s="116"/>
      <c r="J1190" s="116"/>
      <c r="K1190" s="116"/>
      <c r="L1190" s="116"/>
      <c r="M1190" s="116"/>
      <c r="N1190" s="116"/>
      <c r="O1190" s="116"/>
      <c r="P1190" s="116"/>
      <c r="Q1190" s="116"/>
      <c r="R1190" s="116"/>
      <c r="S1190" s="116"/>
      <c r="T1190" s="116"/>
      <c r="U1190" s="116"/>
      <c r="V1190" s="116"/>
      <c r="W1190" s="116"/>
      <c r="X1190" s="116"/>
      <c r="Y1190" s="116"/>
      <c r="Z1190" s="116"/>
      <c r="AA1190" s="116"/>
      <c r="AB1190" s="116"/>
      <c r="AC1190" s="116"/>
      <c r="AD1190" s="116"/>
      <c r="AE1190" s="116"/>
      <c r="AF1190" s="116"/>
      <c r="AG1190" s="116"/>
      <c r="AH1190" s="116"/>
      <c r="AI1190" s="116"/>
      <c r="AJ1190" s="116"/>
      <c r="AK1190" s="116"/>
      <c r="AL1190" s="116"/>
      <c r="AM1190" s="116"/>
      <c r="AN1190" s="116"/>
      <c r="AO1190" s="116"/>
      <c r="AP1190" s="116"/>
      <c r="AQ1190" s="116"/>
      <c r="AR1190" s="116"/>
      <c r="AS1190" s="116"/>
      <c r="AT1190" s="116"/>
      <c r="AU1190" s="116"/>
      <c r="AV1190" s="116"/>
      <c r="AW1190" s="116"/>
      <c r="AX1190" s="116"/>
      <c r="AY1190" s="116"/>
      <c r="AZ1190" s="116"/>
      <c r="BA1190" s="116"/>
      <c r="BB1190" s="116"/>
      <c r="BC1190" s="116"/>
      <c r="BD1190" s="116"/>
      <c r="BE1190" s="116"/>
      <c r="BF1190" s="116"/>
      <c r="BG1190" s="116"/>
      <c r="BH1190" s="116"/>
      <c r="BI1190" s="116"/>
      <c r="BJ1190" s="116"/>
      <c r="BK1190" s="116"/>
      <c r="BL1190" s="116"/>
      <c r="BM1190" s="116"/>
      <c r="BN1190" s="116"/>
      <c r="BO1190" s="116"/>
      <c r="BP1190" s="116"/>
      <c r="BQ1190" s="116"/>
      <c r="BR1190" s="116"/>
      <c r="BS1190" s="116"/>
      <c r="BT1190" s="116"/>
      <c r="BU1190" s="116"/>
      <c r="BV1190" s="116"/>
      <c r="BW1190" s="116"/>
      <c r="BX1190" s="116"/>
      <c r="BY1190" s="116"/>
      <c r="BZ1190" s="116"/>
      <c r="CA1190" s="116"/>
      <c r="CB1190" s="116"/>
      <c r="CC1190" s="116"/>
      <c r="CD1190" s="116"/>
      <c r="CE1190" s="116"/>
      <c r="CF1190" s="116"/>
      <c r="CG1190" s="116"/>
      <c r="CH1190" s="116"/>
      <c r="CI1190" s="116"/>
      <c r="CJ1190" s="116"/>
      <c r="CK1190" s="116"/>
      <c r="CL1190" s="116"/>
      <c r="CM1190" s="116"/>
      <c r="CN1190" s="116"/>
    </row>
    <row r="1191" spans="1:95" ht="14.25" customHeight="1">
      <c r="AE1191" s="102"/>
      <c r="AF1191" s="102"/>
      <c r="AG1191" s="102"/>
      <c r="AH1191" s="102"/>
      <c r="AI1191" s="102"/>
      <c r="AJ1191" s="102"/>
      <c r="AK1191" s="102"/>
      <c r="AL1191" s="102"/>
      <c r="AM1191" s="102"/>
      <c r="AN1191" s="102"/>
      <c r="AO1191" s="102"/>
      <c r="AP1191" s="102"/>
      <c r="AQ1191" s="102"/>
      <c r="AR1191" s="102"/>
      <c r="AS1191" s="102"/>
      <c r="AT1191" s="102"/>
    </row>
    <row r="1192" spans="1:95" ht="14.25" customHeight="1">
      <c r="D1192" s="900"/>
      <c r="E1192" s="900"/>
      <c r="F1192" s="900"/>
      <c r="G1192" s="900"/>
      <c r="H1192" s="900"/>
      <c r="I1192" s="900"/>
      <c r="J1192" s="900"/>
      <c r="K1192" s="900"/>
      <c r="L1192" s="900"/>
      <c r="M1192" s="900"/>
      <c r="N1192" s="900"/>
      <c r="O1192" s="900"/>
      <c r="P1192" s="900"/>
      <c r="Q1192" s="900"/>
      <c r="R1192" s="900"/>
      <c r="S1192" s="900"/>
      <c r="T1192" s="900"/>
      <c r="U1192" s="900"/>
      <c r="V1192" s="900"/>
      <c r="W1192" s="900"/>
      <c r="X1192" s="900"/>
      <c r="Y1192" s="900"/>
      <c r="Z1192" s="900"/>
      <c r="AA1192" s="900"/>
      <c r="AB1192" s="900"/>
      <c r="AC1192" s="900"/>
      <c r="AD1192" s="900"/>
      <c r="AE1192" s="900"/>
      <c r="AF1192" s="900"/>
      <c r="AG1192" s="900"/>
      <c r="AH1192" s="900"/>
      <c r="AI1192" s="900"/>
      <c r="AJ1192" s="900"/>
      <c r="AK1192" s="900"/>
      <c r="AL1192" s="900"/>
      <c r="AM1192" s="900"/>
      <c r="AN1192" s="900"/>
      <c r="AO1192" s="900"/>
      <c r="AP1192" s="900"/>
      <c r="AQ1192" s="900"/>
      <c r="AR1192" s="900"/>
      <c r="AS1192" s="900"/>
      <c r="AT1192" s="900"/>
      <c r="AV1192" s="514" t="s">
        <v>547</v>
      </c>
      <c r="AW1192" s="514"/>
      <c r="AX1192" s="514"/>
      <c r="AY1192" s="514"/>
      <c r="AZ1192" s="514"/>
      <c r="BA1192" s="514"/>
      <c r="BB1192" s="514"/>
      <c r="BC1192" s="514"/>
      <c r="BD1192" s="514"/>
      <c r="BE1192" s="514"/>
      <c r="BF1192" s="514"/>
      <c r="BG1192" s="514"/>
      <c r="BH1192" s="514"/>
      <c r="BI1192" s="514"/>
      <c r="BJ1192" s="514"/>
      <c r="BK1192" s="514"/>
      <c r="BL1192" s="514"/>
      <c r="BM1192" s="514"/>
      <c r="BN1192" s="514"/>
      <c r="BO1192" s="514"/>
      <c r="BP1192" s="514"/>
      <c r="BQ1192" s="514"/>
      <c r="BR1192" s="514"/>
      <c r="BS1192" s="514"/>
      <c r="BT1192" s="514"/>
      <c r="BU1192" s="514"/>
      <c r="BV1192" s="514"/>
      <c r="BW1192" s="514"/>
      <c r="BX1192" s="514"/>
      <c r="BY1192" s="514"/>
      <c r="BZ1192" s="514"/>
      <c r="CA1192" s="514"/>
      <c r="CB1192" s="514"/>
      <c r="CC1192" s="514"/>
      <c r="CD1192" s="514"/>
      <c r="CE1192" s="514"/>
      <c r="CF1192" s="514"/>
      <c r="CG1192" s="514"/>
      <c r="CH1192" s="514"/>
      <c r="CI1192" s="514"/>
      <c r="CJ1192" s="514"/>
      <c r="CK1192" s="514"/>
      <c r="CL1192" s="514"/>
      <c r="CM1192" s="514"/>
      <c r="CN1192" s="514"/>
    </row>
    <row r="1193" spans="1:95" ht="14.25" customHeight="1">
      <c r="D1193" s="615" t="s">
        <v>546</v>
      </c>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15"/>
      <c r="AL1193" s="615"/>
      <c r="AM1193" s="615"/>
      <c r="AN1193" s="615"/>
      <c r="AO1193" s="615"/>
      <c r="AP1193" s="615"/>
      <c r="AQ1193" s="615"/>
      <c r="AR1193" s="615"/>
      <c r="AS1193" s="615"/>
      <c r="AT1193" s="615"/>
      <c r="AV1193" s="514"/>
      <c r="AW1193" s="514"/>
      <c r="AX1193" s="514"/>
      <c r="AY1193" s="514"/>
      <c r="AZ1193" s="514"/>
      <c r="BA1193" s="514"/>
      <c r="BB1193" s="514"/>
      <c r="BC1193" s="514"/>
      <c r="BD1193" s="514"/>
      <c r="BE1193" s="514"/>
      <c r="BF1193" s="514"/>
      <c r="BG1193" s="514"/>
      <c r="BH1193" s="514"/>
      <c r="BI1193" s="514"/>
      <c r="BJ1193" s="514"/>
      <c r="BK1193" s="514"/>
      <c r="BL1193" s="514"/>
      <c r="BM1193" s="514"/>
      <c r="BN1193" s="514"/>
      <c r="BO1193" s="514"/>
      <c r="BP1193" s="514"/>
      <c r="BQ1193" s="514"/>
      <c r="BR1193" s="514"/>
      <c r="BS1193" s="514"/>
      <c r="BT1193" s="514"/>
      <c r="BU1193" s="514"/>
      <c r="BV1193" s="514"/>
      <c r="BW1193" s="514"/>
      <c r="BX1193" s="514"/>
      <c r="BY1193" s="514"/>
      <c r="BZ1193" s="514"/>
      <c r="CA1193" s="514"/>
      <c r="CB1193" s="514"/>
      <c r="CC1193" s="514"/>
      <c r="CD1193" s="514"/>
      <c r="CE1193" s="514"/>
      <c r="CF1193" s="514"/>
      <c r="CG1193" s="514"/>
      <c r="CH1193" s="514"/>
      <c r="CI1193" s="514"/>
      <c r="CJ1193" s="514"/>
      <c r="CK1193" s="514"/>
      <c r="CL1193" s="514"/>
      <c r="CM1193" s="514"/>
      <c r="CN1193" s="514"/>
    </row>
    <row r="1194" spans="1:95" ht="14.25" customHeight="1">
      <c r="D1194" s="98"/>
      <c r="E1194" s="98"/>
      <c r="F1194" s="98"/>
      <c r="G1194" s="98"/>
      <c r="H1194" s="98"/>
      <c r="I1194" s="98"/>
      <c r="J1194" s="98"/>
      <c r="K1194" s="98"/>
      <c r="L1194" s="98"/>
      <c r="M1194" s="98"/>
      <c r="N1194" s="98"/>
      <c r="O1194" s="98"/>
      <c r="P1194" s="98"/>
      <c r="Q1194" s="98"/>
      <c r="R1194" s="98"/>
      <c r="S1194" s="98"/>
      <c r="T1194" s="98"/>
      <c r="U1194" s="98"/>
      <c r="V1194" s="98"/>
      <c r="W1194" s="98"/>
      <c r="X1194" s="98"/>
      <c r="Y1194" s="98"/>
      <c r="Z1194" s="98"/>
      <c r="AA1194" s="98"/>
      <c r="AB1194" s="98"/>
      <c r="AC1194" s="98"/>
      <c r="AD1194" s="98"/>
      <c r="AE1194" s="98"/>
      <c r="AF1194" s="98"/>
      <c r="AG1194" s="98"/>
      <c r="AH1194" s="98"/>
      <c r="AI1194" s="98"/>
      <c r="AJ1194" s="98"/>
      <c r="AK1194" s="98"/>
      <c r="AL1194" s="98"/>
      <c r="AM1194" s="98"/>
      <c r="AN1194" s="98"/>
      <c r="AO1194" s="98"/>
      <c r="AP1194" s="98"/>
      <c r="AQ1194" s="98"/>
      <c r="AR1194" s="98"/>
      <c r="AS1194" s="98"/>
      <c r="AT1194" s="98"/>
      <c r="AV1194" s="447"/>
      <c r="AW1194" s="447"/>
      <c r="AX1194" s="447"/>
      <c r="AY1194" s="447"/>
      <c r="AZ1194" s="447"/>
      <c r="BA1194" s="447"/>
      <c r="BB1194" s="447"/>
      <c r="BC1194" s="447"/>
      <c r="BD1194" s="447"/>
      <c r="BE1194" s="447"/>
      <c r="BF1194" s="447"/>
      <c r="BG1194" s="447"/>
      <c r="BH1194" s="447"/>
      <c r="BI1194" s="447"/>
      <c r="BJ1194" s="447"/>
      <c r="BK1194" s="447"/>
      <c r="BL1194" s="447"/>
      <c r="BM1194" s="447"/>
      <c r="BN1194" s="447"/>
      <c r="BO1194" s="447"/>
      <c r="BP1194" s="447"/>
      <c r="BQ1194" s="447"/>
      <c r="BR1194" s="447"/>
      <c r="BS1194" s="447"/>
      <c r="BT1194" s="447"/>
      <c r="BU1194" s="447"/>
      <c r="BV1194" s="447"/>
      <c r="BW1194" s="447"/>
      <c r="BX1194" s="447"/>
      <c r="BY1194" s="447"/>
      <c r="BZ1194" s="447"/>
      <c r="CA1194" s="447"/>
      <c r="CB1194" s="447"/>
      <c r="CC1194" s="447"/>
      <c r="CD1194" s="447"/>
      <c r="CE1194" s="447"/>
      <c r="CF1194" s="447"/>
      <c r="CG1194" s="447"/>
      <c r="CH1194" s="447"/>
      <c r="CI1194" s="447"/>
      <c r="CJ1194" s="447"/>
      <c r="CK1194" s="447"/>
      <c r="CL1194" s="447"/>
      <c r="CM1194" s="447"/>
      <c r="CN1194" s="447"/>
    </row>
    <row r="1195" spans="1:95" ht="14.25" customHeight="1">
      <c r="D1195" s="317" t="s">
        <v>548</v>
      </c>
      <c r="E1195" s="318"/>
      <c r="F1195" s="318"/>
      <c r="G1195" s="318"/>
      <c r="H1195" s="318"/>
      <c r="I1195" s="318"/>
      <c r="J1195" s="318"/>
      <c r="K1195" s="318"/>
      <c r="L1195" s="318"/>
      <c r="M1195" s="318"/>
      <c r="N1195" s="318"/>
      <c r="O1195" s="318"/>
      <c r="P1195" s="318"/>
      <c r="Q1195" s="318"/>
      <c r="R1195" s="318"/>
      <c r="S1195" s="318"/>
      <c r="T1195" s="318"/>
      <c r="U1195" s="318"/>
      <c r="V1195" s="318"/>
      <c r="W1195" s="318"/>
      <c r="X1195" s="318"/>
      <c r="Y1195" s="319"/>
      <c r="Z1195" s="317" t="s">
        <v>498</v>
      </c>
      <c r="AA1195" s="318"/>
      <c r="AB1195" s="318"/>
      <c r="AC1195" s="318"/>
      <c r="AD1195" s="318"/>
      <c r="AE1195" s="318"/>
      <c r="AF1195" s="318"/>
      <c r="AG1195" s="318"/>
      <c r="AH1195" s="318"/>
      <c r="AI1195" s="318"/>
      <c r="AJ1195" s="319"/>
      <c r="AK1195" s="317" t="s">
        <v>549</v>
      </c>
      <c r="AL1195" s="318"/>
      <c r="AM1195" s="318"/>
      <c r="AN1195" s="318"/>
      <c r="AO1195" s="318"/>
      <c r="AP1195" s="318"/>
      <c r="AQ1195" s="318"/>
      <c r="AR1195" s="318"/>
      <c r="AS1195" s="318"/>
      <c r="AT1195" s="319"/>
      <c r="AU1195" s="7"/>
      <c r="AV1195" s="317" t="s">
        <v>550</v>
      </c>
      <c r="AW1195" s="318"/>
      <c r="AX1195" s="318"/>
      <c r="AY1195" s="318"/>
      <c r="AZ1195" s="318"/>
      <c r="BA1195" s="318"/>
      <c r="BB1195" s="318"/>
      <c r="BC1195" s="318"/>
      <c r="BD1195" s="318"/>
      <c r="BE1195" s="318"/>
      <c r="BF1195" s="318"/>
      <c r="BG1195" s="318"/>
      <c r="BH1195" s="318"/>
      <c r="BI1195" s="318"/>
      <c r="BJ1195" s="318"/>
      <c r="BK1195" s="319"/>
      <c r="BL1195" s="317" t="s">
        <v>551</v>
      </c>
      <c r="BM1195" s="318"/>
      <c r="BN1195" s="318"/>
      <c r="BO1195" s="318"/>
      <c r="BP1195" s="318"/>
      <c r="BQ1195" s="318"/>
      <c r="BR1195" s="318"/>
      <c r="BS1195" s="318"/>
      <c r="BT1195" s="318"/>
      <c r="BU1195" s="318"/>
      <c r="BV1195" s="318"/>
      <c r="BW1195" s="318"/>
      <c r="BX1195" s="318"/>
      <c r="BY1195" s="318"/>
      <c r="BZ1195" s="318"/>
      <c r="CA1195" s="319"/>
      <c r="CB1195" s="317" t="s">
        <v>468</v>
      </c>
      <c r="CC1195" s="318"/>
      <c r="CD1195" s="318"/>
      <c r="CE1195" s="318"/>
      <c r="CF1195" s="318"/>
      <c r="CG1195" s="318"/>
      <c r="CH1195" s="318"/>
      <c r="CI1195" s="318"/>
      <c r="CJ1195" s="318"/>
      <c r="CK1195" s="318"/>
      <c r="CL1195" s="318"/>
      <c r="CM1195" s="318"/>
      <c r="CN1195" s="319"/>
    </row>
    <row r="1196" spans="1:95" ht="14.25" customHeight="1">
      <c r="D1196" s="323"/>
      <c r="E1196" s="324"/>
      <c r="F1196" s="324"/>
      <c r="G1196" s="324"/>
      <c r="H1196" s="324"/>
      <c r="I1196" s="324"/>
      <c r="J1196" s="324"/>
      <c r="K1196" s="324"/>
      <c r="L1196" s="324"/>
      <c r="M1196" s="324"/>
      <c r="N1196" s="324"/>
      <c r="O1196" s="324"/>
      <c r="P1196" s="324"/>
      <c r="Q1196" s="324"/>
      <c r="R1196" s="324"/>
      <c r="S1196" s="324"/>
      <c r="T1196" s="324"/>
      <c r="U1196" s="324"/>
      <c r="V1196" s="324"/>
      <c r="W1196" s="324"/>
      <c r="X1196" s="324"/>
      <c r="Y1196" s="325"/>
      <c r="Z1196" s="323"/>
      <c r="AA1196" s="324"/>
      <c r="AB1196" s="324"/>
      <c r="AC1196" s="324"/>
      <c r="AD1196" s="324"/>
      <c r="AE1196" s="324"/>
      <c r="AF1196" s="324"/>
      <c r="AG1196" s="324"/>
      <c r="AH1196" s="324"/>
      <c r="AI1196" s="324"/>
      <c r="AJ1196" s="325"/>
      <c r="AK1196" s="323"/>
      <c r="AL1196" s="324"/>
      <c r="AM1196" s="324"/>
      <c r="AN1196" s="324"/>
      <c r="AO1196" s="324"/>
      <c r="AP1196" s="324"/>
      <c r="AQ1196" s="324"/>
      <c r="AR1196" s="324"/>
      <c r="AS1196" s="324"/>
      <c r="AT1196" s="325"/>
      <c r="AU1196" s="7"/>
      <c r="AV1196" s="323"/>
      <c r="AW1196" s="324"/>
      <c r="AX1196" s="324"/>
      <c r="AY1196" s="324"/>
      <c r="AZ1196" s="324"/>
      <c r="BA1196" s="324"/>
      <c r="BB1196" s="324"/>
      <c r="BC1196" s="324"/>
      <c r="BD1196" s="324"/>
      <c r="BE1196" s="324"/>
      <c r="BF1196" s="324"/>
      <c r="BG1196" s="324"/>
      <c r="BH1196" s="324"/>
      <c r="BI1196" s="324"/>
      <c r="BJ1196" s="324"/>
      <c r="BK1196" s="325"/>
      <c r="BL1196" s="323"/>
      <c r="BM1196" s="324"/>
      <c r="BN1196" s="324"/>
      <c r="BO1196" s="324"/>
      <c r="BP1196" s="324"/>
      <c r="BQ1196" s="324"/>
      <c r="BR1196" s="324"/>
      <c r="BS1196" s="324"/>
      <c r="BT1196" s="324"/>
      <c r="BU1196" s="324"/>
      <c r="BV1196" s="324"/>
      <c r="BW1196" s="324"/>
      <c r="BX1196" s="324"/>
      <c r="BY1196" s="324"/>
      <c r="BZ1196" s="324"/>
      <c r="CA1196" s="325"/>
      <c r="CB1196" s="320"/>
      <c r="CC1196" s="321"/>
      <c r="CD1196" s="321"/>
      <c r="CE1196" s="321"/>
      <c r="CF1196" s="321"/>
      <c r="CG1196" s="321"/>
      <c r="CH1196" s="321"/>
      <c r="CI1196" s="321"/>
      <c r="CJ1196" s="321"/>
      <c r="CK1196" s="321"/>
      <c r="CL1196" s="321"/>
      <c r="CM1196" s="321"/>
      <c r="CN1196" s="322"/>
    </row>
    <row r="1197" spans="1:95" ht="14.25" customHeight="1">
      <c r="D1197" s="385" t="s">
        <v>552</v>
      </c>
      <c r="E1197" s="386"/>
      <c r="F1197" s="386"/>
      <c r="G1197" s="386"/>
      <c r="H1197" s="386"/>
      <c r="I1197" s="386"/>
      <c r="J1197" s="386"/>
      <c r="K1197" s="386"/>
      <c r="L1197" s="386"/>
      <c r="M1197" s="386"/>
      <c r="N1197" s="386"/>
      <c r="O1197" s="386"/>
      <c r="P1197" s="386"/>
      <c r="Q1197" s="386"/>
      <c r="R1197" s="386"/>
      <c r="S1197" s="386"/>
      <c r="T1197" s="386"/>
      <c r="U1197" s="386"/>
      <c r="V1197" s="386"/>
      <c r="W1197" s="386"/>
      <c r="X1197" s="386"/>
      <c r="Y1197" s="387"/>
      <c r="Z1197" s="904"/>
      <c r="AA1197" s="905"/>
      <c r="AB1197" s="905"/>
      <c r="AC1197" s="905"/>
      <c r="AD1197" s="905"/>
      <c r="AE1197" s="905"/>
      <c r="AF1197" s="905"/>
      <c r="AG1197" s="905"/>
      <c r="AH1197" s="905"/>
      <c r="AI1197" s="905"/>
      <c r="AJ1197" s="906"/>
      <c r="AK1197" s="424"/>
      <c r="AL1197" s="425"/>
      <c r="AM1197" s="425"/>
      <c r="AN1197" s="425"/>
      <c r="AO1197" s="425"/>
      <c r="AP1197" s="425"/>
      <c r="AQ1197" s="425"/>
      <c r="AR1197" s="425"/>
      <c r="AS1197" s="425"/>
      <c r="AT1197" s="426"/>
      <c r="AV1197" s="410" t="s">
        <v>498</v>
      </c>
      <c r="AW1197" s="411"/>
      <c r="AX1197" s="411"/>
      <c r="AY1197" s="411"/>
      <c r="AZ1197" s="411"/>
      <c r="BA1197" s="411"/>
      <c r="BB1197" s="411"/>
      <c r="BC1197" s="412"/>
      <c r="BD1197" s="410" t="s">
        <v>549</v>
      </c>
      <c r="BE1197" s="411"/>
      <c r="BF1197" s="411"/>
      <c r="BG1197" s="411"/>
      <c r="BH1197" s="411"/>
      <c r="BI1197" s="411"/>
      <c r="BJ1197" s="411"/>
      <c r="BK1197" s="412"/>
      <c r="BL1197" s="410" t="s">
        <v>498</v>
      </c>
      <c r="BM1197" s="411"/>
      <c r="BN1197" s="411"/>
      <c r="BO1197" s="411"/>
      <c r="BP1197" s="411"/>
      <c r="BQ1197" s="411"/>
      <c r="BR1197" s="411"/>
      <c r="BS1197" s="412"/>
      <c r="BT1197" s="410" t="s">
        <v>549</v>
      </c>
      <c r="BU1197" s="411"/>
      <c r="BV1197" s="411"/>
      <c r="BW1197" s="411"/>
      <c r="BX1197" s="411"/>
      <c r="BY1197" s="411"/>
      <c r="BZ1197" s="411"/>
      <c r="CA1197" s="412"/>
      <c r="CB1197" s="323"/>
      <c r="CC1197" s="324"/>
      <c r="CD1197" s="324"/>
      <c r="CE1197" s="324"/>
      <c r="CF1197" s="324"/>
      <c r="CG1197" s="324"/>
      <c r="CH1197" s="324"/>
      <c r="CI1197" s="324"/>
      <c r="CJ1197" s="324"/>
      <c r="CK1197" s="324"/>
      <c r="CL1197" s="324"/>
      <c r="CM1197" s="324"/>
      <c r="CN1197" s="325"/>
    </row>
    <row r="1198" spans="1:95" ht="14.25" customHeight="1">
      <c r="D1198" s="385" t="s">
        <v>553</v>
      </c>
      <c r="E1198" s="386"/>
      <c r="F1198" s="386"/>
      <c r="G1198" s="386"/>
      <c r="H1198" s="386"/>
      <c r="I1198" s="386"/>
      <c r="J1198" s="386"/>
      <c r="K1198" s="386"/>
      <c r="L1198" s="386"/>
      <c r="M1198" s="386"/>
      <c r="N1198" s="386"/>
      <c r="O1198" s="386"/>
      <c r="P1198" s="386"/>
      <c r="Q1198" s="386"/>
      <c r="R1198" s="386"/>
      <c r="S1198" s="386"/>
      <c r="T1198" s="386"/>
      <c r="U1198" s="386"/>
      <c r="V1198" s="386"/>
      <c r="W1198" s="386"/>
      <c r="X1198" s="386"/>
      <c r="Y1198" s="387"/>
      <c r="Z1198" s="904"/>
      <c r="AA1198" s="905"/>
      <c r="AB1198" s="905"/>
      <c r="AC1198" s="905"/>
      <c r="AD1198" s="905"/>
      <c r="AE1198" s="905"/>
      <c r="AF1198" s="905"/>
      <c r="AG1198" s="905"/>
      <c r="AH1198" s="905"/>
      <c r="AI1198" s="905"/>
      <c r="AJ1198" s="906"/>
      <c r="AK1198" s="424"/>
      <c r="AL1198" s="425"/>
      <c r="AM1198" s="425"/>
      <c r="AN1198" s="425"/>
      <c r="AO1198" s="425"/>
      <c r="AP1198" s="425"/>
      <c r="AQ1198" s="425"/>
      <c r="AR1198" s="425"/>
      <c r="AS1198" s="425"/>
      <c r="AT1198" s="426"/>
      <c r="AV1198" s="722">
        <v>8473</v>
      </c>
      <c r="AW1198" s="723"/>
      <c r="AX1198" s="723"/>
      <c r="AY1198" s="723"/>
      <c r="AZ1198" s="723"/>
      <c r="BA1198" s="723"/>
      <c r="BB1198" s="723"/>
      <c r="BC1198" s="724"/>
      <c r="BD1198" s="722">
        <v>2290</v>
      </c>
      <c r="BE1198" s="723"/>
      <c r="BF1198" s="723"/>
      <c r="BG1198" s="723"/>
      <c r="BH1198" s="723"/>
      <c r="BI1198" s="723"/>
      <c r="BJ1198" s="723"/>
      <c r="BK1198" s="724"/>
      <c r="BL1198" s="709">
        <v>10724</v>
      </c>
      <c r="BM1198" s="710"/>
      <c r="BN1198" s="710"/>
      <c r="BO1198" s="710"/>
      <c r="BP1198" s="710"/>
      <c r="BQ1198" s="710"/>
      <c r="BR1198" s="710"/>
      <c r="BS1198" s="711"/>
      <c r="BT1198" s="709">
        <v>3564</v>
      </c>
      <c r="BU1198" s="710"/>
      <c r="BV1198" s="710"/>
      <c r="BW1198" s="710"/>
      <c r="BX1198" s="710"/>
      <c r="BY1198" s="710"/>
      <c r="BZ1198" s="710"/>
      <c r="CA1198" s="711"/>
      <c r="CB1198" s="424">
        <f>+BL1198+BT1198</f>
        <v>14288</v>
      </c>
      <c r="CC1198" s="425"/>
      <c r="CD1198" s="425"/>
      <c r="CE1198" s="425"/>
      <c r="CF1198" s="425"/>
      <c r="CG1198" s="425"/>
      <c r="CH1198" s="425"/>
      <c r="CI1198" s="425"/>
      <c r="CJ1198" s="425"/>
      <c r="CK1198" s="425"/>
      <c r="CL1198" s="425"/>
      <c r="CM1198" s="425"/>
      <c r="CN1198" s="426"/>
    </row>
    <row r="1199" spans="1:95" ht="14.25" customHeight="1">
      <c r="D1199" s="385" t="s">
        <v>554</v>
      </c>
      <c r="E1199" s="386"/>
      <c r="F1199" s="386"/>
      <c r="G1199" s="386"/>
      <c r="H1199" s="386"/>
      <c r="I1199" s="386"/>
      <c r="J1199" s="386"/>
      <c r="K1199" s="386"/>
      <c r="L1199" s="386"/>
      <c r="M1199" s="386"/>
      <c r="N1199" s="386"/>
      <c r="O1199" s="386"/>
      <c r="P1199" s="386"/>
      <c r="Q1199" s="386"/>
      <c r="R1199" s="386"/>
      <c r="S1199" s="386"/>
      <c r="T1199" s="386"/>
      <c r="U1199" s="386"/>
      <c r="V1199" s="386"/>
      <c r="W1199" s="386"/>
      <c r="X1199" s="386"/>
      <c r="Y1199" s="387"/>
      <c r="Z1199" s="904"/>
      <c r="AA1199" s="905"/>
      <c r="AB1199" s="905"/>
      <c r="AC1199" s="905"/>
      <c r="AD1199" s="905"/>
      <c r="AE1199" s="905"/>
      <c r="AF1199" s="905"/>
      <c r="AG1199" s="905"/>
      <c r="AH1199" s="905"/>
      <c r="AI1199" s="905"/>
      <c r="AJ1199" s="906"/>
      <c r="AK1199" s="424"/>
      <c r="AL1199" s="425"/>
      <c r="AM1199" s="425"/>
      <c r="AN1199" s="425"/>
      <c r="AO1199" s="425"/>
      <c r="AP1199" s="425"/>
      <c r="AQ1199" s="425"/>
      <c r="AR1199" s="425"/>
      <c r="AS1199" s="425"/>
      <c r="AT1199" s="426"/>
      <c r="AV1199" s="407"/>
      <c r="AW1199" s="408"/>
      <c r="AX1199" s="408"/>
      <c r="AY1199" s="408"/>
      <c r="AZ1199" s="408"/>
      <c r="BA1199" s="408"/>
      <c r="BB1199" s="408"/>
      <c r="BC1199" s="409"/>
      <c r="BD1199" s="407"/>
      <c r="BE1199" s="408"/>
      <c r="BF1199" s="408"/>
      <c r="BG1199" s="408"/>
      <c r="BH1199" s="408"/>
      <c r="BI1199" s="408"/>
      <c r="BJ1199" s="408"/>
      <c r="BK1199" s="409"/>
      <c r="BL1199" s="709"/>
      <c r="BM1199" s="710"/>
      <c r="BN1199" s="710"/>
      <c r="BO1199" s="710"/>
      <c r="BP1199" s="710"/>
      <c r="BQ1199" s="710"/>
      <c r="BR1199" s="710"/>
      <c r="BS1199" s="711"/>
      <c r="BT1199" s="709"/>
      <c r="BU1199" s="710"/>
      <c r="BV1199" s="710"/>
      <c r="BW1199" s="710"/>
      <c r="BX1199" s="710"/>
      <c r="BY1199" s="710"/>
      <c r="BZ1199" s="710"/>
      <c r="CA1199" s="711"/>
      <c r="CB1199" s="424"/>
      <c r="CC1199" s="425"/>
      <c r="CD1199" s="425"/>
      <c r="CE1199" s="425"/>
      <c r="CF1199" s="425"/>
      <c r="CG1199" s="425"/>
      <c r="CH1199" s="425"/>
      <c r="CI1199" s="425"/>
      <c r="CJ1199" s="425"/>
      <c r="CK1199" s="425"/>
      <c r="CL1199" s="425"/>
      <c r="CM1199" s="425"/>
      <c r="CN1199" s="426"/>
    </row>
    <row r="1200" spans="1:95" ht="14.25" customHeight="1">
      <c r="D1200" s="385" t="s">
        <v>555</v>
      </c>
      <c r="E1200" s="386"/>
      <c r="F1200" s="386"/>
      <c r="G1200" s="386"/>
      <c r="H1200" s="386"/>
      <c r="I1200" s="386"/>
      <c r="J1200" s="386"/>
      <c r="K1200" s="386"/>
      <c r="L1200" s="386"/>
      <c r="M1200" s="386"/>
      <c r="N1200" s="386"/>
      <c r="O1200" s="386"/>
      <c r="P1200" s="386"/>
      <c r="Q1200" s="386"/>
      <c r="R1200" s="386"/>
      <c r="S1200" s="386"/>
      <c r="T1200" s="386"/>
      <c r="U1200" s="386"/>
      <c r="V1200" s="386"/>
      <c r="W1200" s="386"/>
      <c r="X1200" s="386"/>
      <c r="Y1200" s="387"/>
      <c r="Z1200" s="904"/>
      <c r="AA1200" s="905"/>
      <c r="AB1200" s="905"/>
      <c r="AC1200" s="905"/>
      <c r="AD1200" s="905"/>
      <c r="AE1200" s="905"/>
      <c r="AF1200" s="905"/>
      <c r="AG1200" s="905"/>
      <c r="AH1200" s="905"/>
      <c r="AI1200" s="905"/>
      <c r="AJ1200" s="906"/>
      <c r="AK1200" s="424"/>
      <c r="AL1200" s="425"/>
      <c r="AM1200" s="425"/>
      <c r="AN1200" s="425"/>
      <c r="AO1200" s="425"/>
      <c r="AP1200" s="425"/>
      <c r="AQ1200" s="425"/>
      <c r="AR1200" s="425"/>
      <c r="AS1200" s="425"/>
      <c r="AT1200" s="426"/>
      <c r="AV1200" s="407"/>
      <c r="AW1200" s="408"/>
      <c r="AX1200" s="408"/>
      <c r="AY1200" s="408"/>
      <c r="AZ1200" s="408"/>
      <c r="BA1200" s="408"/>
      <c r="BB1200" s="408"/>
      <c r="BC1200" s="409"/>
      <c r="BD1200" s="407"/>
      <c r="BE1200" s="408"/>
      <c r="BF1200" s="408"/>
      <c r="BG1200" s="408"/>
      <c r="BH1200" s="408"/>
      <c r="BI1200" s="408"/>
      <c r="BJ1200" s="408"/>
      <c r="BK1200" s="409"/>
      <c r="BL1200" s="407"/>
      <c r="BM1200" s="408"/>
      <c r="BN1200" s="408"/>
      <c r="BO1200" s="408"/>
      <c r="BP1200" s="408"/>
      <c r="BQ1200" s="408"/>
      <c r="BR1200" s="408"/>
      <c r="BS1200" s="409"/>
      <c r="BT1200" s="407"/>
      <c r="BU1200" s="408"/>
      <c r="BV1200" s="408"/>
      <c r="BW1200" s="408"/>
      <c r="BX1200" s="408"/>
      <c r="BY1200" s="408"/>
      <c r="BZ1200" s="408"/>
      <c r="CA1200" s="409"/>
      <c r="CB1200" s="385"/>
      <c r="CC1200" s="386"/>
      <c r="CD1200" s="386"/>
      <c r="CE1200" s="386"/>
      <c r="CF1200" s="386"/>
      <c r="CG1200" s="386"/>
      <c r="CH1200" s="386"/>
      <c r="CI1200" s="386"/>
      <c r="CJ1200" s="386"/>
      <c r="CK1200" s="386"/>
      <c r="CL1200" s="386"/>
      <c r="CM1200" s="386"/>
      <c r="CN1200" s="387"/>
    </row>
    <row r="1201" spans="4:92" ht="14.25" customHeight="1">
      <c r="D1201" s="385" t="s">
        <v>556</v>
      </c>
      <c r="E1201" s="386"/>
      <c r="F1201" s="386"/>
      <c r="G1201" s="386"/>
      <c r="H1201" s="386"/>
      <c r="I1201" s="386"/>
      <c r="J1201" s="386"/>
      <c r="K1201" s="386"/>
      <c r="L1201" s="386"/>
      <c r="M1201" s="386"/>
      <c r="N1201" s="386"/>
      <c r="O1201" s="386"/>
      <c r="P1201" s="386"/>
      <c r="Q1201" s="386"/>
      <c r="R1201" s="386"/>
      <c r="S1201" s="386"/>
      <c r="T1201" s="386"/>
      <c r="U1201" s="386"/>
      <c r="V1201" s="386"/>
      <c r="W1201" s="386"/>
      <c r="X1201" s="386"/>
      <c r="Y1201" s="387"/>
      <c r="Z1201" s="904"/>
      <c r="AA1201" s="905"/>
      <c r="AB1201" s="905"/>
      <c r="AC1201" s="905"/>
      <c r="AD1201" s="905"/>
      <c r="AE1201" s="905"/>
      <c r="AF1201" s="905"/>
      <c r="AG1201" s="905"/>
      <c r="AH1201" s="905"/>
      <c r="AI1201" s="905"/>
      <c r="AJ1201" s="906"/>
      <c r="AK1201" s="424"/>
      <c r="AL1201" s="425"/>
      <c r="AM1201" s="425"/>
      <c r="AN1201" s="425"/>
      <c r="AO1201" s="425"/>
      <c r="AP1201" s="425"/>
      <c r="AQ1201" s="425"/>
      <c r="AR1201" s="425"/>
      <c r="AS1201" s="425"/>
      <c r="AT1201" s="426"/>
      <c r="AV1201" s="407"/>
      <c r="AW1201" s="408"/>
      <c r="AX1201" s="408"/>
      <c r="AY1201" s="408"/>
      <c r="AZ1201" s="408"/>
      <c r="BA1201" s="408"/>
      <c r="BB1201" s="408"/>
      <c r="BC1201" s="409"/>
      <c r="BD1201" s="407"/>
      <c r="BE1201" s="408"/>
      <c r="BF1201" s="408"/>
      <c r="BG1201" s="408"/>
      <c r="BH1201" s="408"/>
      <c r="BI1201" s="408"/>
      <c r="BJ1201" s="408"/>
      <c r="BK1201" s="409"/>
      <c r="BL1201" s="407"/>
      <c r="BM1201" s="408"/>
      <c r="BN1201" s="408"/>
      <c r="BO1201" s="408"/>
      <c r="BP1201" s="408"/>
      <c r="BQ1201" s="408"/>
      <c r="BR1201" s="408"/>
      <c r="BS1201" s="409"/>
      <c r="BT1201" s="407"/>
      <c r="BU1201" s="408"/>
      <c r="BV1201" s="408"/>
      <c r="BW1201" s="408"/>
      <c r="BX1201" s="408"/>
      <c r="BY1201" s="408"/>
      <c r="BZ1201" s="408"/>
      <c r="CA1201" s="409"/>
      <c r="CB1201" s="385"/>
      <c r="CC1201" s="386"/>
      <c r="CD1201" s="386"/>
      <c r="CE1201" s="386"/>
      <c r="CF1201" s="386"/>
      <c r="CG1201" s="386"/>
      <c r="CH1201" s="386"/>
      <c r="CI1201" s="386"/>
      <c r="CJ1201" s="386"/>
      <c r="CK1201" s="386"/>
      <c r="CL1201" s="386"/>
      <c r="CM1201" s="386"/>
      <c r="CN1201" s="387"/>
    </row>
    <row r="1202" spans="4:92" ht="14.25" customHeight="1">
      <c r="D1202" s="385" t="s">
        <v>557</v>
      </c>
      <c r="E1202" s="386"/>
      <c r="F1202" s="386"/>
      <c r="G1202" s="386"/>
      <c r="H1202" s="386"/>
      <c r="I1202" s="386"/>
      <c r="J1202" s="386"/>
      <c r="K1202" s="386"/>
      <c r="L1202" s="386"/>
      <c r="M1202" s="386"/>
      <c r="N1202" s="386"/>
      <c r="O1202" s="386"/>
      <c r="P1202" s="386"/>
      <c r="Q1202" s="386"/>
      <c r="R1202" s="386"/>
      <c r="S1202" s="386"/>
      <c r="T1202" s="386"/>
      <c r="U1202" s="386"/>
      <c r="V1202" s="386"/>
      <c r="W1202" s="386"/>
      <c r="X1202" s="386"/>
      <c r="Y1202" s="387"/>
      <c r="Z1202" s="904"/>
      <c r="AA1202" s="905"/>
      <c r="AB1202" s="905"/>
      <c r="AC1202" s="905"/>
      <c r="AD1202" s="905"/>
      <c r="AE1202" s="905"/>
      <c r="AF1202" s="905"/>
      <c r="AG1202" s="905"/>
      <c r="AH1202" s="905"/>
      <c r="AI1202" s="905"/>
      <c r="AJ1202" s="906"/>
      <c r="AK1202" s="424"/>
      <c r="AL1202" s="425"/>
      <c r="AM1202" s="425"/>
      <c r="AN1202" s="425"/>
      <c r="AO1202" s="425"/>
      <c r="AP1202" s="425"/>
      <c r="AQ1202" s="425"/>
      <c r="AR1202" s="425"/>
      <c r="AS1202" s="425"/>
      <c r="AT1202" s="426"/>
      <c r="AV1202" s="407"/>
      <c r="AW1202" s="408"/>
      <c r="AX1202" s="408"/>
      <c r="AY1202" s="408"/>
      <c r="AZ1202" s="408"/>
      <c r="BA1202" s="408"/>
      <c r="BB1202" s="408"/>
      <c r="BC1202" s="409"/>
      <c r="BD1202" s="407"/>
      <c r="BE1202" s="408"/>
      <c r="BF1202" s="408"/>
      <c r="BG1202" s="408"/>
      <c r="BH1202" s="408"/>
      <c r="BI1202" s="408"/>
      <c r="BJ1202" s="408"/>
      <c r="BK1202" s="409"/>
      <c r="BL1202" s="407"/>
      <c r="BM1202" s="408"/>
      <c r="BN1202" s="408"/>
      <c r="BO1202" s="408"/>
      <c r="BP1202" s="408"/>
      <c r="BQ1202" s="408"/>
      <c r="BR1202" s="408"/>
      <c r="BS1202" s="409"/>
      <c r="BT1202" s="407"/>
      <c r="BU1202" s="408"/>
      <c r="BV1202" s="408"/>
      <c r="BW1202" s="408"/>
      <c r="BX1202" s="408"/>
      <c r="BY1202" s="408"/>
      <c r="BZ1202" s="408"/>
      <c r="CA1202" s="409"/>
      <c r="CB1202" s="385"/>
      <c r="CC1202" s="386"/>
      <c r="CD1202" s="386"/>
      <c r="CE1202" s="386"/>
      <c r="CF1202" s="386"/>
      <c r="CG1202" s="386"/>
      <c r="CH1202" s="386"/>
      <c r="CI1202" s="386"/>
      <c r="CJ1202" s="386"/>
      <c r="CK1202" s="386"/>
      <c r="CL1202" s="386"/>
      <c r="CM1202" s="386"/>
      <c r="CN1202" s="387"/>
    </row>
    <row r="1203" spans="4:92" ht="14.25" customHeight="1">
      <c r="D1203" s="385" t="s">
        <v>558</v>
      </c>
      <c r="E1203" s="386"/>
      <c r="F1203" s="386"/>
      <c r="G1203" s="386"/>
      <c r="H1203" s="386"/>
      <c r="I1203" s="386"/>
      <c r="J1203" s="386"/>
      <c r="K1203" s="386"/>
      <c r="L1203" s="386"/>
      <c r="M1203" s="386"/>
      <c r="N1203" s="386"/>
      <c r="O1203" s="386"/>
      <c r="P1203" s="386"/>
      <c r="Q1203" s="386"/>
      <c r="R1203" s="386"/>
      <c r="S1203" s="386"/>
      <c r="T1203" s="386"/>
      <c r="U1203" s="386"/>
      <c r="V1203" s="386"/>
      <c r="W1203" s="386"/>
      <c r="X1203" s="386"/>
      <c r="Y1203" s="387"/>
      <c r="Z1203" s="904"/>
      <c r="AA1203" s="905"/>
      <c r="AB1203" s="905"/>
      <c r="AC1203" s="905"/>
      <c r="AD1203" s="905"/>
      <c r="AE1203" s="905"/>
      <c r="AF1203" s="905"/>
      <c r="AG1203" s="905"/>
      <c r="AH1203" s="905"/>
      <c r="AI1203" s="905"/>
      <c r="AJ1203" s="906"/>
      <c r="AK1203" s="424"/>
      <c r="AL1203" s="425"/>
      <c r="AM1203" s="425"/>
      <c r="AN1203" s="425"/>
      <c r="AO1203" s="425"/>
      <c r="AP1203" s="425"/>
      <c r="AQ1203" s="425"/>
      <c r="AR1203" s="425"/>
      <c r="AS1203" s="425"/>
      <c r="AT1203" s="426"/>
      <c r="AV1203" s="407"/>
      <c r="AW1203" s="408"/>
      <c r="AX1203" s="408"/>
      <c r="AY1203" s="408"/>
      <c r="AZ1203" s="408"/>
      <c r="BA1203" s="408"/>
      <c r="BB1203" s="408"/>
      <c r="BC1203" s="409"/>
      <c r="BD1203" s="407"/>
      <c r="BE1203" s="408"/>
      <c r="BF1203" s="408"/>
      <c r="BG1203" s="408"/>
      <c r="BH1203" s="408"/>
      <c r="BI1203" s="408"/>
      <c r="BJ1203" s="408"/>
      <c r="BK1203" s="409"/>
      <c r="BL1203" s="407"/>
      <c r="BM1203" s="408"/>
      <c r="BN1203" s="408"/>
      <c r="BO1203" s="408"/>
      <c r="BP1203" s="408"/>
      <c r="BQ1203" s="408"/>
      <c r="BR1203" s="408"/>
      <c r="BS1203" s="409"/>
      <c r="BT1203" s="407"/>
      <c r="BU1203" s="408"/>
      <c r="BV1203" s="408"/>
      <c r="BW1203" s="408"/>
      <c r="BX1203" s="408"/>
      <c r="BY1203" s="408"/>
      <c r="BZ1203" s="408"/>
      <c r="CA1203" s="409"/>
      <c r="CB1203" s="385"/>
      <c r="CC1203" s="386"/>
      <c r="CD1203" s="386"/>
      <c r="CE1203" s="386"/>
      <c r="CF1203" s="386"/>
      <c r="CG1203" s="386"/>
      <c r="CH1203" s="386"/>
      <c r="CI1203" s="386"/>
      <c r="CJ1203" s="386"/>
      <c r="CK1203" s="386"/>
      <c r="CL1203" s="386"/>
      <c r="CM1203" s="386"/>
      <c r="CN1203" s="387"/>
    </row>
    <row r="1204" spans="4:92" ht="14.25" customHeight="1">
      <c r="D1204" s="385" t="s">
        <v>559</v>
      </c>
      <c r="E1204" s="386"/>
      <c r="F1204" s="386"/>
      <c r="G1204" s="386"/>
      <c r="H1204" s="386"/>
      <c r="I1204" s="386"/>
      <c r="J1204" s="386"/>
      <c r="K1204" s="386"/>
      <c r="L1204" s="386"/>
      <c r="M1204" s="386"/>
      <c r="N1204" s="386"/>
      <c r="O1204" s="386"/>
      <c r="P1204" s="386"/>
      <c r="Q1204" s="386"/>
      <c r="R1204" s="386"/>
      <c r="S1204" s="386"/>
      <c r="T1204" s="386"/>
      <c r="U1204" s="386"/>
      <c r="V1204" s="386"/>
      <c r="W1204" s="386"/>
      <c r="X1204" s="386"/>
      <c r="Y1204" s="387"/>
      <c r="Z1204" s="904"/>
      <c r="AA1204" s="905"/>
      <c r="AB1204" s="905"/>
      <c r="AC1204" s="905"/>
      <c r="AD1204" s="905"/>
      <c r="AE1204" s="905"/>
      <c r="AF1204" s="905"/>
      <c r="AG1204" s="905"/>
      <c r="AH1204" s="905"/>
      <c r="AI1204" s="905"/>
      <c r="AJ1204" s="906"/>
      <c r="AK1204" s="424"/>
      <c r="AL1204" s="425"/>
      <c r="AM1204" s="425"/>
      <c r="AN1204" s="425"/>
      <c r="AO1204" s="425"/>
      <c r="AP1204" s="425"/>
      <c r="AQ1204" s="425"/>
      <c r="AR1204" s="425"/>
      <c r="AS1204" s="425"/>
      <c r="AT1204" s="426"/>
      <c r="AV1204" s="407"/>
      <c r="AW1204" s="408"/>
      <c r="AX1204" s="408"/>
      <c r="AY1204" s="408"/>
      <c r="AZ1204" s="408"/>
      <c r="BA1204" s="408"/>
      <c r="BB1204" s="408"/>
      <c r="BC1204" s="409"/>
      <c r="BD1204" s="407"/>
      <c r="BE1204" s="408"/>
      <c r="BF1204" s="408"/>
      <c r="BG1204" s="408"/>
      <c r="BH1204" s="408"/>
      <c r="BI1204" s="408"/>
      <c r="BJ1204" s="408"/>
      <c r="BK1204" s="409"/>
      <c r="BL1204" s="407"/>
      <c r="BM1204" s="408"/>
      <c r="BN1204" s="408"/>
      <c r="BO1204" s="408"/>
      <c r="BP1204" s="408"/>
      <c r="BQ1204" s="408"/>
      <c r="BR1204" s="408"/>
      <c r="BS1204" s="409"/>
      <c r="BT1204" s="407"/>
      <c r="BU1204" s="408"/>
      <c r="BV1204" s="408"/>
      <c r="BW1204" s="408"/>
      <c r="BX1204" s="408"/>
      <c r="BY1204" s="408"/>
      <c r="BZ1204" s="408"/>
      <c r="CA1204" s="409"/>
      <c r="CB1204" s="385"/>
      <c r="CC1204" s="386"/>
      <c r="CD1204" s="386"/>
      <c r="CE1204" s="386"/>
      <c r="CF1204" s="386"/>
      <c r="CG1204" s="386"/>
      <c r="CH1204" s="386"/>
      <c r="CI1204" s="386"/>
      <c r="CJ1204" s="386"/>
      <c r="CK1204" s="386"/>
      <c r="CL1204" s="386"/>
      <c r="CM1204" s="386"/>
      <c r="CN1204" s="387"/>
    </row>
    <row r="1205" spans="4:92" ht="14.25" customHeight="1">
      <c r="D1205" s="385" t="s">
        <v>560</v>
      </c>
      <c r="E1205" s="386"/>
      <c r="F1205" s="386"/>
      <c r="G1205" s="386"/>
      <c r="H1205" s="386"/>
      <c r="I1205" s="386"/>
      <c r="J1205" s="386"/>
      <c r="K1205" s="386"/>
      <c r="L1205" s="386"/>
      <c r="M1205" s="386"/>
      <c r="N1205" s="386"/>
      <c r="O1205" s="386"/>
      <c r="P1205" s="386"/>
      <c r="Q1205" s="386"/>
      <c r="R1205" s="386"/>
      <c r="S1205" s="386"/>
      <c r="T1205" s="386"/>
      <c r="U1205" s="386"/>
      <c r="V1205" s="386"/>
      <c r="W1205" s="386"/>
      <c r="X1205" s="386"/>
      <c r="Y1205" s="387"/>
      <c r="Z1205" s="904"/>
      <c r="AA1205" s="905"/>
      <c r="AB1205" s="905"/>
      <c r="AC1205" s="905"/>
      <c r="AD1205" s="905"/>
      <c r="AE1205" s="905"/>
      <c r="AF1205" s="905"/>
      <c r="AG1205" s="905"/>
      <c r="AH1205" s="905"/>
      <c r="AI1205" s="905"/>
      <c r="AJ1205" s="906"/>
      <c r="AK1205" s="424"/>
      <c r="AL1205" s="425"/>
      <c r="AM1205" s="425"/>
      <c r="AN1205" s="425"/>
      <c r="AO1205" s="425"/>
      <c r="AP1205" s="425"/>
      <c r="AQ1205" s="425"/>
      <c r="AR1205" s="425"/>
      <c r="AS1205" s="425"/>
      <c r="AT1205" s="426"/>
      <c r="AV1205" s="407"/>
      <c r="AW1205" s="408"/>
      <c r="AX1205" s="408"/>
      <c r="AY1205" s="408"/>
      <c r="AZ1205" s="408"/>
      <c r="BA1205" s="408"/>
      <c r="BB1205" s="408"/>
      <c r="BC1205" s="409"/>
      <c r="BD1205" s="407"/>
      <c r="BE1205" s="408"/>
      <c r="BF1205" s="408"/>
      <c r="BG1205" s="408"/>
      <c r="BH1205" s="408"/>
      <c r="BI1205" s="408"/>
      <c r="BJ1205" s="408"/>
      <c r="BK1205" s="409"/>
      <c r="BL1205" s="407"/>
      <c r="BM1205" s="408"/>
      <c r="BN1205" s="408"/>
      <c r="BO1205" s="408"/>
      <c r="BP1205" s="408"/>
      <c r="BQ1205" s="408"/>
      <c r="BR1205" s="408"/>
      <c r="BS1205" s="409"/>
      <c r="BT1205" s="407"/>
      <c r="BU1205" s="408"/>
      <c r="BV1205" s="408"/>
      <c r="BW1205" s="408"/>
      <c r="BX1205" s="408"/>
      <c r="BY1205" s="408"/>
      <c r="BZ1205" s="408"/>
      <c r="CA1205" s="409"/>
      <c r="CB1205" s="385"/>
      <c r="CC1205" s="386"/>
      <c r="CD1205" s="386"/>
      <c r="CE1205" s="386"/>
      <c r="CF1205" s="386"/>
      <c r="CG1205" s="386"/>
      <c r="CH1205" s="386"/>
      <c r="CI1205" s="386"/>
      <c r="CJ1205" s="386"/>
      <c r="CK1205" s="386"/>
      <c r="CL1205" s="386"/>
      <c r="CM1205" s="386"/>
      <c r="CN1205" s="387"/>
    </row>
    <row r="1206" spans="4:92" ht="14.25" customHeight="1">
      <c r="D1206" s="385" t="s">
        <v>561</v>
      </c>
      <c r="E1206" s="386"/>
      <c r="F1206" s="386"/>
      <c r="G1206" s="386"/>
      <c r="H1206" s="386"/>
      <c r="I1206" s="386"/>
      <c r="J1206" s="386"/>
      <c r="K1206" s="386"/>
      <c r="L1206" s="386"/>
      <c r="M1206" s="386"/>
      <c r="N1206" s="386"/>
      <c r="O1206" s="386"/>
      <c r="P1206" s="386"/>
      <c r="Q1206" s="386"/>
      <c r="R1206" s="386"/>
      <c r="S1206" s="386"/>
      <c r="T1206" s="386"/>
      <c r="U1206" s="386"/>
      <c r="V1206" s="386"/>
      <c r="W1206" s="386"/>
      <c r="X1206" s="386"/>
      <c r="Y1206" s="387"/>
      <c r="Z1206" s="904"/>
      <c r="AA1206" s="905"/>
      <c r="AB1206" s="905"/>
      <c r="AC1206" s="905"/>
      <c r="AD1206" s="905"/>
      <c r="AE1206" s="905"/>
      <c r="AF1206" s="905"/>
      <c r="AG1206" s="905"/>
      <c r="AH1206" s="905"/>
      <c r="AI1206" s="905"/>
      <c r="AJ1206" s="906"/>
      <c r="AK1206" s="424"/>
      <c r="AL1206" s="425"/>
      <c r="AM1206" s="425"/>
      <c r="AN1206" s="425"/>
      <c r="AO1206" s="425"/>
      <c r="AP1206" s="425"/>
      <c r="AQ1206" s="425"/>
      <c r="AR1206" s="425"/>
      <c r="AS1206" s="425"/>
      <c r="AT1206" s="426"/>
      <c r="AV1206" s="407"/>
      <c r="AW1206" s="408"/>
      <c r="AX1206" s="408"/>
      <c r="AY1206" s="408"/>
      <c r="AZ1206" s="408"/>
      <c r="BA1206" s="408"/>
      <c r="BB1206" s="408"/>
      <c r="BC1206" s="409"/>
      <c r="BD1206" s="407"/>
      <c r="BE1206" s="408"/>
      <c r="BF1206" s="408"/>
      <c r="BG1206" s="408"/>
      <c r="BH1206" s="408"/>
      <c r="BI1206" s="408"/>
      <c r="BJ1206" s="408"/>
      <c r="BK1206" s="409"/>
      <c r="BL1206" s="407"/>
      <c r="BM1206" s="408"/>
      <c r="BN1206" s="408"/>
      <c r="BO1206" s="408"/>
      <c r="BP1206" s="408"/>
      <c r="BQ1206" s="408"/>
      <c r="BR1206" s="408"/>
      <c r="BS1206" s="409"/>
      <c r="BT1206" s="407"/>
      <c r="BU1206" s="408"/>
      <c r="BV1206" s="408"/>
      <c r="BW1206" s="408"/>
      <c r="BX1206" s="408"/>
      <c r="BY1206" s="408"/>
      <c r="BZ1206" s="408"/>
      <c r="CA1206" s="409"/>
      <c r="CB1206" s="385"/>
      <c r="CC1206" s="386"/>
      <c r="CD1206" s="386"/>
      <c r="CE1206" s="386"/>
      <c r="CF1206" s="386"/>
      <c r="CG1206" s="386"/>
      <c r="CH1206" s="386"/>
      <c r="CI1206" s="386"/>
      <c r="CJ1206" s="386"/>
      <c r="CK1206" s="386"/>
      <c r="CL1206" s="386"/>
      <c r="CM1206" s="386"/>
      <c r="CN1206" s="387"/>
    </row>
    <row r="1207" spans="4:92" ht="14.25" customHeight="1">
      <c r="D1207" s="385" t="s">
        <v>562</v>
      </c>
      <c r="E1207" s="386"/>
      <c r="F1207" s="386"/>
      <c r="G1207" s="386"/>
      <c r="H1207" s="386"/>
      <c r="I1207" s="386"/>
      <c r="J1207" s="386"/>
      <c r="K1207" s="386"/>
      <c r="L1207" s="386"/>
      <c r="M1207" s="386"/>
      <c r="N1207" s="386"/>
      <c r="O1207" s="386"/>
      <c r="P1207" s="386"/>
      <c r="Q1207" s="386"/>
      <c r="R1207" s="386"/>
      <c r="S1207" s="386"/>
      <c r="T1207" s="386"/>
      <c r="U1207" s="386"/>
      <c r="V1207" s="386"/>
      <c r="W1207" s="386"/>
      <c r="X1207" s="386"/>
      <c r="Y1207" s="387"/>
      <c r="Z1207" s="904"/>
      <c r="AA1207" s="905"/>
      <c r="AB1207" s="905"/>
      <c r="AC1207" s="905"/>
      <c r="AD1207" s="905"/>
      <c r="AE1207" s="905"/>
      <c r="AF1207" s="905"/>
      <c r="AG1207" s="905"/>
      <c r="AH1207" s="905"/>
      <c r="AI1207" s="905"/>
      <c r="AJ1207" s="906"/>
      <c r="AK1207" s="424"/>
      <c r="AL1207" s="425"/>
      <c r="AM1207" s="425"/>
      <c r="AN1207" s="425"/>
      <c r="AO1207" s="425"/>
      <c r="AP1207" s="425"/>
      <c r="AQ1207" s="425"/>
      <c r="AR1207" s="425"/>
      <c r="AS1207" s="425"/>
      <c r="AT1207" s="426"/>
      <c r="AV1207" s="407"/>
      <c r="AW1207" s="408"/>
      <c r="AX1207" s="408"/>
      <c r="AY1207" s="408"/>
      <c r="AZ1207" s="408"/>
      <c r="BA1207" s="408"/>
      <c r="BB1207" s="408"/>
      <c r="BC1207" s="409"/>
      <c r="BD1207" s="407"/>
      <c r="BE1207" s="408"/>
      <c r="BF1207" s="408"/>
      <c r="BG1207" s="408"/>
      <c r="BH1207" s="408"/>
      <c r="BI1207" s="408"/>
      <c r="BJ1207" s="408"/>
      <c r="BK1207" s="409"/>
      <c r="BL1207" s="407"/>
      <c r="BM1207" s="408"/>
      <c r="BN1207" s="408"/>
      <c r="BO1207" s="408"/>
      <c r="BP1207" s="408"/>
      <c r="BQ1207" s="408"/>
      <c r="BR1207" s="408"/>
      <c r="BS1207" s="409"/>
      <c r="BT1207" s="407"/>
      <c r="BU1207" s="408"/>
      <c r="BV1207" s="408"/>
      <c r="BW1207" s="408"/>
      <c r="BX1207" s="408"/>
      <c r="BY1207" s="408"/>
      <c r="BZ1207" s="408"/>
      <c r="CA1207" s="409"/>
      <c r="CB1207" s="385"/>
      <c r="CC1207" s="386"/>
      <c r="CD1207" s="386"/>
      <c r="CE1207" s="386"/>
      <c r="CF1207" s="386"/>
      <c r="CG1207" s="386"/>
      <c r="CH1207" s="386"/>
      <c r="CI1207" s="386"/>
      <c r="CJ1207" s="386"/>
      <c r="CK1207" s="386"/>
      <c r="CL1207" s="386"/>
      <c r="CM1207" s="386"/>
      <c r="CN1207" s="387"/>
    </row>
    <row r="1208" spans="4:92" ht="14.25" customHeight="1">
      <c r="D1208" s="385" t="s">
        <v>496</v>
      </c>
      <c r="E1208" s="386"/>
      <c r="F1208" s="386"/>
      <c r="G1208" s="386"/>
      <c r="H1208" s="386"/>
      <c r="I1208" s="386"/>
      <c r="J1208" s="386"/>
      <c r="K1208" s="386"/>
      <c r="L1208" s="386"/>
      <c r="M1208" s="386"/>
      <c r="N1208" s="386"/>
      <c r="O1208" s="386"/>
      <c r="P1208" s="386"/>
      <c r="Q1208" s="386"/>
      <c r="R1208" s="386"/>
      <c r="S1208" s="386"/>
      <c r="T1208" s="386"/>
      <c r="U1208" s="386"/>
      <c r="V1208" s="386"/>
      <c r="W1208" s="386"/>
      <c r="X1208" s="386"/>
      <c r="Y1208" s="387"/>
      <c r="Z1208" s="904"/>
      <c r="AA1208" s="905"/>
      <c r="AB1208" s="905"/>
      <c r="AC1208" s="905"/>
      <c r="AD1208" s="905"/>
      <c r="AE1208" s="905"/>
      <c r="AF1208" s="905"/>
      <c r="AG1208" s="905"/>
      <c r="AH1208" s="905"/>
      <c r="AI1208" s="905"/>
      <c r="AJ1208" s="906"/>
      <c r="AK1208" s="424"/>
      <c r="AL1208" s="425"/>
      <c r="AM1208" s="425"/>
      <c r="AN1208" s="425"/>
      <c r="AO1208" s="425"/>
      <c r="AP1208" s="425"/>
      <c r="AQ1208" s="425"/>
      <c r="AR1208" s="425"/>
      <c r="AS1208" s="425"/>
      <c r="AT1208" s="426"/>
      <c r="AU1208" s="3"/>
      <c r="AV1208" s="407"/>
      <c r="AW1208" s="408"/>
      <c r="AX1208" s="408"/>
      <c r="AY1208" s="408"/>
      <c r="AZ1208" s="408"/>
      <c r="BA1208" s="408"/>
      <c r="BB1208" s="408"/>
      <c r="BC1208" s="409"/>
      <c r="BD1208" s="407"/>
      <c r="BE1208" s="408"/>
      <c r="BF1208" s="408"/>
      <c r="BG1208" s="408"/>
      <c r="BH1208" s="408"/>
      <c r="BI1208" s="408"/>
      <c r="BJ1208" s="408"/>
      <c r="BK1208" s="409"/>
      <c r="BL1208" s="407"/>
      <c r="BM1208" s="408"/>
      <c r="BN1208" s="408"/>
      <c r="BO1208" s="408"/>
      <c r="BP1208" s="408"/>
      <c r="BQ1208" s="408"/>
      <c r="BR1208" s="408"/>
      <c r="BS1208" s="409"/>
      <c r="BT1208" s="407"/>
      <c r="BU1208" s="408"/>
      <c r="BV1208" s="408"/>
      <c r="BW1208" s="408"/>
      <c r="BX1208" s="408"/>
      <c r="BY1208" s="408"/>
      <c r="BZ1208" s="408"/>
      <c r="CA1208" s="409"/>
      <c r="CB1208" s="385"/>
      <c r="CC1208" s="386"/>
      <c r="CD1208" s="386"/>
      <c r="CE1208" s="386"/>
      <c r="CF1208" s="386"/>
      <c r="CG1208" s="386"/>
      <c r="CH1208" s="386"/>
      <c r="CI1208" s="386"/>
      <c r="CJ1208" s="386"/>
      <c r="CK1208" s="386"/>
      <c r="CL1208" s="386"/>
      <c r="CM1208" s="386"/>
      <c r="CN1208" s="387"/>
    </row>
    <row r="1209" spans="4:92" ht="14.25" customHeight="1">
      <c r="D1209" s="385" t="s">
        <v>468</v>
      </c>
      <c r="E1209" s="386"/>
      <c r="F1209" s="386"/>
      <c r="G1209" s="386"/>
      <c r="H1209" s="386"/>
      <c r="I1209" s="386"/>
      <c r="J1209" s="386"/>
      <c r="K1209" s="386"/>
      <c r="L1209" s="386"/>
      <c r="M1209" s="386"/>
      <c r="N1209" s="386"/>
      <c r="O1209" s="386"/>
      <c r="P1209" s="386"/>
      <c r="Q1209" s="386"/>
      <c r="R1209" s="386"/>
      <c r="S1209" s="386"/>
      <c r="T1209" s="386"/>
      <c r="U1209" s="386"/>
      <c r="V1209" s="386"/>
      <c r="W1209" s="386"/>
      <c r="X1209" s="386"/>
      <c r="Y1209" s="387"/>
      <c r="Z1209" s="904"/>
      <c r="AA1209" s="408"/>
      <c r="AB1209" s="408"/>
      <c r="AC1209" s="408"/>
      <c r="AD1209" s="408"/>
      <c r="AE1209" s="408"/>
      <c r="AF1209" s="408"/>
      <c r="AG1209" s="408"/>
      <c r="AH1209" s="408"/>
      <c r="AI1209" s="408"/>
      <c r="AJ1209" s="409"/>
      <c r="AK1209" s="424"/>
      <c r="AL1209" s="386"/>
      <c r="AM1209" s="386"/>
      <c r="AN1209" s="386"/>
      <c r="AO1209" s="386"/>
      <c r="AP1209" s="386"/>
      <c r="AQ1209" s="386"/>
      <c r="AR1209" s="386"/>
      <c r="AS1209" s="386"/>
      <c r="AT1209" s="387"/>
      <c r="AU1209" s="3"/>
      <c r="AV1209" s="407"/>
      <c r="AW1209" s="408"/>
      <c r="AX1209" s="408"/>
      <c r="AY1209" s="408"/>
      <c r="AZ1209" s="408"/>
      <c r="BA1209" s="408"/>
      <c r="BB1209" s="408"/>
      <c r="BC1209" s="409"/>
      <c r="BD1209" s="407"/>
      <c r="BE1209" s="408"/>
      <c r="BF1209" s="408"/>
      <c r="BG1209" s="408"/>
      <c r="BH1209" s="408"/>
      <c r="BI1209" s="408"/>
      <c r="BJ1209" s="408"/>
      <c r="BK1209" s="409"/>
      <c r="BL1209" s="407"/>
      <c r="BM1209" s="408"/>
      <c r="BN1209" s="408"/>
      <c r="BO1209" s="408"/>
      <c r="BP1209" s="408"/>
      <c r="BQ1209" s="408"/>
      <c r="BR1209" s="408"/>
      <c r="BS1209" s="409"/>
      <c r="BT1209" s="407"/>
      <c r="BU1209" s="408"/>
      <c r="BV1209" s="408"/>
      <c r="BW1209" s="408"/>
      <c r="BX1209" s="408"/>
      <c r="BY1209" s="408"/>
      <c r="BZ1209" s="408"/>
      <c r="CA1209" s="409"/>
      <c r="CB1209" s="385"/>
      <c r="CC1209" s="386"/>
      <c r="CD1209" s="386"/>
      <c r="CE1209" s="386"/>
      <c r="CF1209" s="386"/>
      <c r="CG1209" s="386"/>
      <c r="CH1209" s="386"/>
      <c r="CI1209" s="386"/>
      <c r="CJ1209" s="386"/>
      <c r="CK1209" s="386"/>
      <c r="CL1209" s="386"/>
      <c r="CM1209" s="386"/>
      <c r="CN1209" s="387"/>
    </row>
    <row r="1210" spans="4:92" ht="14.25" customHeight="1">
      <c r="D1210" s="234" t="s">
        <v>1426</v>
      </c>
      <c r="E1210" s="109"/>
      <c r="F1210" s="109"/>
      <c r="G1210" s="109"/>
      <c r="H1210" s="109"/>
      <c r="I1210" s="109"/>
      <c r="J1210" s="109"/>
      <c r="K1210" s="109"/>
      <c r="L1210" s="109"/>
      <c r="M1210" s="109"/>
      <c r="N1210" s="109"/>
      <c r="O1210" s="109"/>
      <c r="P1210" s="109"/>
      <c r="Q1210" s="109"/>
      <c r="R1210" s="109"/>
      <c r="S1210" s="109"/>
      <c r="T1210" s="109"/>
      <c r="U1210" s="109"/>
      <c r="V1210" s="109"/>
      <c r="W1210" s="109"/>
      <c r="X1210" s="109"/>
      <c r="Y1210" s="109"/>
      <c r="Z1210" s="109"/>
      <c r="AA1210" s="109"/>
      <c r="AB1210" s="109"/>
      <c r="AC1210" s="109"/>
      <c r="AD1210" s="109"/>
      <c r="AE1210" s="109"/>
      <c r="AF1210" s="109"/>
      <c r="AG1210" s="109"/>
      <c r="AH1210" s="109"/>
      <c r="AI1210" s="109"/>
      <c r="AJ1210" s="109"/>
      <c r="AK1210" s="109"/>
      <c r="AL1210" s="109"/>
      <c r="AM1210" s="109"/>
      <c r="AN1210" s="109"/>
      <c r="AO1210" s="109"/>
      <c r="AP1210" s="109"/>
      <c r="AQ1210" s="109"/>
      <c r="AR1210" s="109"/>
      <c r="AS1210" s="109"/>
      <c r="AT1210" s="109"/>
      <c r="AU1210" s="3"/>
      <c r="AV1210" s="603" t="s">
        <v>563</v>
      </c>
      <c r="AW1210" s="603"/>
      <c r="AX1210" s="603"/>
      <c r="AY1210" s="603"/>
      <c r="AZ1210" s="603"/>
      <c r="BA1210" s="603"/>
      <c r="BB1210" s="603"/>
      <c r="BC1210" s="603"/>
      <c r="BD1210" s="603"/>
      <c r="BE1210" s="603"/>
      <c r="BF1210" s="603"/>
      <c r="BG1210" s="603"/>
      <c r="BH1210" s="603"/>
      <c r="BI1210" s="603"/>
      <c r="BJ1210" s="603"/>
      <c r="BK1210" s="603"/>
      <c r="BL1210" s="603"/>
      <c r="BM1210" s="603"/>
      <c r="BN1210" s="603"/>
      <c r="BO1210" s="603"/>
      <c r="BP1210" s="603"/>
      <c r="BQ1210" s="603"/>
      <c r="BR1210" s="603"/>
      <c r="BS1210" s="603"/>
      <c r="BT1210" s="603"/>
      <c r="BU1210" s="603"/>
      <c r="BV1210" s="603"/>
      <c r="BW1210" s="603"/>
      <c r="BX1210" s="603"/>
      <c r="BY1210" s="603"/>
      <c r="BZ1210" s="603"/>
      <c r="CA1210" s="603"/>
      <c r="CB1210" s="603"/>
      <c r="CC1210" s="603"/>
      <c r="CD1210" s="603"/>
      <c r="CE1210" s="603"/>
      <c r="CF1210" s="603"/>
      <c r="CG1210" s="603"/>
      <c r="CH1210" s="603"/>
      <c r="CI1210" s="603"/>
      <c r="CJ1210" s="603"/>
      <c r="CK1210" s="603"/>
      <c r="CL1210" s="603"/>
      <c r="CM1210" s="603"/>
      <c r="CN1210" s="603"/>
    </row>
    <row r="1211" spans="4:92" ht="14.25" customHeight="1"/>
    <row r="1212" spans="4:92" ht="14.25" customHeight="1">
      <c r="D1212" s="514" t="s">
        <v>564</v>
      </c>
      <c r="E1212" s="514"/>
      <c r="F1212" s="514"/>
      <c r="G1212" s="514"/>
      <c r="H1212" s="514"/>
      <c r="I1212" s="514"/>
      <c r="J1212" s="514"/>
      <c r="K1212" s="514"/>
      <c r="L1212" s="514"/>
      <c r="M1212" s="514"/>
      <c r="N1212" s="514"/>
      <c r="O1212" s="514"/>
      <c r="P1212" s="514"/>
      <c r="Q1212" s="514"/>
      <c r="R1212" s="514"/>
      <c r="S1212" s="514"/>
      <c r="T1212" s="514"/>
      <c r="U1212" s="514"/>
      <c r="V1212" s="514"/>
      <c r="W1212" s="514"/>
      <c r="X1212" s="514"/>
      <c r="Y1212" s="514"/>
      <c r="Z1212" s="514"/>
      <c r="AA1212" s="514"/>
      <c r="AB1212" s="514"/>
      <c r="AC1212" s="514"/>
      <c r="AD1212" s="514"/>
      <c r="AE1212" s="514"/>
      <c r="AF1212" s="514"/>
      <c r="AG1212" s="514"/>
      <c r="AH1212" s="514"/>
      <c r="AI1212" s="514"/>
      <c r="AJ1212" s="514"/>
      <c r="AK1212" s="514"/>
      <c r="AL1212" s="100"/>
      <c r="AM1212" s="100"/>
      <c r="AN1212" s="100"/>
      <c r="AO1212" s="100"/>
      <c r="AP1212" s="100"/>
      <c r="AQ1212" s="100"/>
      <c r="AR1212" s="100"/>
      <c r="AS1212" s="100"/>
      <c r="AT1212" s="100"/>
      <c r="AU1212" s="100"/>
      <c r="AV1212" s="100"/>
      <c r="AW1212" s="100"/>
      <c r="AX1212" s="100"/>
      <c r="AY1212" s="100"/>
      <c r="AZ1212" s="100"/>
      <c r="BA1212" s="100"/>
      <c r="BB1212" s="100"/>
      <c r="BC1212" s="100"/>
      <c r="BD1212" s="100"/>
      <c r="BE1212" s="100"/>
      <c r="BF1212" s="100"/>
      <c r="BG1212" s="100"/>
      <c r="BH1212" s="100"/>
      <c r="BI1212" s="100"/>
      <c r="BJ1212" s="100"/>
      <c r="BK1212" s="100"/>
      <c r="BL1212" s="100"/>
      <c r="BM1212" s="100"/>
      <c r="BN1212" s="100"/>
      <c r="BO1212" s="100"/>
      <c r="BP1212" s="100"/>
      <c r="BQ1212" s="100"/>
      <c r="BR1212" s="100"/>
      <c r="BS1212" s="100"/>
      <c r="BT1212" s="100"/>
      <c r="BU1212" s="100"/>
      <c r="BV1212" s="100"/>
      <c r="BW1212" s="100"/>
      <c r="BX1212" s="100"/>
      <c r="BY1212" s="100"/>
      <c r="BZ1212" s="100"/>
      <c r="CA1212" s="100"/>
      <c r="CB1212" s="100"/>
      <c r="CC1212" s="100"/>
      <c r="CD1212" s="100"/>
      <c r="CE1212" s="100"/>
      <c r="CF1212" s="100"/>
      <c r="CG1212" s="100"/>
      <c r="CH1212" s="100"/>
      <c r="CI1212" s="100"/>
      <c r="CJ1212" s="100"/>
      <c r="CK1212" s="100"/>
      <c r="CL1212" s="100"/>
      <c r="CM1212" s="100"/>
      <c r="CN1212" s="100"/>
    </row>
    <row r="1213" spans="4:92" ht="14.25" customHeight="1">
      <c r="D1213" s="101"/>
      <c r="E1213" s="101"/>
      <c r="F1213" s="101"/>
      <c r="G1213" s="101"/>
      <c r="H1213" s="101"/>
      <c r="I1213" s="101"/>
      <c r="J1213" s="101"/>
      <c r="K1213" s="101"/>
      <c r="L1213" s="101"/>
      <c r="M1213" s="101"/>
      <c r="N1213" s="101"/>
      <c r="O1213" s="101"/>
      <c r="P1213" s="101"/>
      <c r="Q1213" s="101"/>
      <c r="R1213" s="101"/>
      <c r="S1213" s="101"/>
      <c r="T1213" s="101"/>
      <c r="U1213" s="101"/>
      <c r="V1213" s="101"/>
      <c r="W1213" s="101"/>
      <c r="X1213" s="101"/>
      <c r="Y1213" s="101"/>
      <c r="Z1213" s="101"/>
      <c r="AA1213" s="101"/>
      <c r="AB1213" s="101"/>
      <c r="AC1213" s="101"/>
      <c r="AD1213" s="101"/>
      <c r="AE1213" s="101"/>
      <c r="AF1213" s="101"/>
      <c r="AG1213" s="101"/>
      <c r="AH1213" s="101"/>
      <c r="AI1213" s="101"/>
      <c r="AJ1213" s="101"/>
      <c r="AK1213" s="101"/>
      <c r="AL1213" s="101"/>
      <c r="AM1213" s="101"/>
      <c r="AN1213" s="101"/>
      <c r="AO1213" s="101"/>
      <c r="AP1213" s="101"/>
      <c r="AQ1213" s="101"/>
      <c r="AR1213" s="101"/>
      <c r="AS1213" s="101"/>
      <c r="AT1213" s="101"/>
      <c r="AU1213" s="101"/>
      <c r="AV1213" s="101"/>
      <c r="AW1213" s="101"/>
      <c r="AX1213" s="101"/>
      <c r="AY1213" s="101"/>
      <c r="AZ1213" s="101"/>
      <c r="BA1213" s="101"/>
      <c r="BB1213" s="101"/>
      <c r="BC1213" s="101"/>
      <c r="BD1213" s="101"/>
      <c r="BE1213" s="101"/>
      <c r="BF1213" s="101"/>
      <c r="BG1213" s="101"/>
      <c r="BH1213" s="101"/>
      <c r="BI1213" s="101"/>
      <c r="BJ1213" s="101"/>
      <c r="BK1213" s="101"/>
      <c r="BL1213" s="101"/>
      <c r="BM1213" s="101"/>
      <c r="BN1213" s="101"/>
      <c r="BO1213" s="101"/>
      <c r="BP1213" s="101"/>
      <c r="BQ1213" s="101"/>
      <c r="BR1213" s="101"/>
      <c r="BS1213" s="101"/>
      <c r="BT1213" s="101"/>
      <c r="BU1213" s="101"/>
      <c r="BV1213" s="101"/>
      <c r="BW1213" s="101"/>
      <c r="BX1213" s="101"/>
      <c r="BY1213" s="101"/>
      <c r="BZ1213" s="101"/>
      <c r="CA1213" s="101"/>
      <c r="CB1213" s="101"/>
      <c r="CC1213" s="101"/>
      <c r="CD1213" s="101"/>
      <c r="CE1213" s="101"/>
      <c r="CF1213" s="101"/>
      <c r="CG1213" s="101"/>
      <c r="CH1213" s="101"/>
      <c r="CI1213" s="101"/>
      <c r="CJ1213" s="101"/>
      <c r="CK1213" s="101"/>
      <c r="CL1213" s="101"/>
      <c r="CM1213" s="101"/>
      <c r="CN1213" s="101"/>
    </row>
    <row r="1214" spans="4:92" ht="14.25" customHeight="1">
      <c r="D1214" s="317" t="s">
        <v>565</v>
      </c>
      <c r="E1214" s="318"/>
      <c r="F1214" s="318"/>
      <c r="G1214" s="318"/>
      <c r="H1214" s="318"/>
      <c r="I1214" s="318"/>
      <c r="J1214" s="318"/>
      <c r="K1214" s="318"/>
      <c r="L1214" s="318"/>
      <c r="M1214" s="318"/>
      <c r="N1214" s="318"/>
      <c r="O1214" s="318"/>
      <c r="P1214" s="318"/>
      <c r="Q1214" s="318"/>
      <c r="R1214" s="318"/>
      <c r="S1214" s="318"/>
      <c r="T1214" s="318"/>
      <c r="U1214" s="318"/>
      <c r="V1214" s="318"/>
      <c r="W1214" s="318"/>
      <c r="X1214" s="318"/>
      <c r="Y1214" s="318"/>
      <c r="Z1214" s="318"/>
      <c r="AA1214" s="318"/>
      <c r="AB1214" s="318"/>
      <c r="AC1214" s="318"/>
      <c r="AD1214" s="318"/>
      <c r="AE1214" s="318"/>
      <c r="AF1214" s="318"/>
      <c r="AG1214" s="318"/>
      <c r="AH1214" s="318"/>
      <c r="AI1214" s="318"/>
      <c r="AJ1214" s="318"/>
      <c r="AK1214" s="318"/>
      <c r="AL1214" s="318"/>
      <c r="AM1214" s="318"/>
      <c r="AN1214" s="319"/>
      <c r="AO1214" s="410" t="s">
        <v>566</v>
      </c>
      <c r="AP1214" s="411"/>
      <c r="AQ1214" s="411"/>
      <c r="AR1214" s="411"/>
      <c r="AS1214" s="411"/>
      <c r="AT1214" s="411"/>
      <c r="AU1214" s="411"/>
      <c r="AV1214" s="411"/>
      <c r="AW1214" s="411"/>
      <c r="AX1214" s="411"/>
      <c r="AY1214" s="411"/>
      <c r="AZ1214" s="411"/>
      <c r="BA1214" s="411"/>
      <c r="BB1214" s="411"/>
      <c r="BC1214" s="411"/>
      <c r="BD1214" s="411"/>
      <c r="BE1214" s="411"/>
      <c r="BF1214" s="411"/>
      <c r="BG1214" s="411"/>
      <c r="BH1214" s="411"/>
      <c r="BI1214" s="411"/>
      <c r="BJ1214" s="411"/>
      <c r="BK1214" s="411"/>
      <c r="BL1214" s="411"/>
      <c r="BM1214" s="411"/>
      <c r="BN1214" s="411"/>
      <c r="BO1214" s="411"/>
      <c r="BP1214" s="411"/>
      <c r="BQ1214" s="411"/>
      <c r="BR1214" s="411"/>
      <c r="BS1214" s="411"/>
      <c r="BT1214" s="411"/>
      <c r="BU1214" s="411"/>
      <c r="BV1214" s="411"/>
      <c r="BW1214" s="411"/>
      <c r="BX1214" s="411"/>
      <c r="BY1214" s="411"/>
      <c r="BZ1214" s="411"/>
      <c r="CA1214" s="411"/>
      <c r="CB1214" s="411"/>
      <c r="CC1214" s="411"/>
      <c r="CD1214" s="411"/>
      <c r="CE1214" s="411"/>
      <c r="CF1214" s="411"/>
      <c r="CG1214" s="411"/>
      <c r="CH1214" s="411"/>
      <c r="CI1214" s="411"/>
      <c r="CJ1214" s="411"/>
      <c r="CK1214" s="411"/>
      <c r="CL1214" s="411"/>
      <c r="CM1214" s="411"/>
      <c r="CN1214" s="412"/>
    </row>
    <row r="1215" spans="4:92" ht="14.25" customHeight="1">
      <c r="D1215" s="323"/>
      <c r="E1215" s="324"/>
      <c r="F1215" s="324"/>
      <c r="G1215" s="324"/>
      <c r="H1215" s="324"/>
      <c r="I1215" s="324"/>
      <c r="J1215" s="324"/>
      <c r="K1215" s="324"/>
      <c r="L1215" s="324"/>
      <c r="M1215" s="324"/>
      <c r="N1215" s="324"/>
      <c r="O1215" s="324"/>
      <c r="P1215" s="324"/>
      <c r="Q1215" s="324"/>
      <c r="R1215" s="324"/>
      <c r="S1215" s="324"/>
      <c r="T1215" s="324"/>
      <c r="U1215" s="324"/>
      <c r="V1215" s="324"/>
      <c r="W1215" s="324"/>
      <c r="X1215" s="324"/>
      <c r="Y1215" s="324"/>
      <c r="Z1215" s="324"/>
      <c r="AA1215" s="324"/>
      <c r="AB1215" s="324"/>
      <c r="AC1215" s="324"/>
      <c r="AD1215" s="324"/>
      <c r="AE1215" s="324"/>
      <c r="AF1215" s="324"/>
      <c r="AG1215" s="324"/>
      <c r="AH1215" s="324"/>
      <c r="AI1215" s="324"/>
      <c r="AJ1215" s="324"/>
      <c r="AK1215" s="324"/>
      <c r="AL1215" s="324"/>
      <c r="AM1215" s="324"/>
      <c r="AN1215" s="325"/>
      <c r="AO1215" s="410" t="s">
        <v>567</v>
      </c>
      <c r="AP1215" s="411"/>
      <c r="AQ1215" s="411"/>
      <c r="AR1215" s="411"/>
      <c r="AS1215" s="411"/>
      <c r="AT1215" s="411"/>
      <c r="AU1215" s="411"/>
      <c r="AV1215" s="411"/>
      <c r="AW1215" s="411"/>
      <c r="AX1215" s="411"/>
      <c r="AY1215" s="411"/>
      <c r="AZ1215" s="411"/>
      <c r="BA1215" s="411"/>
      <c r="BB1215" s="411"/>
      <c r="BC1215" s="411"/>
      <c r="BD1215" s="411"/>
      <c r="BE1215" s="411"/>
      <c r="BF1215" s="411"/>
      <c r="BG1215" s="411"/>
      <c r="BH1215" s="411"/>
      <c r="BI1215" s="412"/>
      <c r="BJ1215" s="410" t="s">
        <v>568</v>
      </c>
      <c r="BK1215" s="411"/>
      <c r="BL1215" s="411"/>
      <c r="BM1215" s="411"/>
      <c r="BN1215" s="411"/>
      <c r="BO1215" s="411"/>
      <c r="BP1215" s="411"/>
      <c r="BQ1215" s="411"/>
      <c r="BR1215" s="411"/>
      <c r="BS1215" s="411"/>
      <c r="BT1215" s="411"/>
      <c r="BU1215" s="411"/>
      <c r="BV1215" s="411"/>
      <c r="BW1215" s="411"/>
      <c r="BX1215" s="411"/>
      <c r="BY1215" s="411"/>
      <c r="BZ1215" s="411"/>
      <c r="CA1215" s="411"/>
      <c r="CB1215" s="411"/>
      <c r="CC1215" s="411"/>
      <c r="CD1215" s="412"/>
      <c r="CE1215" s="410" t="s">
        <v>468</v>
      </c>
      <c r="CF1215" s="411"/>
      <c r="CG1215" s="411"/>
      <c r="CH1215" s="411"/>
      <c r="CI1215" s="411"/>
      <c r="CJ1215" s="411"/>
      <c r="CK1215" s="411"/>
      <c r="CL1215" s="411"/>
      <c r="CM1215" s="411"/>
      <c r="CN1215" s="412"/>
    </row>
    <row r="1216" spans="4:92" ht="14.25" customHeight="1">
      <c r="D1216" s="761" t="str">
        <f>+'INDUSTRIA Y COMERCIO '!A1</f>
        <v>Alimentos y bebidas: Productos lácteos; fabricación de chocolate y confitería; preparación y conservación de carnes, productos</v>
      </c>
      <c r="E1216" s="761"/>
      <c r="F1216" s="761"/>
      <c r="G1216" s="761"/>
      <c r="H1216" s="761"/>
      <c r="I1216" s="761"/>
      <c r="J1216" s="761"/>
      <c r="K1216" s="761"/>
      <c r="L1216" s="761"/>
      <c r="M1216" s="761"/>
      <c r="N1216" s="761"/>
      <c r="O1216" s="761"/>
      <c r="P1216" s="761"/>
      <c r="Q1216" s="761"/>
      <c r="R1216" s="761"/>
      <c r="S1216" s="761"/>
      <c r="T1216" s="761"/>
      <c r="U1216" s="761"/>
      <c r="V1216" s="761"/>
      <c r="W1216" s="761"/>
      <c r="X1216" s="761"/>
      <c r="Y1216" s="761"/>
      <c r="Z1216" s="761"/>
      <c r="AA1216" s="761"/>
      <c r="AB1216" s="761"/>
      <c r="AC1216" s="761"/>
      <c r="AD1216" s="761"/>
      <c r="AE1216" s="761"/>
      <c r="AF1216" s="761"/>
      <c r="AG1216" s="761"/>
      <c r="AH1216" s="761"/>
      <c r="AI1216" s="761"/>
      <c r="AJ1216" s="761"/>
      <c r="AK1216" s="761"/>
      <c r="AL1216" s="761"/>
      <c r="AM1216" s="761"/>
      <c r="AN1216" s="761"/>
      <c r="AO1216" s="576" t="str">
        <f>+'INDUSTRIA Y COMERCIO '!AL1</f>
        <v>x</v>
      </c>
      <c r="AP1216" s="577"/>
      <c r="AQ1216" s="577"/>
      <c r="AR1216" s="577"/>
      <c r="AS1216" s="577"/>
      <c r="AT1216" s="577"/>
      <c r="AU1216" s="577"/>
      <c r="AV1216" s="577"/>
      <c r="AW1216" s="577"/>
      <c r="AX1216" s="577"/>
      <c r="AY1216" s="577"/>
      <c r="AZ1216" s="577"/>
      <c r="BA1216" s="577"/>
      <c r="BB1216" s="577"/>
      <c r="BC1216" s="577"/>
      <c r="BD1216" s="577"/>
      <c r="BE1216" s="577"/>
      <c r="BF1216" s="577"/>
      <c r="BG1216" s="577"/>
      <c r="BH1216" s="577"/>
      <c r="BI1216" s="578"/>
      <c r="BJ1216" s="576"/>
      <c r="BK1216" s="577"/>
      <c r="BL1216" s="577"/>
      <c r="BM1216" s="577"/>
      <c r="BN1216" s="577"/>
      <c r="BO1216" s="577"/>
      <c r="BP1216" s="577"/>
      <c r="BQ1216" s="577"/>
      <c r="BR1216" s="577"/>
      <c r="BS1216" s="577"/>
      <c r="BT1216" s="577"/>
      <c r="BU1216" s="577"/>
      <c r="BV1216" s="577"/>
      <c r="BW1216" s="577"/>
      <c r="BX1216" s="577"/>
      <c r="BY1216" s="577"/>
      <c r="BZ1216" s="577"/>
      <c r="CA1216" s="577"/>
      <c r="CB1216" s="577"/>
      <c r="CC1216" s="577"/>
      <c r="CD1216" s="578"/>
      <c r="CE1216" s="576">
        <f>+'INDUSTRIA Y COMERCIO '!CB1</f>
        <v>49</v>
      </c>
      <c r="CF1216" s="577"/>
      <c r="CG1216" s="577"/>
      <c r="CH1216" s="577"/>
      <c r="CI1216" s="577"/>
      <c r="CJ1216" s="577"/>
      <c r="CK1216" s="577"/>
      <c r="CL1216" s="577"/>
      <c r="CM1216" s="577"/>
      <c r="CN1216" s="578"/>
    </row>
    <row r="1217" spans="4:92" ht="14.25" customHeight="1">
      <c r="D1217" s="761" t="str">
        <f>+'INDUSTRIA Y COMERCIO '!A2</f>
        <v>Transformación de materias primas:</v>
      </c>
      <c r="E1217" s="761"/>
      <c r="F1217" s="761"/>
      <c r="G1217" s="761"/>
      <c r="H1217" s="761"/>
      <c r="I1217" s="761"/>
      <c r="J1217" s="761"/>
      <c r="K1217" s="761"/>
      <c r="L1217" s="761"/>
      <c r="M1217" s="761"/>
      <c r="N1217" s="761"/>
      <c r="O1217" s="761"/>
      <c r="P1217" s="761"/>
      <c r="Q1217" s="761"/>
      <c r="R1217" s="761"/>
      <c r="S1217" s="761"/>
      <c r="T1217" s="761"/>
      <c r="U1217" s="761"/>
      <c r="V1217" s="761"/>
      <c r="W1217" s="761"/>
      <c r="X1217" s="761"/>
      <c r="Y1217" s="761"/>
      <c r="Z1217" s="761"/>
      <c r="AA1217" s="761"/>
      <c r="AB1217" s="761"/>
      <c r="AC1217" s="761"/>
      <c r="AD1217" s="761"/>
      <c r="AE1217" s="761"/>
      <c r="AF1217" s="761"/>
      <c r="AG1217" s="761"/>
      <c r="AH1217" s="761"/>
      <c r="AI1217" s="761"/>
      <c r="AJ1217" s="761"/>
      <c r="AK1217" s="761"/>
      <c r="AL1217" s="761"/>
      <c r="AM1217" s="761"/>
      <c r="AN1217" s="761"/>
      <c r="AO1217" s="576" t="str">
        <f>+'INDUSTRIA Y COMERCIO '!AL2</f>
        <v>x</v>
      </c>
      <c r="AP1217" s="577"/>
      <c r="AQ1217" s="577"/>
      <c r="AR1217" s="577"/>
      <c r="AS1217" s="577"/>
      <c r="AT1217" s="577"/>
      <c r="AU1217" s="577"/>
      <c r="AV1217" s="577"/>
      <c r="AW1217" s="577"/>
      <c r="AX1217" s="577"/>
      <c r="AY1217" s="577"/>
      <c r="AZ1217" s="577"/>
      <c r="BA1217" s="577"/>
      <c r="BB1217" s="577"/>
      <c r="BC1217" s="577"/>
      <c r="BD1217" s="577"/>
      <c r="BE1217" s="577"/>
      <c r="BF1217" s="577"/>
      <c r="BG1217" s="577"/>
      <c r="BH1217" s="577"/>
      <c r="BI1217" s="578"/>
      <c r="BJ1217" s="576"/>
      <c r="BK1217" s="577"/>
      <c r="BL1217" s="577"/>
      <c r="BM1217" s="577"/>
      <c r="BN1217" s="577"/>
      <c r="BO1217" s="577"/>
      <c r="BP1217" s="577"/>
      <c r="BQ1217" s="577"/>
      <c r="BR1217" s="577"/>
      <c r="BS1217" s="577"/>
      <c r="BT1217" s="577"/>
      <c r="BU1217" s="577"/>
      <c r="BV1217" s="577"/>
      <c r="BW1217" s="577"/>
      <c r="BX1217" s="577"/>
      <c r="BY1217" s="577"/>
      <c r="BZ1217" s="577"/>
      <c r="CA1217" s="577"/>
      <c r="CB1217" s="577"/>
      <c r="CC1217" s="577"/>
      <c r="CD1217" s="578"/>
      <c r="CE1217" s="576">
        <f>+'INDUSTRIA Y COMERCIO '!CB2</f>
        <v>4</v>
      </c>
      <c r="CF1217" s="577"/>
      <c r="CG1217" s="577"/>
      <c r="CH1217" s="577"/>
      <c r="CI1217" s="577"/>
      <c r="CJ1217" s="577"/>
      <c r="CK1217" s="577"/>
      <c r="CL1217" s="577"/>
      <c r="CM1217" s="577"/>
      <c r="CN1217" s="578"/>
    </row>
    <row r="1218" spans="4:92" ht="14.25" customHeight="1">
      <c r="D1218" s="761" t="str">
        <f>+'INDUSTRIA Y COMERCIO '!A3</f>
        <v>Cueros: Manufacturas de cuero para uso industrial y deportes tales como: Maletas,papeleras,guarnieles, carteras,billeteras y otros.</v>
      </c>
      <c r="E1218" s="761"/>
      <c r="F1218" s="761"/>
      <c r="G1218" s="761"/>
      <c r="H1218" s="761"/>
      <c r="I1218" s="761"/>
      <c r="J1218" s="761"/>
      <c r="K1218" s="761"/>
      <c r="L1218" s="761"/>
      <c r="M1218" s="761"/>
      <c r="N1218" s="761"/>
      <c r="O1218" s="761"/>
      <c r="P1218" s="761"/>
      <c r="Q1218" s="761"/>
      <c r="R1218" s="761"/>
      <c r="S1218" s="761"/>
      <c r="T1218" s="761"/>
      <c r="U1218" s="761"/>
      <c r="V1218" s="761"/>
      <c r="W1218" s="761"/>
      <c r="X1218" s="761"/>
      <c r="Y1218" s="761"/>
      <c r="Z1218" s="761"/>
      <c r="AA1218" s="761"/>
      <c r="AB1218" s="761"/>
      <c r="AC1218" s="761"/>
      <c r="AD1218" s="761"/>
      <c r="AE1218" s="761"/>
      <c r="AF1218" s="761"/>
      <c r="AG1218" s="761"/>
      <c r="AH1218" s="761"/>
      <c r="AI1218" s="761"/>
      <c r="AJ1218" s="761"/>
      <c r="AK1218" s="761"/>
      <c r="AL1218" s="761"/>
      <c r="AM1218" s="761"/>
      <c r="AN1218" s="761"/>
      <c r="AO1218" s="576" t="str">
        <f>+'INDUSTRIA Y COMERCIO '!AL3</f>
        <v>x</v>
      </c>
      <c r="AP1218" s="577"/>
      <c r="AQ1218" s="577"/>
      <c r="AR1218" s="577"/>
      <c r="AS1218" s="577"/>
      <c r="AT1218" s="577"/>
      <c r="AU1218" s="577"/>
      <c r="AV1218" s="577"/>
      <c r="AW1218" s="577"/>
      <c r="AX1218" s="577"/>
      <c r="AY1218" s="577"/>
      <c r="AZ1218" s="577"/>
      <c r="BA1218" s="577"/>
      <c r="BB1218" s="577"/>
      <c r="BC1218" s="577"/>
      <c r="BD1218" s="577"/>
      <c r="BE1218" s="577"/>
      <c r="BF1218" s="577"/>
      <c r="BG1218" s="577"/>
      <c r="BH1218" s="577"/>
      <c r="BI1218" s="578"/>
      <c r="BJ1218" s="576"/>
      <c r="BK1218" s="577"/>
      <c r="BL1218" s="577"/>
      <c r="BM1218" s="577"/>
      <c r="BN1218" s="577"/>
      <c r="BO1218" s="577"/>
      <c r="BP1218" s="577"/>
      <c r="BQ1218" s="577"/>
      <c r="BR1218" s="577"/>
      <c r="BS1218" s="577"/>
      <c r="BT1218" s="577"/>
      <c r="BU1218" s="577"/>
      <c r="BV1218" s="577"/>
      <c r="BW1218" s="577"/>
      <c r="BX1218" s="577"/>
      <c r="BY1218" s="577"/>
      <c r="BZ1218" s="577"/>
      <c r="CA1218" s="577"/>
      <c r="CB1218" s="577"/>
      <c r="CC1218" s="577"/>
      <c r="CD1218" s="578"/>
      <c r="CE1218" s="576">
        <f>+'INDUSTRIA Y COMERCIO '!CB3</f>
        <v>1</v>
      </c>
      <c r="CF1218" s="577"/>
      <c r="CG1218" s="577"/>
      <c r="CH1218" s="577"/>
      <c r="CI1218" s="577"/>
      <c r="CJ1218" s="577"/>
      <c r="CK1218" s="577"/>
      <c r="CL1218" s="577"/>
      <c r="CM1218" s="577"/>
      <c r="CN1218" s="578"/>
    </row>
    <row r="1219" spans="4:92" ht="14.25" customHeight="1">
      <c r="D1219" s="761" t="str">
        <f>+'INDUSTRIA Y COMERCIO '!A4</f>
        <v>Madera:Aserraderos; fabricación y reparación de muebles,puertas, ventanas,artículos para uso industrial de madera;fabricación de productos maderables.</v>
      </c>
      <c r="E1219" s="761"/>
      <c r="F1219" s="761"/>
      <c r="G1219" s="761"/>
      <c r="H1219" s="761"/>
      <c r="I1219" s="761"/>
      <c r="J1219" s="761"/>
      <c r="K1219" s="761"/>
      <c r="L1219" s="761"/>
      <c r="M1219" s="761"/>
      <c r="N1219" s="761"/>
      <c r="O1219" s="761"/>
      <c r="P1219" s="761"/>
      <c r="Q1219" s="761"/>
      <c r="R1219" s="761"/>
      <c r="S1219" s="761"/>
      <c r="T1219" s="761"/>
      <c r="U1219" s="761"/>
      <c r="V1219" s="761"/>
      <c r="W1219" s="761"/>
      <c r="X1219" s="761"/>
      <c r="Y1219" s="761"/>
      <c r="Z1219" s="761"/>
      <c r="AA1219" s="761"/>
      <c r="AB1219" s="761"/>
      <c r="AC1219" s="761"/>
      <c r="AD1219" s="761"/>
      <c r="AE1219" s="761"/>
      <c r="AF1219" s="761"/>
      <c r="AG1219" s="761"/>
      <c r="AH1219" s="761"/>
      <c r="AI1219" s="761"/>
      <c r="AJ1219" s="761"/>
      <c r="AK1219" s="761"/>
      <c r="AL1219" s="761"/>
      <c r="AM1219" s="761"/>
      <c r="AN1219" s="761"/>
      <c r="AO1219" s="576" t="str">
        <f>+'INDUSTRIA Y COMERCIO '!AL4</f>
        <v>x</v>
      </c>
      <c r="AP1219" s="577"/>
      <c r="AQ1219" s="577"/>
      <c r="AR1219" s="577"/>
      <c r="AS1219" s="577"/>
      <c r="AT1219" s="577"/>
      <c r="AU1219" s="577"/>
      <c r="AV1219" s="577"/>
      <c r="AW1219" s="577"/>
      <c r="AX1219" s="577"/>
      <c r="AY1219" s="577"/>
      <c r="AZ1219" s="577"/>
      <c r="BA1219" s="577"/>
      <c r="BB1219" s="577"/>
      <c r="BC1219" s="577"/>
      <c r="BD1219" s="577"/>
      <c r="BE1219" s="577"/>
      <c r="BF1219" s="577"/>
      <c r="BG1219" s="577"/>
      <c r="BH1219" s="577"/>
      <c r="BI1219" s="578"/>
      <c r="BJ1219" s="576"/>
      <c r="BK1219" s="577"/>
      <c r="BL1219" s="577"/>
      <c r="BM1219" s="577"/>
      <c r="BN1219" s="577"/>
      <c r="BO1219" s="577"/>
      <c r="BP1219" s="577"/>
      <c r="BQ1219" s="577"/>
      <c r="BR1219" s="577"/>
      <c r="BS1219" s="577"/>
      <c r="BT1219" s="577"/>
      <c r="BU1219" s="577"/>
      <c r="BV1219" s="577"/>
      <c r="BW1219" s="577"/>
      <c r="BX1219" s="577"/>
      <c r="BY1219" s="577"/>
      <c r="BZ1219" s="577"/>
      <c r="CA1219" s="577"/>
      <c r="CB1219" s="577"/>
      <c r="CC1219" s="577"/>
      <c r="CD1219" s="578"/>
      <c r="CE1219" s="576">
        <f>+'INDUSTRIA Y COMERCIO '!CB4</f>
        <v>2</v>
      </c>
      <c r="CF1219" s="577"/>
      <c r="CG1219" s="577"/>
      <c r="CH1219" s="577"/>
      <c r="CI1219" s="577"/>
      <c r="CJ1219" s="577"/>
      <c r="CK1219" s="577"/>
      <c r="CL1219" s="577"/>
      <c r="CM1219" s="577"/>
      <c r="CN1219" s="578"/>
    </row>
    <row r="1220" spans="4:92" ht="14.25" customHeight="1">
      <c r="D1220" s="761" t="str">
        <f>+'INDUSTRIA Y COMERCIO '!A5</f>
        <v>Metales: Artículos de hojalata, alambre, aluminio, puertas y ventanas metálicas; muebles metálicos; cerrajería y plomería; demás actividades similares; fabricación de productos en hierro y acero.</v>
      </c>
      <c r="E1220" s="761"/>
      <c r="F1220" s="761"/>
      <c r="G1220" s="761"/>
      <c r="H1220" s="761"/>
      <c r="I1220" s="761"/>
      <c r="J1220" s="761"/>
      <c r="K1220" s="761"/>
      <c r="L1220" s="761"/>
      <c r="M1220" s="761"/>
      <c r="N1220" s="761"/>
      <c r="O1220" s="761"/>
      <c r="P1220" s="761"/>
      <c r="Q1220" s="761"/>
      <c r="R1220" s="761"/>
      <c r="S1220" s="761"/>
      <c r="T1220" s="761"/>
      <c r="U1220" s="761"/>
      <c r="V1220" s="761"/>
      <c r="W1220" s="761"/>
      <c r="X1220" s="761"/>
      <c r="Y1220" s="761"/>
      <c r="Z1220" s="761"/>
      <c r="AA1220" s="761"/>
      <c r="AB1220" s="761"/>
      <c r="AC1220" s="761"/>
      <c r="AD1220" s="761"/>
      <c r="AE1220" s="761"/>
      <c r="AF1220" s="761"/>
      <c r="AG1220" s="761"/>
      <c r="AH1220" s="761"/>
      <c r="AI1220" s="761"/>
      <c r="AJ1220" s="761"/>
      <c r="AK1220" s="761"/>
      <c r="AL1220" s="761"/>
      <c r="AM1220" s="761"/>
      <c r="AN1220" s="761"/>
      <c r="AO1220" s="576" t="str">
        <f>+'INDUSTRIA Y COMERCIO '!AL5</f>
        <v>x</v>
      </c>
      <c r="AP1220" s="577"/>
      <c r="AQ1220" s="577"/>
      <c r="AR1220" s="577"/>
      <c r="AS1220" s="577"/>
      <c r="AT1220" s="577"/>
      <c r="AU1220" s="577"/>
      <c r="AV1220" s="577"/>
      <c r="AW1220" s="577"/>
      <c r="AX1220" s="577"/>
      <c r="AY1220" s="577"/>
      <c r="AZ1220" s="577"/>
      <c r="BA1220" s="577"/>
      <c r="BB1220" s="577"/>
      <c r="BC1220" s="577"/>
      <c r="BD1220" s="577"/>
      <c r="BE1220" s="577"/>
      <c r="BF1220" s="577"/>
      <c r="BG1220" s="577"/>
      <c r="BH1220" s="577"/>
      <c r="BI1220" s="578"/>
      <c r="BJ1220" s="576"/>
      <c r="BK1220" s="577"/>
      <c r="BL1220" s="577"/>
      <c r="BM1220" s="577"/>
      <c r="BN1220" s="577"/>
      <c r="BO1220" s="577"/>
      <c r="BP1220" s="577"/>
      <c r="BQ1220" s="577"/>
      <c r="BR1220" s="577"/>
      <c r="BS1220" s="577"/>
      <c r="BT1220" s="577"/>
      <c r="BU1220" s="577"/>
      <c r="BV1220" s="577"/>
      <c r="BW1220" s="577"/>
      <c r="BX1220" s="577"/>
      <c r="BY1220" s="577"/>
      <c r="BZ1220" s="577"/>
      <c r="CA1220" s="577"/>
      <c r="CB1220" s="577"/>
      <c r="CC1220" s="577"/>
      <c r="CD1220" s="578"/>
      <c r="CE1220" s="576">
        <f>+'INDUSTRIA Y COMERCIO '!CB5</f>
        <v>2</v>
      </c>
      <c r="CF1220" s="577"/>
      <c r="CG1220" s="577"/>
      <c r="CH1220" s="577"/>
      <c r="CI1220" s="577"/>
      <c r="CJ1220" s="577"/>
      <c r="CK1220" s="577"/>
      <c r="CL1220" s="577"/>
      <c r="CM1220" s="577"/>
      <c r="CN1220" s="578"/>
    </row>
    <row r="1221" spans="4:92" ht="14.25" customHeight="1">
      <c r="D1221" s="761" t="str">
        <f>+'INDUSTRIA Y COMERCIO '!A6</f>
        <v>Textiles: Producción de textiles, confecciones en general, fabricación de calzado.</v>
      </c>
      <c r="E1221" s="761"/>
      <c r="F1221" s="761"/>
      <c r="G1221" s="761"/>
      <c r="H1221" s="761"/>
      <c r="I1221" s="761"/>
      <c r="J1221" s="761"/>
      <c r="K1221" s="761"/>
      <c r="L1221" s="761"/>
      <c r="M1221" s="761"/>
      <c r="N1221" s="761"/>
      <c r="O1221" s="761"/>
      <c r="P1221" s="761"/>
      <c r="Q1221" s="761"/>
      <c r="R1221" s="761"/>
      <c r="S1221" s="761"/>
      <c r="T1221" s="761"/>
      <c r="U1221" s="761"/>
      <c r="V1221" s="761"/>
      <c r="W1221" s="761"/>
      <c r="X1221" s="761"/>
      <c r="Y1221" s="761"/>
      <c r="Z1221" s="761"/>
      <c r="AA1221" s="761"/>
      <c r="AB1221" s="761"/>
      <c r="AC1221" s="761"/>
      <c r="AD1221" s="761"/>
      <c r="AE1221" s="761"/>
      <c r="AF1221" s="761"/>
      <c r="AG1221" s="761"/>
      <c r="AH1221" s="761"/>
      <c r="AI1221" s="761"/>
      <c r="AJ1221" s="761"/>
      <c r="AK1221" s="761"/>
      <c r="AL1221" s="761"/>
      <c r="AM1221" s="761"/>
      <c r="AN1221" s="761"/>
      <c r="AO1221" s="576" t="str">
        <f>+'INDUSTRIA Y COMERCIO '!AL6</f>
        <v>x</v>
      </c>
      <c r="AP1221" s="577"/>
      <c r="AQ1221" s="577"/>
      <c r="AR1221" s="577"/>
      <c r="AS1221" s="577"/>
      <c r="AT1221" s="577"/>
      <c r="AU1221" s="577"/>
      <c r="AV1221" s="577"/>
      <c r="AW1221" s="577"/>
      <c r="AX1221" s="577"/>
      <c r="AY1221" s="577"/>
      <c r="AZ1221" s="577"/>
      <c r="BA1221" s="577"/>
      <c r="BB1221" s="577"/>
      <c r="BC1221" s="577"/>
      <c r="BD1221" s="577"/>
      <c r="BE1221" s="577"/>
      <c r="BF1221" s="577"/>
      <c r="BG1221" s="577"/>
      <c r="BH1221" s="577"/>
      <c r="BI1221" s="578"/>
      <c r="BJ1221" s="576"/>
      <c r="BK1221" s="577"/>
      <c r="BL1221" s="577"/>
      <c r="BM1221" s="577"/>
      <c r="BN1221" s="577"/>
      <c r="BO1221" s="577"/>
      <c r="BP1221" s="577"/>
      <c r="BQ1221" s="577"/>
      <c r="BR1221" s="577"/>
      <c r="BS1221" s="577"/>
      <c r="BT1221" s="577"/>
      <c r="BU1221" s="577"/>
      <c r="BV1221" s="577"/>
      <c r="BW1221" s="577"/>
      <c r="BX1221" s="577"/>
      <c r="BY1221" s="577"/>
      <c r="BZ1221" s="577"/>
      <c r="CA1221" s="577"/>
      <c r="CB1221" s="577"/>
      <c r="CC1221" s="577"/>
      <c r="CD1221" s="578"/>
      <c r="CE1221" s="576">
        <f>+'INDUSTRIA Y COMERCIO '!CB6</f>
        <v>6</v>
      </c>
      <c r="CF1221" s="577"/>
      <c r="CG1221" s="577"/>
      <c r="CH1221" s="577"/>
      <c r="CI1221" s="577"/>
      <c r="CJ1221" s="577"/>
      <c r="CK1221" s="577"/>
      <c r="CL1221" s="577"/>
      <c r="CM1221" s="577"/>
      <c r="CN1221" s="578"/>
    </row>
    <row r="1222" spans="4:92" ht="14.25" customHeight="1">
      <c r="D1222" s="761" t="str">
        <f>+'INDUSTRIA Y COMERCIO '!A7</f>
        <v>Tipografías y artes graficas, periódicos.</v>
      </c>
      <c r="E1222" s="761"/>
      <c r="F1222" s="761"/>
      <c r="G1222" s="761"/>
      <c r="H1222" s="761"/>
      <c r="I1222" s="761"/>
      <c r="J1222" s="761"/>
      <c r="K1222" s="761"/>
      <c r="L1222" s="761"/>
      <c r="M1222" s="761"/>
      <c r="N1222" s="761"/>
      <c r="O1222" s="761"/>
      <c r="P1222" s="761"/>
      <c r="Q1222" s="761"/>
      <c r="R1222" s="761"/>
      <c r="S1222" s="761"/>
      <c r="T1222" s="761"/>
      <c r="U1222" s="761"/>
      <c r="V1222" s="761"/>
      <c r="W1222" s="761"/>
      <c r="X1222" s="761"/>
      <c r="Y1222" s="761"/>
      <c r="Z1222" s="761"/>
      <c r="AA1222" s="761"/>
      <c r="AB1222" s="761"/>
      <c r="AC1222" s="761"/>
      <c r="AD1222" s="761"/>
      <c r="AE1222" s="761"/>
      <c r="AF1222" s="761"/>
      <c r="AG1222" s="761"/>
      <c r="AH1222" s="761"/>
      <c r="AI1222" s="761"/>
      <c r="AJ1222" s="761"/>
      <c r="AK1222" s="761"/>
      <c r="AL1222" s="761"/>
      <c r="AM1222" s="761"/>
      <c r="AN1222" s="761"/>
      <c r="AO1222" s="576" t="str">
        <f>+'INDUSTRIA Y COMERCIO '!AL7</f>
        <v>x</v>
      </c>
      <c r="AP1222" s="577"/>
      <c r="AQ1222" s="577"/>
      <c r="AR1222" s="577"/>
      <c r="AS1222" s="577"/>
      <c r="AT1222" s="577"/>
      <c r="AU1222" s="577"/>
      <c r="AV1222" s="577"/>
      <c r="AW1222" s="577"/>
      <c r="AX1222" s="577"/>
      <c r="AY1222" s="577"/>
      <c r="AZ1222" s="577"/>
      <c r="BA1222" s="577"/>
      <c r="BB1222" s="577"/>
      <c r="BC1222" s="577"/>
      <c r="BD1222" s="577"/>
      <c r="BE1222" s="577"/>
      <c r="BF1222" s="577"/>
      <c r="BG1222" s="577"/>
      <c r="BH1222" s="577"/>
      <c r="BI1222" s="578"/>
      <c r="BJ1222" s="576"/>
      <c r="BK1222" s="577"/>
      <c r="BL1222" s="577"/>
      <c r="BM1222" s="577"/>
      <c r="BN1222" s="577"/>
      <c r="BO1222" s="577"/>
      <c r="BP1222" s="577"/>
      <c r="BQ1222" s="577"/>
      <c r="BR1222" s="577"/>
      <c r="BS1222" s="577"/>
      <c r="BT1222" s="577"/>
      <c r="BU1222" s="577"/>
      <c r="BV1222" s="577"/>
      <c r="BW1222" s="577"/>
      <c r="BX1222" s="577"/>
      <c r="BY1222" s="577"/>
      <c r="BZ1222" s="577"/>
      <c r="CA1222" s="577"/>
      <c r="CB1222" s="577"/>
      <c r="CC1222" s="577"/>
      <c r="CD1222" s="578"/>
      <c r="CE1222" s="576">
        <f>+'INDUSTRIA Y COMERCIO '!CB7</f>
        <v>1</v>
      </c>
      <c r="CF1222" s="577"/>
      <c r="CG1222" s="577"/>
      <c r="CH1222" s="577"/>
      <c r="CI1222" s="577"/>
      <c r="CJ1222" s="577"/>
      <c r="CK1222" s="577"/>
      <c r="CL1222" s="577"/>
      <c r="CM1222" s="577"/>
      <c r="CN1222" s="578"/>
    </row>
    <row r="1223" spans="4:92" ht="14.25" customHeight="1">
      <c r="D1223" s="761" t="str">
        <f>+'INDUSTRIA Y COMERCIO '!A8</f>
        <v>Otros: Otros establecimientos industriales no clasificados en los anteriores.</v>
      </c>
      <c r="E1223" s="761"/>
      <c r="F1223" s="761"/>
      <c r="G1223" s="761"/>
      <c r="H1223" s="761"/>
      <c r="I1223" s="761"/>
      <c r="J1223" s="761"/>
      <c r="K1223" s="761"/>
      <c r="L1223" s="761"/>
      <c r="M1223" s="761"/>
      <c r="N1223" s="761"/>
      <c r="O1223" s="761"/>
      <c r="P1223" s="761"/>
      <c r="Q1223" s="761"/>
      <c r="R1223" s="761"/>
      <c r="S1223" s="761"/>
      <c r="T1223" s="761"/>
      <c r="U1223" s="761"/>
      <c r="V1223" s="761"/>
      <c r="W1223" s="761"/>
      <c r="X1223" s="761"/>
      <c r="Y1223" s="761"/>
      <c r="Z1223" s="761"/>
      <c r="AA1223" s="761"/>
      <c r="AB1223" s="761"/>
      <c r="AC1223" s="761"/>
      <c r="AD1223" s="761"/>
      <c r="AE1223" s="761"/>
      <c r="AF1223" s="761"/>
      <c r="AG1223" s="761"/>
      <c r="AH1223" s="761"/>
      <c r="AI1223" s="761"/>
      <c r="AJ1223" s="761"/>
      <c r="AK1223" s="761"/>
      <c r="AL1223" s="761"/>
      <c r="AM1223" s="761"/>
      <c r="AN1223" s="761"/>
      <c r="AO1223" s="576" t="str">
        <f>+'INDUSTRIA Y COMERCIO '!AL8</f>
        <v>x</v>
      </c>
      <c r="AP1223" s="577"/>
      <c r="AQ1223" s="577"/>
      <c r="AR1223" s="577"/>
      <c r="AS1223" s="577"/>
      <c r="AT1223" s="577"/>
      <c r="AU1223" s="577"/>
      <c r="AV1223" s="577"/>
      <c r="AW1223" s="577"/>
      <c r="AX1223" s="577"/>
      <c r="AY1223" s="577"/>
      <c r="AZ1223" s="577"/>
      <c r="BA1223" s="577"/>
      <c r="BB1223" s="577"/>
      <c r="BC1223" s="577"/>
      <c r="BD1223" s="577"/>
      <c r="BE1223" s="577"/>
      <c r="BF1223" s="577"/>
      <c r="BG1223" s="577"/>
      <c r="BH1223" s="577"/>
      <c r="BI1223" s="578"/>
      <c r="BJ1223" s="576"/>
      <c r="BK1223" s="577"/>
      <c r="BL1223" s="577"/>
      <c r="BM1223" s="577"/>
      <c r="BN1223" s="577"/>
      <c r="BO1223" s="577"/>
      <c r="BP1223" s="577"/>
      <c r="BQ1223" s="577"/>
      <c r="BR1223" s="577"/>
      <c r="BS1223" s="577"/>
      <c r="BT1223" s="577"/>
      <c r="BU1223" s="577"/>
      <c r="BV1223" s="577"/>
      <c r="BW1223" s="577"/>
      <c r="BX1223" s="577"/>
      <c r="BY1223" s="577"/>
      <c r="BZ1223" s="577"/>
      <c r="CA1223" s="577"/>
      <c r="CB1223" s="577"/>
      <c r="CC1223" s="577"/>
      <c r="CD1223" s="578"/>
      <c r="CE1223" s="576">
        <f>+'INDUSTRIA Y COMERCIO '!CB8</f>
        <v>6</v>
      </c>
      <c r="CF1223" s="577"/>
      <c r="CG1223" s="577"/>
      <c r="CH1223" s="577"/>
      <c r="CI1223" s="577"/>
      <c r="CJ1223" s="577"/>
      <c r="CK1223" s="577"/>
      <c r="CL1223" s="577"/>
      <c r="CM1223" s="577"/>
      <c r="CN1223" s="578"/>
    </row>
    <row r="1224" spans="4:92" ht="14.25" customHeight="1">
      <c r="D1224" s="761" t="str">
        <f>+'INDUSTRIA Y COMERCIO '!A9</f>
        <v>Vidrieria y Marqueteria</v>
      </c>
      <c r="E1224" s="761"/>
      <c r="F1224" s="761"/>
      <c r="G1224" s="761"/>
      <c r="H1224" s="761"/>
      <c r="I1224" s="761"/>
      <c r="J1224" s="761"/>
      <c r="K1224" s="761"/>
      <c r="L1224" s="761"/>
      <c r="M1224" s="761"/>
      <c r="N1224" s="761"/>
      <c r="O1224" s="761"/>
      <c r="P1224" s="761"/>
      <c r="Q1224" s="761"/>
      <c r="R1224" s="761"/>
      <c r="S1224" s="761"/>
      <c r="T1224" s="761"/>
      <c r="U1224" s="761"/>
      <c r="V1224" s="761"/>
      <c r="W1224" s="761"/>
      <c r="X1224" s="761"/>
      <c r="Y1224" s="761"/>
      <c r="Z1224" s="761"/>
      <c r="AA1224" s="761"/>
      <c r="AB1224" s="761"/>
      <c r="AC1224" s="761"/>
      <c r="AD1224" s="761"/>
      <c r="AE1224" s="761"/>
      <c r="AF1224" s="761"/>
      <c r="AG1224" s="761"/>
      <c r="AH1224" s="761"/>
      <c r="AI1224" s="761"/>
      <c r="AJ1224" s="761"/>
      <c r="AK1224" s="761"/>
      <c r="AL1224" s="761"/>
      <c r="AM1224" s="761"/>
      <c r="AN1224" s="761"/>
      <c r="AO1224" s="576" t="str">
        <f>+'INDUSTRIA Y COMERCIO '!AL9</f>
        <v>x</v>
      </c>
      <c r="AP1224" s="577"/>
      <c r="AQ1224" s="577"/>
      <c r="AR1224" s="577"/>
      <c r="AS1224" s="577"/>
      <c r="AT1224" s="577"/>
      <c r="AU1224" s="577"/>
      <c r="AV1224" s="577"/>
      <c r="AW1224" s="577"/>
      <c r="AX1224" s="577"/>
      <c r="AY1224" s="577"/>
      <c r="AZ1224" s="577"/>
      <c r="BA1224" s="577"/>
      <c r="BB1224" s="577"/>
      <c r="BC1224" s="577"/>
      <c r="BD1224" s="577"/>
      <c r="BE1224" s="577"/>
      <c r="BF1224" s="577"/>
      <c r="BG1224" s="577"/>
      <c r="BH1224" s="577"/>
      <c r="BI1224" s="578"/>
      <c r="BJ1224" s="576"/>
      <c r="BK1224" s="577"/>
      <c r="BL1224" s="577"/>
      <c r="BM1224" s="577"/>
      <c r="BN1224" s="577"/>
      <c r="BO1224" s="577"/>
      <c r="BP1224" s="577"/>
      <c r="BQ1224" s="577"/>
      <c r="BR1224" s="577"/>
      <c r="BS1224" s="577"/>
      <c r="BT1224" s="577"/>
      <c r="BU1224" s="577"/>
      <c r="BV1224" s="577"/>
      <c r="BW1224" s="577"/>
      <c r="BX1224" s="577"/>
      <c r="BY1224" s="577"/>
      <c r="BZ1224" s="577"/>
      <c r="CA1224" s="577"/>
      <c r="CB1224" s="577"/>
      <c r="CC1224" s="577"/>
      <c r="CD1224" s="578"/>
      <c r="CE1224" s="576">
        <f>+'INDUSTRIA Y COMERCIO '!CB9</f>
        <v>2</v>
      </c>
      <c r="CF1224" s="577"/>
      <c r="CG1224" s="577"/>
      <c r="CH1224" s="577"/>
      <c r="CI1224" s="577"/>
      <c r="CJ1224" s="577"/>
      <c r="CK1224" s="577"/>
      <c r="CL1224" s="577"/>
      <c r="CM1224" s="577"/>
      <c r="CN1224" s="578"/>
    </row>
    <row r="1225" spans="4:92" ht="14.25" customHeight="1">
      <c r="D1225" s="761" t="str">
        <f>+'INDUSTRIA Y COMERCIO '!A10</f>
        <v>Tiendas y graneros sin venta de licor, venta de productos lácteos, productos de confitería, supermercados, carnicerías, salsamentarías, venta de carnes frías y pollos, venta de productos de mar, tiendas dentro de establecimientos públicos, cacharrerías</v>
      </c>
      <c r="E1225" s="761"/>
      <c r="F1225" s="761"/>
      <c r="G1225" s="761"/>
      <c r="H1225" s="761"/>
      <c r="I1225" s="761"/>
      <c r="J1225" s="761"/>
      <c r="K1225" s="761"/>
      <c r="L1225" s="761"/>
      <c r="M1225" s="761"/>
      <c r="N1225" s="761"/>
      <c r="O1225" s="761"/>
      <c r="P1225" s="761"/>
      <c r="Q1225" s="761"/>
      <c r="R1225" s="761"/>
      <c r="S1225" s="761"/>
      <c r="T1225" s="761"/>
      <c r="U1225" s="761"/>
      <c r="V1225" s="761"/>
      <c r="W1225" s="761"/>
      <c r="X1225" s="761"/>
      <c r="Y1225" s="761"/>
      <c r="Z1225" s="761"/>
      <c r="AA1225" s="761"/>
      <c r="AB1225" s="761"/>
      <c r="AC1225" s="761"/>
      <c r="AD1225" s="761"/>
      <c r="AE1225" s="761"/>
      <c r="AF1225" s="761"/>
      <c r="AG1225" s="761"/>
      <c r="AH1225" s="761"/>
      <c r="AI1225" s="761"/>
      <c r="AJ1225" s="761"/>
      <c r="AK1225" s="761"/>
      <c r="AL1225" s="761"/>
      <c r="AM1225" s="761"/>
      <c r="AN1225" s="761"/>
      <c r="AO1225" s="576" t="str">
        <f>+'INDUSTRIA Y COMERCIO '!AL10</f>
        <v>x</v>
      </c>
      <c r="AP1225" s="577"/>
      <c r="AQ1225" s="577"/>
      <c r="AR1225" s="577"/>
      <c r="AS1225" s="577"/>
      <c r="AT1225" s="577"/>
      <c r="AU1225" s="577"/>
      <c r="AV1225" s="577"/>
      <c r="AW1225" s="577"/>
      <c r="AX1225" s="577"/>
      <c r="AY1225" s="577"/>
      <c r="AZ1225" s="577"/>
      <c r="BA1225" s="577"/>
      <c r="BB1225" s="577"/>
      <c r="BC1225" s="577"/>
      <c r="BD1225" s="577"/>
      <c r="BE1225" s="577"/>
      <c r="BF1225" s="577"/>
      <c r="BG1225" s="577"/>
      <c r="BH1225" s="577"/>
      <c r="BI1225" s="578"/>
      <c r="BJ1225" s="576"/>
      <c r="BK1225" s="577"/>
      <c r="BL1225" s="577"/>
      <c r="BM1225" s="577"/>
      <c r="BN1225" s="577"/>
      <c r="BO1225" s="577"/>
      <c r="BP1225" s="577"/>
      <c r="BQ1225" s="577"/>
      <c r="BR1225" s="577"/>
      <c r="BS1225" s="577"/>
      <c r="BT1225" s="577"/>
      <c r="BU1225" s="577"/>
      <c r="BV1225" s="577"/>
      <c r="BW1225" s="577"/>
      <c r="BX1225" s="577"/>
      <c r="BY1225" s="577"/>
      <c r="BZ1225" s="577"/>
      <c r="CA1225" s="577"/>
      <c r="CB1225" s="577"/>
      <c r="CC1225" s="577"/>
      <c r="CD1225" s="578"/>
      <c r="CE1225" s="576">
        <f>+'INDUSTRIA Y COMERCIO '!CB10</f>
        <v>244</v>
      </c>
      <c r="CF1225" s="577"/>
      <c r="CG1225" s="577"/>
      <c r="CH1225" s="577"/>
      <c r="CI1225" s="577"/>
      <c r="CJ1225" s="577"/>
      <c r="CK1225" s="577"/>
      <c r="CL1225" s="577"/>
      <c r="CM1225" s="577"/>
      <c r="CN1225" s="578"/>
    </row>
    <row r="1226" spans="4:92" ht="14.25" customHeight="1">
      <c r="D1226" s="761" t="str">
        <f>+'INDUSTRIA Y COMERCIO '!A11</f>
        <v>Medicamentos y productos farmacéuticos, cosméticos, perfumes, artículos dentales, productos de belleza</v>
      </c>
      <c r="E1226" s="761"/>
      <c r="F1226" s="761"/>
      <c r="G1226" s="761"/>
      <c r="H1226" s="761"/>
      <c r="I1226" s="761"/>
      <c r="J1226" s="761"/>
      <c r="K1226" s="761"/>
      <c r="L1226" s="761"/>
      <c r="M1226" s="761"/>
      <c r="N1226" s="761"/>
      <c r="O1226" s="761"/>
      <c r="P1226" s="761"/>
      <c r="Q1226" s="761"/>
      <c r="R1226" s="761"/>
      <c r="S1226" s="761"/>
      <c r="T1226" s="761"/>
      <c r="U1226" s="761"/>
      <c r="V1226" s="761"/>
      <c r="W1226" s="761"/>
      <c r="X1226" s="761"/>
      <c r="Y1226" s="761"/>
      <c r="Z1226" s="761"/>
      <c r="AA1226" s="761"/>
      <c r="AB1226" s="761"/>
      <c r="AC1226" s="761"/>
      <c r="AD1226" s="761"/>
      <c r="AE1226" s="761"/>
      <c r="AF1226" s="761"/>
      <c r="AG1226" s="761"/>
      <c r="AH1226" s="761"/>
      <c r="AI1226" s="761"/>
      <c r="AJ1226" s="761"/>
      <c r="AK1226" s="761"/>
      <c r="AL1226" s="761"/>
      <c r="AM1226" s="761"/>
      <c r="AN1226" s="761"/>
      <c r="AO1226" s="576" t="str">
        <f>+'INDUSTRIA Y COMERCIO '!AL11</f>
        <v>x</v>
      </c>
      <c r="AP1226" s="577"/>
      <c r="AQ1226" s="577"/>
      <c r="AR1226" s="577"/>
      <c r="AS1226" s="577"/>
      <c r="AT1226" s="577"/>
      <c r="AU1226" s="577"/>
      <c r="AV1226" s="577"/>
      <c r="AW1226" s="577"/>
      <c r="AX1226" s="577"/>
      <c r="AY1226" s="577"/>
      <c r="AZ1226" s="577"/>
      <c r="BA1226" s="577"/>
      <c r="BB1226" s="577"/>
      <c r="BC1226" s="577"/>
      <c r="BD1226" s="577"/>
      <c r="BE1226" s="577"/>
      <c r="BF1226" s="577"/>
      <c r="BG1226" s="577"/>
      <c r="BH1226" s="577"/>
      <c r="BI1226" s="578"/>
      <c r="BJ1226" s="576"/>
      <c r="BK1226" s="577"/>
      <c r="BL1226" s="577"/>
      <c r="BM1226" s="577"/>
      <c r="BN1226" s="577"/>
      <c r="BO1226" s="577"/>
      <c r="BP1226" s="577"/>
      <c r="BQ1226" s="577"/>
      <c r="BR1226" s="577"/>
      <c r="BS1226" s="577"/>
      <c r="BT1226" s="577"/>
      <c r="BU1226" s="577"/>
      <c r="BV1226" s="577"/>
      <c r="BW1226" s="577"/>
      <c r="BX1226" s="577"/>
      <c r="BY1226" s="577"/>
      <c r="BZ1226" s="577"/>
      <c r="CA1226" s="577"/>
      <c r="CB1226" s="577"/>
      <c r="CC1226" s="577"/>
      <c r="CD1226" s="578"/>
      <c r="CE1226" s="576">
        <f>+'INDUSTRIA Y COMERCIO '!CB11</f>
        <v>35</v>
      </c>
      <c r="CF1226" s="577"/>
      <c r="CG1226" s="577"/>
      <c r="CH1226" s="577"/>
      <c r="CI1226" s="577"/>
      <c r="CJ1226" s="577"/>
      <c r="CK1226" s="577"/>
      <c r="CL1226" s="577"/>
      <c r="CM1226" s="577"/>
      <c r="CN1226" s="578"/>
    </row>
    <row r="1227" spans="4:92" ht="14.25" customHeight="1">
      <c r="D1227" s="761" t="str">
        <f>+'INDUSTRIA Y COMERCIO '!A12</f>
        <v>Venta de máquinas y equipo industrial, máquinas de uso doméstico, máquinas de uso agrícola y bicicletas.</v>
      </c>
      <c r="E1227" s="761"/>
      <c r="F1227" s="761"/>
      <c r="G1227" s="761"/>
      <c r="H1227" s="761"/>
      <c r="I1227" s="761"/>
      <c r="J1227" s="761"/>
      <c r="K1227" s="761"/>
      <c r="L1227" s="761"/>
      <c r="M1227" s="761"/>
      <c r="N1227" s="761"/>
      <c r="O1227" s="761"/>
      <c r="P1227" s="761"/>
      <c r="Q1227" s="761"/>
      <c r="R1227" s="761"/>
      <c r="S1227" s="761"/>
      <c r="T1227" s="761"/>
      <c r="U1227" s="761"/>
      <c r="V1227" s="761"/>
      <c r="W1227" s="761"/>
      <c r="X1227" s="761"/>
      <c r="Y1227" s="761"/>
      <c r="Z1227" s="761"/>
      <c r="AA1227" s="761"/>
      <c r="AB1227" s="761"/>
      <c r="AC1227" s="761"/>
      <c r="AD1227" s="761"/>
      <c r="AE1227" s="761"/>
      <c r="AF1227" s="761"/>
      <c r="AG1227" s="761"/>
      <c r="AH1227" s="761"/>
      <c r="AI1227" s="761"/>
      <c r="AJ1227" s="761"/>
      <c r="AK1227" s="761"/>
      <c r="AL1227" s="761"/>
      <c r="AM1227" s="761"/>
      <c r="AN1227" s="761"/>
      <c r="AO1227" s="576" t="str">
        <f>+'INDUSTRIA Y COMERCIO '!AL12</f>
        <v>x</v>
      </c>
      <c r="AP1227" s="577"/>
      <c r="AQ1227" s="577"/>
      <c r="AR1227" s="577"/>
      <c r="AS1227" s="577"/>
      <c r="AT1227" s="577"/>
      <c r="AU1227" s="577"/>
      <c r="AV1227" s="577"/>
      <c r="AW1227" s="577"/>
      <c r="AX1227" s="577"/>
      <c r="AY1227" s="577"/>
      <c r="AZ1227" s="577"/>
      <c r="BA1227" s="577"/>
      <c r="BB1227" s="577"/>
      <c r="BC1227" s="577"/>
      <c r="BD1227" s="577"/>
      <c r="BE1227" s="577"/>
      <c r="BF1227" s="577"/>
      <c r="BG1227" s="577"/>
      <c r="BH1227" s="577"/>
      <c r="BI1227" s="578"/>
      <c r="BJ1227" s="576"/>
      <c r="BK1227" s="577"/>
      <c r="BL1227" s="577"/>
      <c r="BM1227" s="577"/>
      <c r="BN1227" s="577"/>
      <c r="BO1227" s="577"/>
      <c r="BP1227" s="577"/>
      <c r="BQ1227" s="577"/>
      <c r="BR1227" s="577"/>
      <c r="BS1227" s="577"/>
      <c r="BT1227" s="577"/>
      <c r="BU1227" s="577"/>
      <c r="BV1227" s="577"/>
      <c r="BW1227" s="577"/>
      <c r="BX1227" s="577"/>
      <c r="BY1227" s="577"/>
      <c r="BZ1227" s="577"/>
      <c r="CA1227" s="577"/>
      <c r="CB1227" s="577"/>
      <c r="CC1227" s="577"/>
      <c r="CD1227" s="578"/>
      <c r="CE1227" s="576">
        <f>+'INDUSTRIA Y COMERCIO '!CB12</f>
        <v>5</v>
      </c>
      <c r="CF1227" s="577"/>
      <c r="CG1227" s="577"/>
      <c r="CH1227" s="577"/>
      <c r="CI1227" s="577"/>
      <c r="CJ1227" s="577"/>
      <c r="CK1227" s="577"/>
      <c r="CL1227" s="577"/>
      <c r="CM1227" s="577"/>
      <c r="CN1227" s="578"/>
    </row>
    <row r="1228" spans="4:92" ht="14.25" customHeight="1">
      <c r="D1228" s="761" t="str">
        <f>+'INDUSTRIA Y COMERCIO '!A13</f>
        <v>Muebles para hogar y oficina, artículos electrodomésticos, colchones, máquinas y equipos de oficina</v>
      </c>
      <c r="E1228" s="761"/>
      <c r="F1228" s="761"/>
      <c r="G1228" s="761"/>
      <c r="H1228" s="761"/>
      <c r="I1228" s="761"/>
      <c r="J1228" s="761"/>
      <c r="K1228" s="761"/>
      <c r="L1228" s="761"/>
      <c r="M1228" s="761"/>
      <c r="N1228" s="761"/>
      <c r="O1228" s="761"/>
      <c r="P1228" s="761"/>
      <c r="Q1228" s="761"/>
      <c r="R1228" s="761"/>
      <c r="S1228" s="761"/>
      <c r="T1228" s="761"/>
      <c r="U1228" s="761"/>
      <c r="V1228" s="761"/>
      <c r="W1228" s="761"/>
      <c r="X1228" s="761"/>
      <c r="Y1228" s="761"/>
      <c r="Z1228" s="761"/>
      <c r="AA1228" s="761"/>
      <c r="AB1228" s="761"/>
      <c r="AC1228" s="761"/>
      <c r="AD1228" s="761"/>
      <c r="AE1228" s="761"/>
      <c r="AF1228" s="761"/>
      <c r="AG1228" s="761"/>
      <c r="AH1228" s="761"/>
      <c r="AI1228" s="761"/>
      <c r="AJ1228" s="761"/>
      <c r="AK1228" s="761"/>
      <c r="AL1228" s="761"/>
      <c r="AM1228" s="761"/>
      <c r="AN1228" s="761"/>
      <c r="AO1228" s="576" t="str">
        <f>+'INDUSTRIA Y COMERCIO '!AL13</f>
        <v>x</v>
      </c>
      <c r="AP1228" s="577"/>
      <c r="AQ1228" s="577"/>
      <c r="AR1228" s="577"/>
      <c r="AS1228" s="577"/>
      <c r="AT1228" s="577"/>
      <c r="AU1228" s="577"/>
      <c r="AV1228" s="577"/>
      <c r="AW1228" s="577"/>
      <c r="AX1228" s="577"/>
      <c r="AY1228" s="577"/>
      <c r="AZ1228" s="577"/>
      <c r="BA1228" s="577"/>
      <c r="BB1228" s="577"/>
      <c r="BC1228" s="577"/>
      <c r="BD1228" s="577"/>
      <c r="BE1228" s="577"/>
      <c r="BF1228" s="577"/>
      <c r="BG1228" s="577"/>
      <c r="BH1228" s="577"/>
      <c r="BI1228" s="578"/>
      <c r="BJ1228" s="576"/>
      <c r="BK1228" s="577"/>
      <c r="BL1228" s="577"/>
      <c r="BM1228" s="577"/>
      <c r="BN1228" s="577"/>
      <c r="BO1228" s="577"/>
      <c r="BP1228" s="577"/>
      <c r="BQ1228" s="577"/>
      <c r="BR1228" s="577"/>
      <c r="BS1228" s="577"/>
      <c r="BT1228" s="577"/>
      <c r="BU1228" s="577"/>
      <c r="BV1228" s="577"/>
      <c r="BW1228" s="577"/>
      <c r="BX1228" s="577"/>
      <c r="BY1228" s="577"/>
      <c r="BZ1228" s="577"/>
      <c r="CA1228" s="577"/>
      <c r="CB1228" s="577"/>
      <c r="CC1228" s="577"/>
      <c r="CD1228" s="578"/>
      <c r="CE1228" s="576">
        <f>+'INDUSTRIA Y COMERCIO '!CB13</f>
        <v>14</v>
      </c>
      <c r="CF1228" s="577"/>
      <c r="CG1228" s="577"/>
      <c r="CH1228" s="577"/>
      <c r="CI1228" s="577"/>
      <c r="CJ1228" s="577"/>
      <c r="CK1228" s="577"/>
      <c r="CL1228" s="577"/>
      <c r="CM1228" s="577"/>
      <c r="CN1228" s="578"/>
    </row>
    <row r="1229" spans="4:92" ht="14.25" customHeight="1">
      <c r="D1229" s="761" t="str">
        <f>+'INDUSTRIA Y COMERCIO '!A14</f>
        <v>Alimentos para todo tipo de animales, productos de uso agropecuario, silvícola o piscícola</v>
      </c>
      <c r="E1229" s="761"/>
      <c r="F1229" s="761"/>
      <c r="G1229" s="761"/>
      <c r="H1229" s="761"/>
      <c r="I1229" s="761"/>
      <c r="J1229" s="761"/>
      <c r="K1229" s="761"/>
      <c r="L1229" s="761"/>
      <c r="M1229" s="761"/>
      <c r="N1229" s="761"/>
      <c r="O1229" s="761"/>
      <c r="P1229" s="761"/>
      <c r="Q1229" s="761"/>
      <c r="R1229" s="761"/>
      <c r="S1229" s="761"/>
      <c r="T1229" s="761"/>
      <c r="U1229" s="761"/>
      <c r="V1229" s="761"/>
      <c r="W1229" s="761"/>
      <c r="X1229" s="761"/>
      <c r="Y1229" s="761"/>
      <c r="Z1229" s="761"/>
      <c r="AA1229" s="761"/>
      <c r="AB1229" s="761"/>
      <c r="AC1229" s="761"/>
      <c r="AD1229" s="761"/>
      <c r="AE1229" s="761"/>
      <c r="AF1229" s="761"/>
      <c r="AG1229" s="761"/>
      <c r="AH1229" s="761"/>
      <c r="AI1229" s="761"/>
      <c r="AJ1229" s="761"/>
      <c r="AK1229" s="761"/>
      <c r="AL1229" s="761"/>
      <c r="AM1229" s="761"/>
      <c r="AN1229" s="761"/>
      <c r="AO1229" s="576" t="str">
        <f>+'INDUSTRIA Y COMERCIO '!AL14</f>
        <v>x</v>
      </c>
      <c r="AP1229" s="577"/>
      <c r="AQ1229" s="577"/>
      <c r="AR1229" s="577"/>
      <c r="AS1229" s="577"/>
      <c r="AT1229" s="577"/>
      <c r="AU1229" s="577"/>
      <c r="AV1229" s="577"/>
      <c r="AW1229" s="577"/>
      <c r="AX1229" s="577"/>
      <c r="AY1229" s="577"/>
      <c r="AZ1229" s="577"/>
      <c r="BA1229" s="577"/>
      <c r="BB1229" s="577"/>
      <c r="BC1229" s="577"/>
      <c r="BD1229" s="577"/>
      <c r="BE1229" s="577"/>
      <c r="BF1229" s="577"/>
      <c r="BG1229" s="577"/>
      <c r="BH1229" s="577"/>
      <c r="BI1229" s="578"/>
      <c r="BJ1229" s="576"/>
      <c r="BK1229" s="577"/>
      <c r="BL1229" s="577"/>
      <c r="BM1229" s="577"/>
      <c r="BN1229" s="577"/>
      <c r="BO1229" s="577"/>
      <c r="BP1229" s="577"/>
      <c r="BQ1229" s="577"/>
      <c r="BR1229" s="577"/>
      <c r="BS1229" s="577"/>
      <c r="BT1229" s="577"/>
      <c r="BU1229" s="577"/>
      <c r="BV1229" s="577"/>
      <c r="BW1229" s="577"/>
      <c r="BX1229" s="577"/>
      <c r="BY1229" s="577"/>
      <c r="BZ1229" s="577"/>
      <c r="CA1229" s="577"/>
      <c r="CB1229" s="577"/>
      <c r="CC1229" s="577"/>
      <c r="CD1229" s="578"/>
      <c r="CE1229" s="576">
        <f>+'INDUSTRIA Y COMERCIO '!CB14</f>
        <v>12</v>
      </c>
      <c r="CF1229" s="577"/>
      <c r="CG1229" s="577"/>
      <c r="CH1229" s="577"/>
      <c r="CI1229" s="577"/>
      <c r="CJ1229" s="577"/>
      <c r="CK1229" s="577"/>
      <c r="CL1229" s="577"/>
      <c r="CM1229" s="577"/>
      <c r="CN1229" s="578"/>
    </row>
    <row r="1230" spans="4:92" ht="14.25" customHeight="1">
      <c r="D1230" s="761" t="str">
        <f>+'INDUSTRIA Y COMERCIO '!A15</f>
        <v>Prendas de vestir, calzado en general, telas, tejidos en general</v>
      </c>
      <c r="E1230" s="761"/>
      <c r="F1230" s="761"/>
      <c r="G1230" s="761"/>
      <c r="H1230" s="761"/>
      <c r="I1230" s="761"/>
      <c r="J1230" s="761"/>
      <c r="K1230" s="761"/>
      <c r="L1230" s="761"/>
      <c r="M1230" s="761"/>
      <c r="N1230" s="761"/>
      <c r="O1230" s="761"/>
      <c r="P1230" s="761"/>
      <c r="Q1230" s="761"/>
      <c r="R1230" s="761"/>
      <c r="S1230" s="761"/>
      <c r="T1230" s="761"/>
      <c r="U1230" s="761"/>
      <c r="V1230" s="761"/>
      <c r="W1230" s="761"/>
      <c r="X1230" s="761"/>
      <c r="Y1230" s="761"/>
      <c r="Z1230" s="761"/>
      <c r="AA1230" s="761"/>
      <c r="AB1230" s="761"/>
      <c r="AC1230" s="761"/>
      <c r="AD1230" s="761"/>
      <c r="AE1230" s="761"/>
      <c r="AF1230" s="761"/>
      <c r="AG1230" s="761"/>
      <c r="AH1230" s="761"/>
      <c r="AI1230" s="761"/>
      <c r="AJ1230" s="761"/>
      <c r="AK1230" s="761"/>
      <c r="AL1230" s="761"/>
      <c r="AM1230" s="761"/>
      <c r="AN1230" s="761"/>
      <c r="AO1230" s="576" t="str">
        <f>+'INDUSTRIA Y COMERCIO '!AL15</f>
        <v>x</v>
      </c>
      <c r="AP1230" s="577"/>
      <c r="AQ1230" s="577"/>
      <c r="AR1230" s="577"/>
      <c r="AS1230" s="577"/>
      <c r="AT1230" s="577"/>
      <c r="AU1230" s="577"/>
      <c r="AV1230" s="577"/>
      <c r="AW1230" s="577"/>
      <c r="AX1230" s="577"/>
      <c r="AY1230" s="577"/>
      <c r="AZ1230" s="577"/>
      <c r="BA1230" s="577"/>
      <c r="BB1230" s="577"/>
      <c r="BC1230" s="577"/>
      <c r="BD1230" s="577"/>
      <c r="BE1230" s="577"/>
      <c r="BF1230" s="577"/>
      <c r="BG1230" s="577"/>
      <c r="BH1230" s="577"/>
      <c r="BI1230" s="578"/>
      <c r="BJ1230" s="576"/>
      <c r="BK1230" s="577"/>
      <c r="BL1230" s="577"/>
      <c r="BM1230" s="577"/>
      <c r="BN1230" s="577"/>
      <c r="BO1230" s="577"/>
      <c r="BP1230" s="577"/>
      <c r="BQ1230" s="577"/>
      <c r="BR1230" s="577"/>
      <c r="BS1230" s="577"/>
      <c r="BT1230" s="577"/>
      <c r="BU1230" s="577"/>
      <c r="BV1230" s="577"/>
      <c r="BW1230" s="577"/>
      <c r="BX1230" s="577"/>
      <c r="BY1230" s="577"/>
      <c r="BZ1230" s="577"/>
      <c r="CA1230" s="577"/>
      <c r="CB1230" s="577"/>
      <c r="CC1230" s="577"/>
      <c r="CD1230" s="578"/>
      <c r="CE1230" s="576">
        <f>+'INDUSTRIA Y COMERCIO '!CB15</f>
        <v>100</v>
      </c>
      <c r="CF1230" s="577"/>
      <c r="CG1230" s="577"/>
      <c r="CH1230" s="577"/>
      <c r="CI1230" s="577"/>
      <c r="CJ1230" s="577"/>
      <c r="CK1230" s="577"/>
      <c r="CL1230" s="577"/>
      <c r="CM1230" s="577"/>
      <c r="CN1230" s="578"/>
    </row>
    <row r="1231" spans="4:92" ht="14.25" customHeight="1">
      <c r="D1231" s="761" t="str">
        <f>+'INDUSTRIA Y COMERCIO '!A16</f>
        <v>Venta de cigarrillos, licores, ventanillas y estanquillos.</v>
      </c>
      <c r="E1231" s="761"/>
      <c r="F1231" s="761"/>
      <c r="G1231" s="761"/>
      <c r="H1231" s="761"/>
      <c r="I1231" s="761"/>
      <c r="J1231" s="761"/>
      <c r="K1231" s="761"/>
      <c r="L1231" s="761"/>
      <c r="M1231" s="761"/>
      <c r="N1231" s="761"/>
      <c r="O1231" s="761"/>
      <c r="P1231" s="761"/>
      <c r="Q1231" s="761"/>
      <c r="R1231" s="761"/>
      <c r="S1231" s="761"/>
      <c r="T1231" s="761"/>
      <c r="U1231" s="761"/>
      <c r="V1231" s="761"/>
      <c r="W1231" s="761"/>
      <c r="X1231" s="761"/>
      <c r="Y1231" s="761"/>
      <c r="Z1231" s="761"/>
      <c r="AA1231" s="761"/>
      <c r="AB1231" s="761"/>
      <c r="AC1231" s="761"/>
      <c r="AD1231" s="761"/>
      <c r="AE1231" s="761"/>
      <c r="AF1231" s="761"/>
      <c r="AG1231" s="761"/>
      <c r="AH1231" s="761"/>
      <c r="AI1231" s="761"/>
      <c r="AJ1231" s="761"/>
      <c r="AK1231" s="761"/>
      <c r="AL1231" s="761"/>
      <c r="AM1231" s="761"/>
      <c r="AN1231" s="761"/>
      <c r="AO1231" s="576" t="str">
        <f>+'INDUSTRIA Y COMERCIO '!AL16</f>
        <v>x</v>
      </c>
      <c r="AP1231" s="577"/>
      <c r="AQ1231" s="577"/>
      <c r="AR1231" s="577"/>
      <c r="AS1231" s="577"/>
      <c r="AT1231" s="577"/>
      <c r="AU1231" s="577"/>
      <c r="AV1231" s="577"/>
      <c r="AW1231" s="577"/>
      <c r="AX1231" s="577"/>
      <c r="AY1231" s="577"/>
      <c r="AZ1231" s="577"/>
      <c r="BA1231" s="577"/>
      <c r="BB1231" s="577"/>
      <c r="BC1231" s="577"/>
      <c r="BD1231" s="577"/>
      <c r="BE1231" s="577"/>
      <c r="BF1231" s="577"/>
      <c r="BG1231" s="577"/>
      <c r="BH1231" s="577"/>
      <c r="BI1231" s="578"/>
      <c r="BJ1231" s="576"/>
      <c r="BK1231" s="577"/>
      <c r="BL1231" s="577"/>
      <c r="BM1231" s="577"/>
      <c r="BN1231" s="577"/>
      <c r="BO1231" s="577"/>
      <c r="BP1231" s="577"/>
      <c r="BQ1231" s="577"/>
      <c r="BR1231" s="577"/>
      <c r="BS1231" s="577"/>
      <c r="BT1231" s="577"/>
      <c r="BU1231" s="577"/>
      <c r="BV1231" s="577"/>
      <c r="BW1231" s="577"/>
      <c r="BX1231" s="577"/>
      <c r="BY1231" s="577"/>
      <c r="BZ1231" s="577"/>
      <c r="CA1231" s="577"/>
      <c r="CB1231" s="577"/>
      <c r="CC1231" s="577"/>
      <c r="CD1231" s="578"/>
      <c r="CE1231" s="576">
        <f>+'INDUSTRIA Y COMERCIO '!CB16</f>
        <v>2</v>
      </c>
      <c r="CF1231" s="577"/>
      <c r="CG1231" s="577"/>
      <c r="CH1231" s="577"/>
      <c r="CI1231" s="577"/>
      <c r="CJ1231" s="577"/>
      <c r="CK1231" s="577"/>
      <c r="CL1231" s="577"/>
      <c r="CM1231" s="577"/>
      <c r="CN1231" s="578"/>
    </row>
    <row r="1232" spans="4:92" ht="14.25" customHeight="1">
      <c r="D1232" s="761" t="str">
        <f>+'INDUSTRIA Y COMERCIO '!A17</f>
        <v>Estaciones de servicio, venta de gas propano y derivados del petróleo</v>
      </c>
      <c r="E1232" s="761"/>
      <c r="F1232" s="761"/>
      <c r="G1232" s="761"/>
      <c r="H1232" s="761"/>
      <c r="I1232" s="761"/>
      <c r="J1232" s="761"/>
      <c r="K1232" s="761"/>
      <c r="L1232" s="761"/>
      <c r="M1232" s="761"/>
      <c r="N1232" s="761"/>
      <c r="O1232" s="761"/>
      <c r="P1232" s="761"/>
      <c r="Q1232" s="761"/>
      <c r="R1232" s="761"/>
      <c r="S1232" s="761"/>
      <c r="T1232" s="761"/>
      <c r="U1232" s="761"/>
      <c r="V1232" s="761"/>
      <c r="W1232" s="761"/>
      <c r="X1232" s="761"/>
      <c r="Y1232" s="761"/>
      <c r="Z1232" s="761"/>
      <c r="AA1232" s="761"/>
      <c r="AB1232" s="761"/>
      <c r="AC1232" s="761"/>
      <c r="AD1232" s="761"/>
      <c r="AE1232" s="761"/>
      <c r="AF1232" s="761"/>
      <c r="AG1232" s="761"/>
      <c r="AH1232" s="761"/>
      <c r="AI1232" s="761"/>
      <c r="AJ1232" s="761"/>
      <c r="AK1232" s="761"/>
      <c r="AL1232" s="761"/>
      <c r="AM1232" s="761"/>
      <c r="AN1232" s="761"/>
      <c r="AO1232" s="576" t="str">
        <f>+'INDUSTRIA Y COMERCIO '!AL17</f>
        <v>x</v>
      </c>
      <c r="AP1232" s="577"/>
      <c r="AQ1232" s="577"/>
      <c r="AR1232" s="577"/>
      <c r="AS1232" s="577"/>
      <c r="AT1232" s="577"/>
      <c r="AU1232" s="577"/>
      <c r="AV1232" s="577"/>
      <c r="AW1232" s="577"/>
      <c r="AX1232" s="577"/>
      <c r="AY1232" s="577"/>
      <c r="AZ1232" s="577"/>
      <c r="BA1232" s="577"/>
      <c r="BB1232" s="577"/>
      <c r="BC1232" s="577"/>
      <c r="BD1232" s="577"/>
      <c r="BE1232" s="577"/>
      <c r="BF1232" s="577"/>
      <c r="BG1232" s="577"/>
      <c r="BH1232" s="577"/>
      <c r="BI1232" s="578"/>
      <c r="BJ1232" s="576"/>
      <c r="BK1232" s="577"/>
      <c r="BL1232" s="577"/>
      <c r="BM1232" s="577"/>
      <c r="BN1232" s="577"/>
      <c r="BO1232" s="577"/>
      <c r="BP1232" s="577"/>
      <c r="BQ1232" s="577"/>
      <c r="BR1232" s="577"/>
      <c r="BS1232" s="577"/>
      <c r="BT1232" s="577"/>
      <c r="BU1232" s="577"/>
      <c r="BV1232" s="577"/>
      <c r="BW1232" s="577"/>
      <c r="BX1232" s="577"/>
      <c r="BY1232" s="577"/>
      <c r="BZ1232" s="577"/>
      <c r="CA1232" s="577"/>
      <c r="CB1232" s="577"/>
      <c r="CC1232" s="577"/>
      <c r="CD1232" s="578"/>
      <c r="CE1232" s="576">
        <f>+'INDUSTRIA Y COMERCIO '!CB17</f>
        <v>6</v>
      </c>
      <c r="CF1232" s="577"/>
      <c r="CG1232" s="577"/>
      <c r="CH1232" s="577"/>
      <c r="CI1232" s="577"/>
      <c r="CJ1232" s="577"/>
      <c r="CK1232" s="577"/>
      <c r="CL1232" s="577"/>
      <c r="CM1232" s="577"/>
      <c r="CN1232" s="578"/>
    </row>
    <row r="1233" spans="1:92" ht="14.25" customHeight="1">
      <c r="D1233" s="761" t="str">
        <f>+'INDUSTRIA Y COMERCIO '!A18</f>
        <v>Comercio de lubricantes, aceites, grasas, aditivos y productos para la limpieza de vehículos automotores.</v>
      </c>
      <c r="E1233" s="761"/>
      <c r="F1233" s="761"/>
      <c r="G1233" s="761"/>
      <c r="H1233" s="761"/>
      <c r="I1233" s="761"/>
      <c r="J1233" s="761"/>
      <c r="K1233" s="761"/>
      <c r="L1233" s="761"/>
      <c r="M1233" s="761"/>
      <c r="N1233" s="761"/>
      <c r="O1233" s="761"/>
      <c r="P1233" s="761"/>
      <c r="Q1233" s="761"/>
      <c r="R1233" s="761"/>
      <c r="S1233" s="761"/>
      <c r="T1233" s="761"/>
      <c r="U1233" s="761"/>
      <c r="V1233" s="761"/>
      <c r="W1233" s="761"/>
      <c r="X1233" s="761"/>
      <c r="Y1233" s="761"/>
      <c r="Z1233" s="761"/>
      <c r="AA1233" s="761"/>
      <c r="AB1233" s="761"/>
      <c r="AC1233" s="761"/>
      <c r="AD1233" s="761"/>
      <c r="AE1233" s="761"/>
      <c r="AF1233" s="761"/>
      <c r="AG1233" s="761"/>
      <c r="AH1233" s="761"/>
      <c r="AI1233" s="761"/>
      <c r="AJ1233" s="761"/>
      <c r="AK1233" s="761"/>
      <c r="AL1233" s="761"/>
      <c r="AM1233" s="761"/>
      <c r="AN1233" s="761"/>
      <c r="AO1233" s="576" t="str">
        <f>+'INDUSTRIA Y COMERCIO '!AL18</f>
        <v>x</v>
      </c>
      <c r="AP1233" s="577"/>
      <c r="AQ1233" s="577"/>
      <c r="AR1233" s="577"/>
      <c r="AS1233" s="577"/>
      <c r="AT1233" s="577"/>
      <c r="AU1233" s="577"/>
      <c r="AV1233" s="577"/>
      <c r="AW1233" s="577"/>
      <c r="AX1233" s="577"/>
      <c r="AY1233" s="577"/>
      <c r="AZ1233" s="577"/>
      <c r="BA1233" s="577"/>
      <c r="BB1233" s="577"/>
      <c r="BC1233" s="577"/>
      <c r="BD1233" s="577"/>
      <c r="BE1233" s="577"/>
      <c r="BF1233" s="577"/>
      <c r="BG1233" s="577"/>
      <c r="BH1233" s="577"/>
      <c r="BI1233" s="578"/>
      <c r="BJ1233" s="576"/>
      <c r="BK1233" s="577"/>
      <c r="BL1233" s="577"/>
      <c r="BM1233" s="577"/>
      <c r="BN1233" s="577"/>
      <c r="BO1233" s="577"/>
      <c r="BP1233" s="577"/>
      <c r="BQ1233" s="577"/>
      <c r="BR1233" s="577"/>
      <c r="BS1233" s="577"/>
      <c r="BT1233" s="577"/>
      <c r="BU1233" s="577"/>
      <c r="BV1233" s="577"/>
      <c r="BW1233" s="577"/>
      <c r="BX1233" s="577"/>
      <c r="BY1233" s="577"/>
      <c r="BZ1233" s="577"/>
      <c r="CA1233" s="577"/>
      <c r="CB1233" s="577"/>
      <c r="CC1233" s="577"/>
      <c r="CD1233" s="578"/>
      <c r="CE1233" s="576">
        <f>+'INDUSTRIA Y COMERCIO '!CB18</f>
        <v>4</v>
      </c>
      <c r="CF1233" s="577"/>
      <c r="CG1233" s="577"/>
      <c r="CH1233" s="577"/>
      <c r="CI1233" s="577"/>
      <c r="CJ1233" s="577"/>
      <c r="CK1233" s="577"/>
      <c r="CL1233" s="577"/>
      <c r="CM1233" s="577"/>
      <c r="CN1233" s="578"/>
    </row>
    <row r="1234" spans="1:92" ht="14.25" customHeight="1">
      <c r="D1234" s="761" t="str">
        <f>+'INDUSTRIA Y COMERCIO '!A19</f>
        <v>Venta de equipos y accesorios de telefonía celular</v>
      </c>
      <c r="E1234" s="761"/>
      <c r="F1234" s="761"/>
      <c r="G1234" s="761"/>
      <c r="H1234" s="761"/>
      <c r="I1234" s="761"/>
      <c r="J1234" s="761"/>
      <c r="K1234" s="761"/>
      <c r="L1234" s="761"/>
      <c r="M1234" s="761"/>
      <c r="N1234" s="761"/>
      <c r="O1234" s="761"/>
      <c r="P1234" s="761"/>
      <c r="Q1234" s="761"/>
      <c r="R1234" s="761"/>
      <c r="S1234" s="761"/>
      <c r="T1234" s="761"/>
      <c r="U1234" s="761"/>
      <c r="V1234" s="761"/>
      <c r="W1234" s="761"/>
      <c r="X1234" s="761"/>
      <c r="Y1234" s="761"/>
      <c r="Z1234" s="761"/>
      <c r="AA1234" s="761"/>
      <c r="AB1234" s="761"/>
      <c r="AC1234" s="761"/>
      <c r="AD1234" s="761"/>
      <c r="AE1234" s="761"/>
      <c r="AF1234" s="761"/>
      <c r="AG1234" s="761"/>
      <c r="AH1234" s="761"/>
      <c r="AI1234" s="761"/>
      <c r="AJ1234" s="761"/>
      <c r="AK1234" s="761"/>
      <c r="AL1234" s="761"/>
      <c r="AM1234" s="761"/>
      <c r="AN1234" s="761"/>
      <c r="AO1234" s="576" t="str">
        <f>+'INDUSTRIA Y COMERCIO '!AL19</f>
        <v>x</v>
      </c>
      <c r="AP1234" s="577"/>
      <c r="AQ1234" s="577"/>
      <c r="AR1234" s="577"/>
      <c r="AS1234" s="577"/>
      <c r="AT1234" s="577"/>
      <c r="AU1234" s="577"/>
      <c r="AV1234" s="577"/>
      <c r="AW1234" s="577"/>
      <c r="AX1234" s="577"/>
      <c r="AY1234" s="577"/>
      <c r="AZ1234" s="577"/>
      <c r="BA1234" s="577"/>
      <c r="BB1234" s="577"/>
      <c r="BC1234" s="577"/>
      <c r="BD1234" s="577"/>
      <c r="BE1234" s="577"/>
      <c r="BF1234" s="577"/>
      <c r="BG1234" s="577"/>
      <c r="BH1234" s="577"/>
      <c r="BI1234" s="578"/>
      <c r="BJ1234" s="576"/>
      <c r="BK1234" s="577"/>
      <c r="BL1234" s="577"/>
      <c r="BM1234" s="577"/>
      <c r="BN1234" s="577"/>
      <c r="BO1234" s="577"/>
      <c r="BP1234" s="577"/>
      <c r="BQ1234" s="577"/>
      <c r="BR1234" s="577"/>
      <c r="BS1234" s="577"/>
      <c r="BT1234" s="577"/>
      <c r="BU1234" s="577"/>
      <c r="BV1234" s="577"/>
      <c r="BW1234" s="577"/>
      <c r="BX1234" s="577"/>
      <c r="BY1234" s="577"/>
      <c r="BZ1234" s="577"/>
      <c r="CA1234" s="577"/>
      <c r="CB1234" s="577"/>
      <c r="CC1234" s="577"/>
      <c r="CD1234" s="578"/>
      <c r="CE1234" s="576">
        <f>+'INDUSTRIA Y COMERCIO '!CB19</f>
        <v>15</v>
      </c>
      <c r="CF1234" s="577"/>
      <c r="CG1234" s="577"/>
      <c r="CH1234" s="577"/>
      <c r="CI1234" s="577"/>
      <c r="CJ1234" s="577"/>
      <c r="CK1234" s="577"/>
      <c r="CL1234" s="577"/>
      <c r="CM1234" s="577"/>
      <c r="CN1234" s="578"/>
    </row>
    <row r="1235" spans="1:92" ht="14.25" customHeight="1">
      <c r="D1235" s="761" t="str">
        <f>+'INDUSTRIA Y COMERCIO '!A20</f>
        <v>Comercio de vehículos automotores</v>
      </c>
      <c r="E1235" s="761"/>
      <c r="F1235" s="761"/>
      <c r="G1235" s="761"/>
      <c r="H1235" s="761"/>
      <c r="I1235" s="761"/>
      <c r="J1235" s="761"/>
      <c r="K1235" s="761"/>
      <c r="L1235" s="761"/>
      <c r="M1235" s="761"/>
      <c r="N1235" s="761"/>
      <c r="O1235" s="761"/>
      <c r="P1235" s="761"/>
      <c r="Q1235" s="761"/>
      <c r="R1235" s="761"/>
      <c r="S1235" s="761"/>
      <c r="T1235" s="761"/>
      <c r="U1235" s="761"/>
      <c r="V1235" s="761"/>
      <c r="W1235" s="761"/>
      <c r="X1235" s="761"/>
      <c r="Y1235" s="761"/>
      <c r="Z1235" s="761"/>
      <c r="AA1235" s="761"/>
      <c r="AB1235" s="761"/>
      <c r="AC1235" s="761"/>
      <c r="AD1235" s="761"/>
      <c r="AE1235" s="761"/>
      <c r="AF1235" s="761"/>
      <c r="AG1235" s="761"/>
      <c r="AH1235" s="761"/>
      <c r="AI1235" s="761"/>
      <c r="AJ1235" s="761"/>
      <c r="AK1235" s="761"/>
      <c r="AL1235" s="761"/>
      <c r="AM1235" s="761"/>
      <c r="AN1235" s="761"/>
      <c r="AO1235" s="576" t="str">
        <f>+'INDUSTRIA Y COMERCIO '!AL20</f>
        <v>x</v>
      </c>
      <c r="AP1235" s="577"/>
      <c r="AQ1235" s="577"/>
      <c r="AR1235" s="577"/>
      <c r="AS1235" s="577"/>
      <c r="AT1235" s="577"/>
      <c r="AU1235" s="577"/>
      <c r="AV1235" s="577"/>
      <c r="AW1235" s="577"/>
      <c r="AX1235" s="577"/>
      <c r="AY1235" s="577"/>
      <c r="AZ1235" s="577"/>
      <c r="BA1235" s="577"/>
      <c r="BB1235" s="577"/>
      <c r="BC1235" s="577"/>
      <c r="BD1235" s="577"/>
      <c r="BE1235" s="577"/>
      <c r="BF1235" s="577"/>
      <c r="BG1235" s="577"/>
      <c r="BH1235" s="577"/>
      <c r="BI1235" s="578"/>
      <c r="BJ1235" s="576"/>
      <c r="BK1235" s="577"/>
      <c r="BL1235" s="577"/>
      <c r="BM1235" s="577"/>
      <c r="BN1235" s="577"/>
      <c r="BO1235" s="577"/>
      <c r="BP1235" s="577"/>
      <c r="BQ1235" s="577"/>
      <c r="BR1235" s="577"/>
      <c r="BS1235" s="577"/>
      <c r="BT1235" s="577"/>
      <c r="BU1235" s="577"/>
      <c r="BV1235" s="577"/>
      <c r="BW1235" s="577"/>
      <c r="BX1235" s="577"/>
      <c r="BY1235" s="577"/>
      <c r="BZ1235" s="577"/>
      <c r="CA1235" s="577"/>
      <c r="CB1235" s="577"/>
      <c r="CC1235" s="577"/>
      <c r="CD1235" s="578"/>
      <c r="CE1235" s="576">
        <f>+'INDUSTRIA Y COMERCIO '!CB20</f>
        <v>4</v>
      </c>
      <c r="CF1235" s="577"/>
      <c r="CG1235" s="577"/>
      <c r="CH1235" s="577"/>
      <c r="CI1235" s="577"/>
      <c r="CJ1235" s="577"/>
      <c r="CK1235" s="577"/>
      <c r="CL1235" s="577"/>
      <c r="CM1235" s="577"/>
      <c r="CN1235" s="578"/>
    </row>
    <row r="1236" spans="1:92" ht="14.25" customHeight="1">
      <c r="D1236" s="761" t="str">
        <f>+'INDUSTRIA Y COMERCIO '!A21</f>
        <v>Comercio de partes, piezas (autopartes) y accesorios para vehículos automotores incluso llantas y neumáticos</v>
      </c>
      <c r="E1236" s="761"/>
      <c r="F1236" s="761"/>
      <c r="G1236" s="761"/>
      <c r="H1236" s="761"/>
      <c r="I1236" s="761"/>
      <c r="J1236" s="761"/>
      <c r="K1236" s="761"/>
      <c r="L1236" s="761"/>
      <c r="M1236" s="761"/>
      <c r="N1236" s="761"/>
      <c r="O1236" s="761"/>
      <c r="P1236" s="761"/>
      <c r="Q1236" s="761"/>
      <c r="R1236" s="761"/>
      <c r="S1236" s="761"/>
      <c r="T1236" s="761"/>
      <c r="U1236" s="761"/>
      <c r="V1236" s="761"/>
      <c r="W1236" s="761"/>
      <c r="X1236" s="761"/>
      <c r="Y1236" s="761"/>
      <c r="Z1236" s="761"/>
      <c r="AA1236" s="761"/>
      <c r="AB1236" s="761"/>
      <c r="AC1236" s="761"/>
      <c r="AD1236" s="761"/>
      <c r="AE1236" s="761"/>
      <c r="AF1236" s="761"/>
      <c r="AG1236" s="761"/>
      <c r="AH1236" s="761"/>
      <c r="AI1236" s="761"/>
      <c r="AJ1236" s="761"/>
      <c r="AK1236" s="761"/>
      <c r="AL1236" s="761"/>
      <c r="AM1236" s="761"/>
      <c r="AN1236" s="761"/>
      <c r="AO1236" s="576" t="str">
        <f>+'INDUSTRIA Y COMERCIO '!AL21</f>
        <v>x</v>
      </c>
      <c r="AP1236" s="577"/>
      <c r="AQ1236" s="577"/>
      <c r="AR1236" s="577"/>
      <c r="AS1236" s="577"/>
      <c r="AT1236" s="577"/>
      <c r="AU1236" s="577"/>
      <c r="AV1236" s="577"/>
      <c r="AW1236" s="577"/>
      <c r="AX1236" s="577"/>
      <c r="AY1236" s="577"/>
      <c r="AZ1236" s="577"/>
      <c r="BA1236" s="577"/>
      <c r="BB1236" s="577"/>
      <c r="BC1236" s="577"/>
      <c r="BD1236" s="577"/>
      <c r="BE1236" s="577"/>
      <c r="BF1236" s="577"/>
      <c r="BG1236" s="577"/>
      <c r="BH1236" s="577"/>
      <c r="BI1236" s="578"/>
      <c r="BJ1236" s="576"/>
      <c r="BK1236" s="577"/>
      <c r="BL1236" s="577"/>
      <c r="BM1236" s="577"/>
      <c r="BN1236" s="577"/>
      <c r="BO1236" s="577"/>
      <c r="BP1236" s="577"/>
      <c r="BQ1236" s="577"/>
      <c r="BR1236" s="577"/>
      <c r="BS1236" s="577"/>
      <c r="BT1236" s="577"/>
      <c r="BU1236" s="577"/>
      <c r="BV1236" s="577"/>
      <c r="BW1236" s="577"/>
      <c r="BX1236" s="577"/>
      <c r="BY1236" s="577"/>
      <c r="BZ1236" s="577"/>
      <c r="CA1236" s="577"/>
      <c r="CB1236" s="577"/>
      <c r="CC1236" s="577"/>
      <c r="CD1236" s="578"/>
      <c r="CE1236" s="576">
        <f>+'INDUSTRIA Y COMERCIO '!CB21</f>
        <v>19</v>
      </c>
      <c r="CF1236" s="577"/>
      <c r="CG1236" s="577"/>
      <c r="CH1236" s="577"/>
      <c r="CI1236" s="577"/>
      <c r="CJ1236" s="577"/>
      <c r="CK1236" s="577"/>
      <c r="CL1236" s="577"/>
      <c r="CM1236" s="577"/>
      <c r="CN1236" s="578"/>
    </row>
    <row r="1237" spans="1:92" ht="14.25" customHeight="1">
      <c r="D1237" s="761" t="str">
        <f>+'INDUSTRIA Y COMERCIO '!A22</f>
        <v>Comercio de flores y plantas</v>
      </c>
      <c r="E1237" s="761"/>
      <c r="F1237" s="761"/>
      <c r="G1237" s="761"/>
      <c r="H1237" s="761"/>
      <c r="I1237" s="761"/>
      <c r="J1237" s="761"/>
      <c r="K1237" s="761"/>
      <c r="L1237" s="761"/>
      <c r="M1237" s="761"/>
      <c r="N1237" s="761"/>
      <c r="O1237" s="761"/>
      <c r="P1237" s="761"/>
      <c r="Q1237" s="761"/>
      <c r="R1237" s="761"/>
      <c r="S1237" s="761"/>
      <c r="T1237" s="761"/>
      <c r="U1237" s="761"/>
      <c r="V1237" s="761"/>
      <c r="W1237" s="761"/>
      <c r="X1237" s="761"/>
      <c r="Y1237" s="761"/>
      <c r="Z1237" s="761"/>
      <c r="AA1237" s="761"/>
      <c r="AB1237" s="761"/>
      <c r="AC1237" s="761"/>
      <c r="AD1237" s="761"/>
      <c r="AE1237" s="761"/>
      <c r="AF1237" s="761"/>
      <c r="AG1237" s="761"/>
      <c r="AH1237" s="761"/>
      <c r="AI1237" s="761"/>
      <c r="AJ1237" s="761"/>
      <c r="AK1237" s="761"/>
      <c r="AL1237" s="761"/>
      <c r="AM1237" s="761"/>
      <c r="AN1237" s="761"/>
      <c r="AO1237" s="576" t="str">
        <f>+'INDUSTRIA Y COMERCIO '!AL22</f>
        <v>x</v>
      </c>
      <c r="AP1237" s="577"/>
      <c r="AQ1237" s="577"/>
      <c r="AR1237" s="577"/>
      <c r="AS1237" s="577"/>
      <c r="AT1237" s="577"/>
      <c r="AU1237" s="577"/>
      <c r="AV1237" s="577"/>
      <c r="AW1237" s="577"/>
      <c r="AX1237" s="577"/>
      <c r="AY1237" s="577"/>
      <c r="AZ1237" s="577"/>
      <c r="BA1237" s="577"/>
      <c r="BB1237" s="577"/>
      <c r="BC1237" s="577"/>
      <c r="BD1237" s="577"/>
      <c r="BE1237" s="577"/>
      <c r="BF1237" s="577"/>
      <c r="BG1237" s="577"/>
      <c r="BH1237" s="577"/>
      <c r="BI1237" s="578"/>
      <c r="BJ1237" s="576"/>
      <c r="BK1237" s="577"/>
      <c r="BL1237" s="577"/>
      <c r="BM1237" s="577"/>
      <c r="BN1237" s="577"/>
      <c r="BO1237" s="577"/>
      <c r="BP1237" s="577"/>
      <c r="BQ1237" s="577"/>
      <c r="BR1237" s="577"/>
      <c r="BS1237" s="577"/>
      <c r="BT1237" s="577"/>
      <c r="BU1237" s="577"/>
      <c r="BV1237" s="577"/>
      <c r="BW1237" s="577"/>
      <c r="BX1237" s="577"/>
      <c r="BY1237" s="577"/>
      <c r="BZ1237" s="577"/>
      <c r="CA1237" s="577"/>
      <c r="CB1237" s="577"/>
      <c r="CC1237" s="577"/>
      <c r="CD1237" s="578"/>
      <c r="CE1237" s="576">
        <f>+'INDUSTRIA Y COMERCIO '!CB22</f>
        <v>7</v>
      </c>
      <c r="CF1237" s="577"/>
      <c r="CG1237" s="577"/>
      <c r="CH1237" s="577"/>
      <c r="CI1237" s="577"/>
      <c r="CJ1237" s="577"/>
      <c r="CK1237" s="577"/>
      <c r="CL1237" s="577"/>
      <c r="CM1237" s="577"/>
      <c r="CN1237" s="578"/>
    </row>
    <row r="1238" spans="1:92" ht="14.25" customHeight="1">
      <c r="D1238" s="761" t="str">
        <f>+'INDUSTRIA Y COMERCIO '!A23</f>
        <v>Comercio de frutas, verduras, legumbres</v>
      </c>
      <c r="E1238" s="761"/>
      <c r="F1238" s="761"/>
      <c r="G1238" s="761"/>
      <c r="H1238" s="761"/>
      <c r="I1238" s="761"/>
      <c r="J1238" s="761"/>
      <c r="K1238" s="761"/>
      <c r="L1238" s="761"/>
      <c r="M1238" s="761"/>
      <c r="N1238" s="761"/>
      <c r="O1238" s="761"/>
      <c r="P1238" s="761"/>
      <c r="Q1238" s="761"/>
      <c r="R1238" s="761"/>
      <c r="S1238" s="761"/>
      <c r="T1238" s="761"/>
      <c r="U1238" s="761"/>
      <c r="V1238" s="761"/>
      <c r="W1238" s="761"/>
      <c r="X1238" s="761"/>
      <c r="Y1238" s="761"/>
      <c r="Z1238" s="761"/>
      <c r="AA1238" s="761"/>
      <c r="AB1238" s="761"/>
      <c r="AC1238" s="761"/>
      <c r="AD1238" s="761"/>
      <c r="AE1238" s="761"/>
      <c r="AF1238" s="761"/>
      <c r="AG1238" s="761"/>
      <c r="AH1238" s="761"/>
      <c r="AI1238" s="761"/>
      <c r="AJ1238" s="761"/>
      <c r="AK1238" s="761"/>
      <c r="AL1238" s="761"/>
      <c r="AM1238" s="761"/>
      <c r="AN1238" s="761"/>
      <c r="AO1238" s="576" t="str">
        <f>+'INDUSTRIA Y COMERCIO '!AL23</f>
        <v>x</v>
      </c>
      <c r="AP1238" s="577"/>
      <c r="AQ1238" s="577"/>
      <c r="AR1238" s="577"/>
      <c r="AS1238" s="577"/>
      <c r="AT1238" s="577"/>
      <c r="AU1238" s="577"/>
      <c r="AV1238" s="577"/>
      <c r="AW1238" s="577"/>
      <c r="AX1238" s="577"/>
      <c r="AY1238" s="577"/>
      <c r="AZ1238" s="577"/>
      <c r="BA1238" s="577"/>
      <c r="BB1238" s="577"/>
      <c r="BC1238" s="577"/>
      <c r="BD1238" s="577"/>
      <c r="BE1238" s="577"/>
      <c r="BF1238" s="577"/>
      <c r="BG1238" s="577"/>
      <c r="BH1238" s="577"/>
      <c r="BI1238" s="578"/>
      <c r="BJ1238" s="576"/>
      <c r="BK1238" s="577"/>
      <c r="BL1238" s="577"/>
      <c r="BM1238" s="577"/>
      <c r="BN1238" s="577"/>
      <c r="BO1238" s="577"/>
      <c r="BP1238" s="577"/>
      <c r="BQ1238" s="577"/>
      <c r="BR1238" s="577"/>
      <c r="BS1238" s="577"/>
      <c r="BT1238" s="577"/>
      <c r="BU1238" s="577"/>
      <c r="BV1238" s="577"/>
      <c r="BW1238" s="577"/>
      <c r="BX1238" s="577"/>
      <c r="BY1238" s="577"/>
      <c r="BZ1238" s="577"/>
      <c r="CA1238" s="577"/>
      <c r="CB1238" s="577"/>
      <c r="CC1238" s="577"/>
      <c r="CD1238" s="578"/>
      <c r="CE1238" s="576">
        <f>+'INDUSTRIA Y COMERCIO '!CB23</f>
        <v>24</v>
      </c>
      <c r="CF1238" s="577"/>
      <c r="CG1238" s="577"/>
      <c r="CH1238" s="577"/>
      <c r="CI1238" s="577"/>
      <c r="CJ1238" s="577"/>
      <c r="CK1238" s="577"/>
      <c r="CL1238" s="577"/>
      <c r="CM1238" s="577"/>
      <c r="CN1238" s="578"/>
    </row>
    <row r="1239" spans="1:92" ht="14.25" customHeight="1">
      <c r="D1239" s="761" t="str">
        <f>+'INDUSTRIA Y COMERCIO '!A24</f>
        <v>Comercio de artículos de ferretería y cerrajería excepto pinturas</v>
      </c>
      <c r="E1239" s="761"/>
      <c r="F1239" s="761"/>
      <c r="G1239" s="761"/>
      <c r="H1239" s="761"/>
      <c r="I1239" s="761"/>
      <c r="J1239" s="761"/>
      <c r="K1239" s="761"/>
      <c r="L1239" s="761"/>
      <c r="M1239" s="761"/>
      <c r="N1239" s="761"/>
      <c r="O1239" s="761"/>
      <c r="P1239" s="761"/>
      <c r="Q1239" s="761"/>
      <c r="R1239" s="761"/>
      <c r="S1239" s="761"/>
      <c r="T1239" s="761"/>
      <c r="U1239" s="761"/>
      <c r="V1239" s="761"/>
      <c r="W1239" s="761"/>
      <c r="X1239" s="761"/>
      <c r="Y1239" s="761"/>
      <c r="Z1239" s="761"/>
      <c r="AA1239" s="761"/>
      <c r="AB1239" s="761"/>
      <c r="AC1239" s="761"/>
      <c r="AD1239" s="761"/>
      <c r="AE1239" s="761"/>
      <c r="AF1239" s="761"/>
      <c r="AG1239" s="761"/>
      <c r="AH1239" s="761"/>
      <c r="AI1239" s="761"/>
      <c r="AJ1239" s="761"/>
      <c r="AK1239" s="761"/>
      <c r="AL1239" s="761"/>
      <c r="AM1239" s="761"/>
      <c r="AN1239" s="761"/>
      <c r="AO1239" s="576" t="str">
        <f>+'INDUSTRIA Y COMERCIO '!AL24</f>
        <v>x</v>
      </c>
      <c r="AP1239" s="577"/>
      <c r="AQ1239" s="577"/>
      <c r="AR1239" s="577"/>
      <c r="AS1239" s="577"/>
      <c r="AT1239" s="577"/>
      <c r="AU1239" s="577"/>
      <c r="AV1239" s="577"/>
      <c r="AW1239" s="577"/>
      <c r="AX1239" s="577"/>
      <c r="AY1239" s="577"/>
      <c r="AZ1239" s="577"/>
      <c r="BA1239" s="577"/>
      <c r="BB1239" s="577"/>
      <c r="BC1239" s="577"/>
      <c r="BD1239" s="577"/>
      <c r="BE1239" s="577"/>
      <c r="BF1239" s="577"/>
      <c r="BG1239" s="577"/>
      <c r="BH1239" s="577"/>
      <c r="BI1239" s="578"/>
      <c r="BJ1239" s="576"/>
      <c r="BK1239" s="577"/>
      <c r="BL1239" s="577"/>
      <c r="BM1239" s="577"/>
      <c r="BN1239" s="577"/>
      <c r="BO1239" s="577"/>
      <c r="BP1239" s="577"/>
      <c r="BQ1239" s="577"/>
      <c r="BR1239" s="577"/>
      <c r="BS1239" s="577"/>
      <c r="BT1239" s="577"/>
      <c r="BU1239" s="577"/>
      <c r="BV1239" s="577"/>
      <c r="BW1239" s="577"/>
      <c r="BX1239" s="577"/>
      <c r="BY1239" s="577"/>
      <c r="BZ1239" s="577"/>
      <c r="CA1239" s="577"/>
      <c r="CB1239" s="577"/>
      <c r="CC1239" s="577"/>
      <c r="CD1239" s="578"/>
      <c r="CE1239" s="576">
        <f>+'INDUSTRIA Y COMERCIO '!CB24</f>
        <v>17</v>
      </c>
      <c r="CF1239" s="577"/>
      <c r="CG1239" s="577"/>
      <c r="CH1239" s="577"/>
      <c r="CI1239" s="577"/>
      <c r="CJ1239" s="577"/>
      <c r="CK1239" s="577"/>
      <c r="CL1239" s="577"/>
      <c r="CM1239" s="577"/>
      <c r="CN1239" s="578"/>
    </row>
    <row r="1240" spans="1:92" ht="14.25" customHeight="1">
      <c r="D1240" s="109" t="s">
        <v>569</v>
      </c>
      <c r="E1240" s="109"/>
      <c r="F1240" s="109"/>
      <c r="G1240" s="109"/>
      <c r="H1240" s="109"/>
      <c r="I1240" s="109"/>
      <c r="J1240" s="109"/>
      <c r="K1240" s="109"/>
      <c r="L1240" s="109"/>
      <c r="M1240" s="109"/>
      <c r="N1240" s="109"/>
      <c r="O1240" s="109"/>
      <c r="P1240" s="109"/>
      <c r="Q1240" s="109"/>
      <c r="R1240" s="109"/>
      <c r="S1240" s="109"/>
      <c r="T1240" s="109"/>
      <c r="U1240" s="109"/>
      <c r="V1240" s="109"/>
      <c r="W1240" s="109"/>
      <c r="X1240" s="109"/>
      <c r="Y1240" s="109"/>
      <c r="Z1240" s="109"/>
      <c r="AA1240" s="109"/>
      <c r="AB1240" s="109"/>
      <c r="AC1240" s="109"/>
      <c r="AD1240" s="109"/>
      <c r="AE1240" s="109"/>
      <c r="AF1240" s="109"/>
      <c r="AG1240" s="109"/>
      <c r="AH1240" s="109"/>
      <c r="AI1240" s="109"/>
      <c r="AJ1240" s="109"/>
      <c r="AK1240" s="109"/>
      <c r="AL1240" s="109"/>
      <c r="AM1240" s="109"/>
      <c r="AN1240" s="109"/>
      <c r="AO1240" s="109"/>
      <c r="AP1240" s="109"/>
      <c r="AQ1240" s="109"/>
      <c r="AR1240" s="109"/>
      <c r="AS1240" s="109"/>
      <c r="AT1240" s="109"/>
      <c r="AU1240" s="109"/>
      <c r="AV1240" s="109"/>
      <c r="AW1240" s="109"/>
      <c r="AX1240" s="109"/>
      <c r="AY1240" s="109"/>
      <c r="AZ1240" s="109"/>
      <c r="BA1240" s="109"/>
      <c r="BB1240" s="109"/>
      <c r="BC1240" s="109"/>
      <c r="BD1240" s="109"/>
      <c r="BE1240" s="109"/>
      <c r="BF1240" s="109"/>
      <c r="BG1240" s="109"/>
      <c r="BH1240" s="109"/>
      <c r="BI1240" s="109"/>
      <c r="BJ1240" s="109"/>
      <c r="BK1240" s="109"/>
      <c r="BL1240" s="109"/>
      <c r="BM1240" s="109"/>
      <c r="BN1240" s="109"/>
      <c r="BO1240" s="109"/>
      <c r="BP1240" s="109"/>
      <c r="BQ1240" s="109"/>
      <c r="BR1240" s="109"/>
      <c r="BS1240" s="109"/>
      <c r="BT1240" s="109"/>
      <c r="BU1240" s="109"/>
      <c r="BV1240" s="109"/>
      <c r="BW1240" s="109"/>
      <c r="BX1240" s="109"/>
      <c r="BY1240" s="109"/>
      <c r="BZ1240" s="109"/>
      <c r="CA1240" s="109"/>
      <c r="CB1240" s="109"/>
      <c r="CC1240" s="109"/>
      <c r="CD1240" s="109"/>
      <c r="CE1240" s="109"/>
      <c r="CF1240" s="109"/>
      <c r="CG1240" s="109"/>
      <c r="CH1240" s="109"/>
      <c r="CI1240" s="109"/>
      <c r="CJ1240" s="109"/>
      <c r="CK1240" s="109"/>
      <c r="CL1240" s="109"/>
      <c r="CM1240" s="109"/>
      <c r="CN1240" s="109"/>
    </row>
    <row r="1241" spans="1:92" ht="14.25" customHeight="1"/>
    <row r="1242" spans="1:92" ht="14.25" customHeight="1">
      <c r="A1242" s="116"/>
      <c r="B1242" s="116"/>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6"/>
      <c r="AL1242" s="116"/>
      <c r="AM1242" s="116"/>
      <c r="AN1242" s="116"/>
      <c r="AO1242" s="116"/>
      <c r="AP1242" s="116"/>
      <c r="AQ1242" s="116"/>
      <c r="AR1242" s="116"/>
      <c r="AS1242" s="116"/>
      <c r="AT1242" s="116"/>
      <c r="AU1242" s="116"/>
      <c r="AV1242" s="116"/>
      <c r="AW1242" s="116"/>
      <c r="AX1242" s="116"/>
      <c r="AY1242" s="116"/>
      <c r="AZ1242" s="116"/>
      <c r="BA1242" s="116"/>
      <c r="BB1242" s="116"/>
      <c r="BC1242" s="116"/>
      <c r="BD1242" s="116"/>
      <c r="BE1242" s="116"/>
      <c r="BF1242" s="116"/>
      <c r="BG1242" s="116"/>
      <c r="BH1242" s="116"/>
      <c r="BI1242" s="116"/>
      <c r="BJ1242" s="116"/>
      <c r="BK1242" s="116"/>
      <c r="BL1242" s="116"/>
      <c r="BM1242" s="116"/>
      <c r="BN1242" s="116"/>
      <c r="BO1242" s="116"/>
      <c r="BP1242" s="116"/>
      <c r="BQ1242" s="116"/>
      <c r="BR1242" s="116"/>
      <c r="BS1242" s="116"/>
      <c r="BT1242" s="116"/>
      <c r="BU1242" s="116"/>
      <c r="BV1242" s="116"/>
      <c r="BW1242" s="116"/>
      <c r="BX1242" s="116"/>
      <c r="BY1242" s="116"/>
      <c r="BZ1242" s="116"/>
      <c r="CA1242" s="116"/>
      <c r="CB1242" s="116"/>
      <c r="CC1242" s="116"/>
      <c r="CD1242" s="116"/>
      <c r="CE1242" s="116"/>
      <c r="CF1242" s="116"/>
      <c r="CG1242" s="116"/>
      <c r="CH1242" s="116"/>
      <c r="CI1242" s="116"/>
      <c r="CJ1242" s="116"/>
      <c r="CK1242" s="116"/>
      <c r="CL1242" s="116"/>
      <c r="CM1242" s="116"/>
      <c r="CN1242" s="116"/>
    </row>
    <row r="1243" spans="1:92" ht="14.25" customHeight="1">
      <c r="A1243" s="116"/>
      <c r="B1243" s="116"/>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6"/>
      <c r="AL1243" s="116"/>
      <c r="AM1243" s="116"/>
      <c r="AN1243" s="116"/>
      <c r="AO1243" s="116"/>
      <c r="AP1243" s="116"/>
      <c r="AQ1243" s="116"/>
      <c r="AR1243" s="116"/>
      <c r="AS1243" s="116"/>
      <c r="AT1243" s="116"/>
      <c r="AU1243" s="116"/>
      <c r="AV1243" s="116"/>
      <c r="AW1243" s="116"/>
      <c r="AX1243" s="116"/>
      <c r="AY1243" s="116"/>
      <c r="AZ1243" s="116"/>
      <c r="BA1243" s="116"/>
      <c r="BB1243" s="116"/>
      <c r="BC1243" s="116"/>
      <c r="BD1243" s="116"/>
      <c r="BE1243" s="116"/>
      <c r="BF1243" s="116"/>
      <c r="BG1243" s="116"/>
      <c r="BH1243" s="116"/>
      <c r="BI1243" s="116"/>
      <c r="BJ1243" s="116"/>
      <c r="BK1243" s="116"/>
      <c r="BL1243" s="116"/>
      <c r="BM1243" s="116"/>
      <c r="BN1243" s="116"/>
      <c r="BO1243" s="116"/>
      <c r="BP1243" s="116"/>
      <c r="BQ1243" s="116"/>
      <c r="BR1243" s="116"/>
      <c r="BS1243" s="116"/>
      <c r="BT1243" s="116"/>
      <c r="BU1243" s="116"/>
      <c r="BV1243" s="116"/>
      <c r="BW1243" s="116"/>
      <c r="BX1243" s="116"/>
      <c r="BY1243" s="116"/>
      <c r="BZ1243" s="116"/>
      <c r="CA1243" s="116"/>
      <c r="CB1243" s="116"/>
      <c r="CC1243" s="116"/>
      <c r="CD1243" s="116"/>
      <c r="CE1243" s="116"/>
      <c r="CF1243" s="116"/>
      <c r="CG1243" s="116"/>
      <c r="CH1243" s="116"/>
      <c r="CI1243" s="116"/>
      <c r="CJ1243" s="116"/>
      <c r="CK1243" s="116"/>
      <c r="CL1243" s="116"/>
      <c r="CM1243" s="116"/>
      <c r="CN1243" s="116"/>
    </row>
    <row r="1244" spans="1:92" ht="14.25" customHeight="1"/>
    <row r="1245" spans="1:92" ht="14.25" customHeight="1">
      <c r="D1245" s="514" t="s">
        <v>570</v>
      </c>
      <c r="E1245" s="514"/>
      <c r="F1245" s="514"/>
      <c r="G1245" s="514"/>
      <c r="H1245" s="514"/>
      <c r="I1245" s="514"/>
      <c r="J1245" s="514"/>
      <c r="K1245" s="514"/>
      <c r="L1245" s="514"/>
      <c r="M1245" s="514"/>
      <c r="N1245" s="514"/>
      <c r="O1245" s="514"/>
      <c r="P1245" s="514"/>
      <c r="Q1245" s="514"/>
      <c r="R1245" s="514"/>
      <c r="S1245" s="514"/>
      <c r="T1245" s="514"/>
      <c r="U1245" s="514"/>
      <c r="V1245" s="514"/>
      <c r="W1245" s="514"/>
      <c r="X1245" s="514"/>
      <c r="Y1245" s="514"/>
      <c r="Z1245" s="514"/>
      <c r="AA1245" s="514"/>
      <c r="AB1245" s="514"/>
      <c r="AC1245" s="514"/>
      <c r="AD1245" s="514"/>
      <c r="AE1245" s="514"/>
      <c r="AF1245" s="514"/>
      <c r="AG1245" s="100"/>
      <c r="AH1245" s="100"/>
      <c r="AI1245" s="100"/>
      <c r="AJ1245" s="100"/>
      <c r="AK1245" s="100"/>
      <c r="AL1245" s="100"/>
      <c r="AM1245" s="100"/>
      <c r="AN1245" s="100"/>
      <c r="AO1245" s="100"/>
      <c r="AP1245" s="100"/>
      <c r="AQ1245" s="100"/>
      <c r="AR1245" s="100"/>
      <c r="AS1245" s="100"/>
      <c r="AT1245" s="100"/>
      <c r="AV1245" s="617" t="s">
        <v>571</v>
      </c>
      <c r="AW1245" s="617"/>
      <c r="AX1245" s="617"/>
      <c r="AY1245" s="617"/>
      <c r="AZ1245" s="617"/>
      <c r="BA1245" s="617"/>
      <c r="BB1245" s="617"/>
      <c r="BC1245" s="617"/>
      <c r="BD1245" s="617"/>
      <c r="BE1245" s="617"/>
      <c r="BF1245" s="617"/>
      <c r="BG1245" s="617"/>
      <c r="BH1245" s="617"/>
      <c r="BI1245" s="617"/>
      <c r="BJ1245" s="617"/>
      <c r="BK1245" s="617"/>
      <c r="BL1245" s="617"/>
      <c r="BM1245" s="617"/>
      <c r="BN1245" s="617"/>
      <c r="BO1245" s="617"/>
      <c r="BP1245" s="617"/>
      <c r="BQ1245" s="617"/>
      <c r="BR1245" s="617"/>
      <c r="BS1245" s="617"/>
      <c r="BT1245" s="617"/>
      <c r="BU1245" s="617"/>
      <c r="BV1245" s="617"/>
      <c r="BW1245" s="617"/>
      <c r="BX1245" s="617"/>
      <c r="BY1245" s="617"/>
      <c r="BZ1245" s="617"/>
      <c r="CA1245" s="617"/>
      <c r="CB1245" s="617"/>
      <c r="CC1245" s="617"/>
      <c r="CD1245" s="617"/>
      <c r="CE1245" s="617"/>
      <c r="CF1245" s="617"/>
      <c r="CG1245" s="617"/>
      <c r="CH1245" s="617"/>
      <c r="CI1245" s="617"/>
      <c r="CJ1245" s="617"/>
      <c r="CK1245" s="617"/>
      <c r="CL1245" s="617"/>
      <c r="CM1245" s="617"/>
      <c r="CN1245" s="617"/>
    </row>
    <row r="1246" spans="1:92" ht="14.25" customHeight="1">
      <c r="D1246" s="101"/>
      <c r="E1246" s="101"/>
      <c r="F1246" s="101"/>
      <c r="G1246" s="101"/>
      <c r="H1246" s="101"/>
      <c r="I1246" s="101"/>
      <c r="J1246" s="101"/>
      <c r="K1246" s="101"/>
      <c r="L1246" s="101"/>
      <c r="M1246" s="101"/>
      <c r="N1246" s="101"/>
      <c r="O1246" s="101"/>
      <c r="P1246" s="101"/>
      <c r="Q1246" s="101"/>
      <c r="R1246" s="101"/>
      <c r="S1246" s="101"/>
      <c r="T1246" s="101"/>
      <c r="U1246" s="101"/>
      <c r="V1246" s="101"/>
      <c r="W1246" s="101"/>
      <c r="X1246" s="101"/>
      <c r="Y1246" s="101"/>
      <c r="Z1246" s="101"/>
      <c r="AA1246" s="101"/>
      <c r="AB1246" s="101"/>
      <c r="AC1246" s="101"/>
      <c r="AD1246" s="101"/>
      <c r="AE1246" s="101"/>
      <c r="AF1246" s="101"/>
      <c r="AG1246" s="101"/>
      <c r="AH1246" s="101"/>
      <c r="AI1246" s="101"/>
      <c r="AJ1246" s="101"/>
      <c r="AK1246" s="101"/>
      <c r="AL1246" s="101"/>
      <c r="AM1246" s="101"/>
      <c r="AN1246" s="101"/>
      <c r="AO1246" s="101"/>
      <c r="AP1246" s="101"/>
      <c r="AQ1246" s="101"/>
      <c r="AR1246" s="101"/>
      <c r="AS1246" s="101"/>
      <c r="AT1246" s="101"/>
      <c r="AV1246" s="455"/>
      <c r="AW1246" s="455"/>
      <c r="AX1246" s="455"/>
      <c r="AY1246" s="455"/>
      <c r="AZ1246" s="455"/>
      <c r="BA1246" s="455"/>
      <c r="BB1246" s="455"/>
      <c r="BC1246" s="455"/>
      <c r="BD1246" s="455"/>
      <c r="BE1246" s="455"/>
      <c r="BF1246" s="455"/>
      <c r="BG1246" s="455"/>
      <c r="BH1246" s="455"/>
      <c r="BI1246" s="455"/>
      <c r="BJ1246" s="455"/>
      <c r="BK1246" s="455"/>
      <c r="BL1246" s="455"/>
      <c r="BM1246" s="455"/>
      <c r="BN1246" s="455"/>
      <c r="BO1246" s="455"/>
      <c r="BP1246" s="455"/>
      <c r="BQ1246" s="455"/>
      <c r="BR1246" s="455"/>
      <c r="BS1246" s="455"/>
      <c r="BT1246" s="455"/>
      <c r="BU1246" s="455"/>
      <c r="BV1246" s="455"/>
      <c r="BW1246" s="455"/>
      <c r="BX1246" s="455"/>
      <c r="BY1246" s="455"/>
      <c r="BZ1246" s="455"/>
      <c r="CA1246" s="455"/>
      <c r="CB1246" s="455"/>
      <c r="CC1246" s="455"/>
      <c r="CD1246" s="455"/>
      <c r="CE1246" s="455"/>
      <c r="CF1246" s="455"/>
      <c r="CG1246" s="455"/>
      <c r="CH1246" s="455"/>
      <c r="CI1246" s="455"/>
      <c r="CJ1246" s="455"/>
      <c r="CK1246" s="455"/>
      <c r="CL1246" s="455"/>
      <c r="CM1246" s="455"/>
      <c r="CN1246" s="455"/>
    </row>
    <row r="1247" spans="1:92" ht="14.25" customHeight="1">
      <c r="D1247" s="317" t="s">
        <v>572</v>
      </c>
      <c r="E1247" s="318"/>
      <c r="F1247" s="318"/>
      <c r="G1247" s="318"/>
      <c r="H1247" s="318"/>
      <c r="I1247" s="318"/>
      <c r="J1247" s="318"/>
      <c r="K1247" s="318"/>
      <c r="L1247" s="318"/>
      <c r="M1247" s="318"/>
      <c r="N1247" s="318"/>
      <c r="O1247" s="318"/>
      <c r="P1247" s="318"/>
      <c r="Q1247" s="318"/>
      <c r="R1247" s="318"/>
      <c r="S1247" s="318"/>
      <c r="T1247" s="318"/>
      <c r="U1247" s="318"/>
      <c r="V1247" s="318"/>
      <c r="W1247" s="318"/>
      <c r="X1247" s="318"/>
      <c r="Y1247" s="318"/>
      <c r="Z1247" s="318"/>
      <c r="AA1247" s="318"/>
      <c r="AB1247" s="318"/>
      <c r="AC1247" s="318"/>
      <c r="AD1247" s="318"/>
      <c r="AE1247" s="318"/>
      <c r="AF1247" s="319"/>
      <c r="AG1247" s="410" t="s">
        <v>532</v>
      </c>
      <c r="AH1247" s="411"/>
      <c r="AI1247" s="411"/>
      <c r="AJ1247" s="411"/>
      <c r="AK1247" s="411"/>
      <c r="AL1247" s="411"/>
      <c r="AM1247" s="411"/>
      <c r="AN1247" s="411"/>
      <c r="AO1247" s="411"/>
      <c r="AP1247" s="411"/>
      <c r="AQ1247" s="411"/>
      <c r="AR1247" s="411"/>
      <c r="AS1247" s="411"/>
      <c r="AT1247" s="412"/>
      <c r="AU1247" s="7"/>
      <c r="AV1247" s="317" t="s">
        <v>572</v>
      </c>
      <c r="AW1247" s="318"/>
      <c r="AX1247" s="318"/>
      <c r="AY1247" s="318"/>
      <c r="AZ1247" s="318"/>
      <c r="BA1247" s="318"/>
      <c r="BB1247" s="318"/>
      <c r="BC1247" s="318"/>
      <c r="BD1247" s="318"/>
      <c r="BE1247" s="318"/>
      <c r="BF1247" s="318"/>
      <c r="BG1247" s="318"/>
      <c r="BH1247" s="318"/>
      <c r="BI1247" s="318"/>
      <c r="BJ1247" s="318"/>
      <c r="BK1247" s="319"/>
      <c r="BL1247" s="410" t="s">
        <v>573</v>
      </c>
      <c r="BM1247" s="411"/>
      <c r="BN1247" s="411"/>
      <c r="BO1247" s="411"/>
      <c r="BP1247" s="411"/>
      <c r="BQ1247" s="411"/>
      <c r="BR1247" s="411"/>
      <c r="BS1247" s="411"/>
      <c r="BT1247" s="411"/>
      <c r="BU1247" s="411"/>
      <c r="BV1247" s="411"/>
      <c r="BW1247" s="411"/>
      <c r="BX1247" s="411"/>
      <c r="BY1247" s="411"/>
      <c r="BZ1247" s="411"/>
      <c r="CA1247" s="411"/>
      <c r="CB1247" s="412"/>
      <c r="CC1247" s="410" t="s">
        <v>532</v>
      </c>
      <c r="CD1247" s="411"/>
      <c r="CE1247" s="411"/>
      <c r="CF1247" s="411"/>
      <c r="CG1247" s="411"/>
      <c r="CH1247" s="411"/>
      <c r="CI1247" s="411"/>
      <c r="CJ1247" s="411"/>
      <c r="CK1247" s="411"/>
      <c r="CL1247" s="411"/>
      <c r="CM1247" s="411"/>
      <c r="CN1247" s="412"/>
    </row>
    <row r="1248" spans="1:92" ht="14.25" customHeight="1">
      <c r="D1248" s="320"/>
      <c r="E1248" s="324"/>
      <c r="F1248" s="324"/>
      <c r="G1248" s="324"/>
      <c r="H1248" s="324"/>
      <c r="I1248" s="324"/>
      <c r="J1248" s="324"/>
      <c r="K1248" s="324"/>
      <c r="L1248" s="324"/>
      <c r="M1248" s="324"/>
      <c r="N1248" s="324"/>
      <c r="O1248" s="324"/>
      <c r="P1248" s="324"/>
      <c r="Q1248" s="324"/>
      <c r="R1248" s="324"/>
      <c r="S1248" s="324"/>
      <c r="T1248" s="324"/>
      <c r="U1248" s="324"/>
      <c r="V1248" s="324"/>
      <c r="W1248" s="324"/>
      <c r="X1248" s="324"/>
      <c r="Y1248" s="324"/>
      <c r="Z1248" s="324"/>
      <c r="AA1248" s="324"/>
      <c r="AB1248" s="324"/>
      <c r="AC1248" s="324"/>
      <c r="AD1248" s="324"/>
      <c r="AE1248" s="324"/>
      <c r="AF1248" s="325"/>
      <c r="AG1248" s="410" t="s">
        <v>498</v>
      </c>
      <c r="AH1248" s="411"/>
      <c r="AI1248" s="411"/>
      <c r="AJ1248" s="411"/>
      <c r="AK1248" s="411"/>
      <c r="AL1248" s="411"/>
      <c r="AM1248" s="412"/>
      <c r="AN1248" s="410" t="s">
        <v>549</v>
      </c>
      <c r="AO1248" s="411"/>
      <c r="AP1248" s="411"/>
      <c r="AQ1248" s="411"/>
      <c r="AR1248" s="411"/>
      <c r="AS1248" s="411"/>
      <c r="AT1248" s="412"/>
      <c r="AU1248" s="7"/>
      <c r="AV1248" s="323"/>
      <c r="AW1248" s="324"/>
      <c r="AX1248" s="324"/>
      <c r="AY1248" s="324"/>
      <c r="AZ1248" s="324"/>
      <c r="BA1248" s="324"/>
      <c r="BB1248" s="324"/>
      <c r="BC1248" s="324"/>
      <c r="BD1248" s="324"/>
      <c r="BE1248" s="324"/>
      <c r="BF1248" s="324"/>
      <c r="BG1248" s="324"/>
      <c r="BH1248" s="324"/>
      <c r="BI1248" s="324"/>
      <c r="BJ1248" s="324"/>
      <c r="BK1248" s="325"/>
      <c r="BL1248" s="410" t="s">
        <v>574</v>
      </c>
      <c r="BM1248" s="411"/>
      <c r="BN1248" s="411"/>
      <c r="BO1248" s="411"/>
      <c r="BP1248" s="411"/>
      <c r="BQ1248" s="411"/>
      <c r="BR1248" s="411"/>
      <c r="BS1248" s="411"/>
      <c r="BT1248" s="412"/>
      <c r="BU1248" s="410" t="s">
        <v>575</v>
      </c>
      <c r="BV1248" s="411"/>
      <c r="BW1248" s="411"/>
      <c r="BX1248" s="411"/>
      <c r="BY1248" s="411"/>
      <c r="BZ1248" s="411"/>
      <c r="CA1248" s="411"/>
      <c r="CB1248" s="412"/>
      <c r="CC1248" s="410" t="s">
        <v>498</v>
      </c>
      <c r="CD1248" s="411"/>
      <c r="CE1248" s="411"/>
      <c r="CF1248" s="411"/>
      <c r="CG1248" s="411"/>
      <c r="CH1248" s="412"/>
      <c r="CI1248" s="410" t="s">
        <v>549</v>
      </c>
      <c r="CJ1248" s="411"/>
      <c r="CK1248" s="411"/>
      <c r="CL1248" s="411"/>
      <c r="CM1248" s="411"/>
      <c r="CN1248" s="412"/>
    </row>
    <row r="1249" spans="4:92" ht="21" customHeight="1">
      <c r="D1249" s="903" t="str">
        <f>+'ATRACTIVOS TURISTICS'!A6</f>
        <v>PANACA</v>
      </c>
      <c r="E1249" s="903"/>
      <c r="F1249" s="903"/>
      <c r="G1249" s="903"/>
      <c r="H1249" s="903"/>
      <c r="I1249" s="903"/>
      <c r="J1249" s="903"/>
      <c r="K1249" s="903"/>
      <c r="L1249" s="903"/>
      <c r="M1249" s="903"/>
      <c r="N1249" s="903"/>
      <c r="O1249" s="903"/>
      <c r="P1249" s="903"/>
      <c r="Q1249" s="903"/>
      <c r="R1249" s="903"/>
      <c r="S1249" s="903"/>
      <c r="T1249" s="903"/>
      <c r="U1249" s="903"/>
      <c r="V1249" s="903"/>
      <c r="W1249" s="903"/>
      <c r="X1249" s="903"/>
      <c r="Y1249" s="903"/>
      <c r="Z1249" s="903"/>
      <c r="AA1249" s="903"/>
      <c r="AB1249" s="903"/>
      <c r="AC1249" s="903"/>
      <c r="AD1249" s="903"/>
      <c r="AE1249" s="903"/>
      <c r="AF1249" s="903"/>
      <c r="AG1249" s="433"/>
      <c r="AH1249" s="434"/>
      <c r="AI1249" s="434"/>
      <c r="AJ1249" s="434"/>
      <c r="AK1249" s="434"/>
      <c r="AL1249" s="434"/>
      <c r="AM1249" s="435"/>
      <c r="AN1249" s="433" t="str">
        <f>+'ATRACTIVOS TURISTICS'!C6</f>
        <v>X</v>
      </c>
      <c r="AO1249" s="434"/>
      <c r="AP1249" s="434"/>
      <c r="AQ1249" s="434"/>
      <c r="AR1249" s="434"/>
      <c r="AS1249" s="434"/>
      <c r="AT1249" s="435"/>
      <c r="AV1249" s="582" t="s">
        <v>1306</v>
      </c>
      <c r="AW1249" s="583"/>
      <c r="AX1249" s="583"/>
      <c r="AY1249" s="583"/>
      <c r="AZ1249" s="583"/>
      <c r="BA1249" s="583"/>
      <c r="BB1249" s="583"/>
      <c r="BC1249" s="583"/>
      <c r="BD1249" s="583"/>
      <c r="BE1249" s="583"/>
      <c r="BF1249" s="583"/>
      <c r="BG1249" s="583"/>
      <c r="BH1249" s="583"/>
      <c r="BI1249" s="583"/>
      <c r="BJ1249" s="583"/>
      <c r="BK1249" s="583"/>
      <c r="BL1249" s="583"/>
      <c r="BM1249" s="583"/>
      <c r="BN1249" s="583"/>
      <c r="BO1249" s="583"/>
      <c r="BP1249" s="583"/>
      <c r="BQ1249" s="583"/>
      <c r="BR1249" s="583"/>
      <c r="BS1249" s="583"/>
      <c r="BT1249" s="583"/>
      <c r="BU1249" s="583"/>
      <c r="BV1249" s="583"/>
      <c r="BW1249" s="583"/>
      <c r="BX1249" s="583"/>
      <c r="BY1249" s="583"/>
      <c r="BZ1249" s="583"/>
      <c r="CA1249" s="583"/>
      <c r="CB1249" s="583"/>
      <c r="CC1249" s="583"/>
      <c r="CD1249" s="583"/>
      <c r="CE1249" s="583"/>
      <c r="CF1249" s="583"/>
      <c r="CG1249" s="583"/>
      <c r="CH1249" s="583"/>
      <c r="CI1249" s="583"/>
      <c r="CJ1249" s="583"/>
      <c r="CK1249" s="583"/>
      <c r="CL1249" s="583"/>
      <c r="CM1249" s="583"/>
      <c r="CN1249" s="584"/>
    </row>
    <row r="1250" spans="4:92" ht="24.75" customHeight="1">
      <c r="D1250" s="903" t="str">
        <f>+'ATRACTIVOS TURISTICS'!A7</f>
        <v>PARQUE SIMON BOLIVAR</v>
      </c>
      <c r="E1250" s="903"/>
      <c r="F1250" s="903"/>
      <c r="G1250" s="903"/>
      <c r="H1250" s="903"/>
      <c r="I1250" s="903"/>
      <c r="J1250" s="903"/>
      <c r="K1250" s="903"/>
      <c r="L1250" s="903"/>
      <c r="M1250" s="903"/>
      <c r="N1250" s="903"/>
      <c r="O1250" s="903"/>
      <c r="P1250" s="903"/>
      <c r="Q1250" s="903"/>
      <c r="R1250" s="903"/>
      <c r="S1250" s="903"/>
      <c r="T1250" s="903"/>
      <c r="U1250" s="903"/>
      <c r="V1250" s="903"/>
      <c r="W1250" s="903"/>
      <c r="X1250" s="903"/>
      <c r="Y1250" s="903"/>
      <c r="Z1250" s="903"/>
      <c r="AA1250" s="903"/>
      <c r="AB1250" s="903"/>
      <c r="AC1250" s="903"/>
      <c r="AD1250" s="903"/>
      <c r="AE1250" s="903"/>
      <c r="AF1250" s="903"/>
      <c r="AG1250" s="433" t="str">
        <f>+'ATRACTIVOS TURISTICS'!B7</f>
        <v>X</v>
      </c>
      <c r="AH1250" s="434"/>
      <c r="AI1250" s="434"/>
      <c r="AJ1250" s="434"/>
      <c r="AK1250" s="434"/>
      <c r="AL1250" s="434"/>
      <c r="AM1250" s="435"/>
      <c r="AN1250" s="433"/>
      <c r="AO1250" s="434"/>
      <c r="AP1250" s="434"/>
      <c r="AQ1250" s="434"/>
      <c r="AR1250" s="434"/>
      <c r="AS1250" s="434"/>
      <c r="AT1250" s="435"/>
      <c r="AV1250" s="600"/>
      <c r="AW1250" s="601"/>
      <c r="AX1250" s="601"/>
      <c r="AY1250" s="601"/>
      <c r="AZ1250" s="601"/>
      <c r="BA1250" s="601"/>
      <c r="BB1250" s="601"/>
      <c r="BC1250" s="601"/>
      <c r="BD1250" s="601"/>
      <c r="BE1250" s="601"/>
      <c r="BF1250" s="601"/>
      <c r="BG1250" s="601"/>
      <c r="BH1250" s="601"/>
      <c r="BI1250" s="601"/>
      <c r="BJ1250" s="601"/>
      <c r="BK1250" s="602"/>
      <c r="BL1250" s="612"/>
      <c r="BM1250" s="613"/>
      <c r="BN1250" s="613"/>
      <c r="BO1250" s="613"/>
      <c r="BP1250" s="613"/>
      <c r="BQ1250" s="613"/>
      <c r="BR1250" s="613"/>
      <c r="BS1250" s="613"/>
      <c r="BT1250" s="614"/>
      <c r="BU1250" s="612"/>
      <c r="BV1250" s="613"/>
      <c r="BW1250" s="613"/>
      <c r="BX1250" s="613"/>
      <c r="BY1250" s="613"/>
      <c r="BZ1250" s="613"/>
      <c r="CA1250" s="613"/>
      <c r="CB1250" s="614"/>
      <c r="CC1250" s="632"/>
      <c r="CD1250" s="633"/>
      <c r="CE1250" s="633"/>
      <c r="CF1250" s="633"/>
      <c r="CG1250" s="633"/>
      <c r="CH1250" s="634"/>
      <c r="CI1250" s="632"/>
      <c r="CJ1250" s="633"/>
      <c r="CK1250" s="633"/>
      <c r="CL1250" s="633"/>
      <c r="CM1250" s="633"/>
      <c r="CN1250" s="634"/>
    </row>
    <row r="1251" spans="4:92" ht="18.75" customHeight="1">
      <c r="D1251" s="903" t="str">
        <f>+'ATRACTIVOS TURISTICS'!A8</f>
        <v>MUESTRA ARQUEOLOGICA CASA DE LA CULTURA</v>
      </c>
      <c r="E1251" s="903"/>
      <c r="F1251" s="903"/>
      <c r="G1251" s="903"/>
      <c r="H1251" s="903"/>
      <c r="I1251" s="903"/>
      <c r="J1251" s="903"/>
      <c r="K1251" s="903"/>
      <c r="L1251" s="903"/>
      <c r="M1251" s="903"/>
      <c r="N1251" s="903"/>
      <c r="O1251" s="903"/>
      <c r="P1251" s="903"/>
      <c r="Q1251" s="903"/>
      <c r="R1251" s="903"/>
      <c r="S1251" s="903"/>
      <c r="T1251" s="903"/>
      <c r="U1251" s="903"/>
      <c r="V1251" s="903"/>
      <c r="W1251" s="903"/>
      <c r="X1251" s="903"/>
      <c r="Y1251" s="903"/>
      <c r="Z1251" s="903"/>
      <c r="AA1251" s="903"/>
      <c r="AB1251" s="903"/>
      <c r="AC1251" s="903"/>
      <c r="AD1251" s="903"/>
      <c r="AE1251" s="903"/>
      <c r="AF1251" s="903"/>
      <c r="AG1251" s="433" t="str">
        <f>+'ATRACTIVOS TURISTICS'!B8</f>
        <v>X</v>
      </c>
      <c r="AH1251" s="434"/>
      <c r="AI1251" s="434"/>
      <c r="AJ1251" s="434"/>
      <c r="AK1251" s="434"/>
      <c r="AL1251" s="434"/>
      <c r="AM1251" s="435"/>
      <c r="AN1251" s="433"/>
      <c r="AO1251" s="434"/>
      <c r="AP1251" s="434"/>
      <c r="AQ1251" s="434"/>
      <c r="AR1251" s="434"/>
      <c r="AS1251" s="434"/>
      <c r="AT1251" s="435"/>
      <c r="AV1251" s="600"/>
      <c r="AW1251" s="601"/>
      <c r="AX1251" s="601"/>
      <c r="AY1251" s="601"/>
      <c r="AZ1251" s="601"/>
      <c r="BA1251" s="601"/>
      <c r="BB1251" s="601"/>
      <c r="BC1251" s="601"/>
      <c r="BD1251" s="601"/>
      <c r="BE1251" s="601"/>
      <c r="BF1251" s="601"/>
      <c r="BG1251" s="601"/>
      <c r="BH1251" s="601"/>
      <c r="BI1251" s="601"/>
      <c r="BJ1251" s="601"/>
      <c r="BK1251" s="602"/>
      <c r="BL1251" s="612"/>
      <c r="BM1251" s="613"/>
      <c r="BN1251" s="613"/>
      <c r="BO1251" s="613"/>
      <c r="BP1251" s="613"/>
      <c r="BQ1251" s="613"/>
      <c r="BR1251" s="613"/>
      <c r="BS1251" s="613"/>
      <c r="BT1251" s="614"/>
      <c r="BU1251" s="612"/>
      <c r="BV1251" s="613"/>
      <c r="BW1251" s="613"/>
      <c r="BX1251" s="613"/>
      <c r="BY1251" s="613"/>
      <c r="BZ1251" s="613"/>
      <c r="CA1251" s="613"/>
      <c r="CB1251" s="614"/>
      <c r="CC1251" s="632"/>
      <c r="CD1251" s="633"/>
      <c r="CE1251" s="633"/>
      <c r="CF1251" s="633"/>
      <c r="CG1251" s="633"/>
      <c r="CH1251" s="634"/>
      <c r="CI1251" s="632"/>
      <c r="CJ1251" s="633"/>
      <c r="CK1251" s="633"/>
      <c r="CL1251" s="633"/>
      <c r="CM1251" s="633"/>
      <c r="CN1251" s="634"/>
    </row>
    <row r="1252" spans="4:92" ht="14.25" customHeight="1">
      <c r="D1252" s="903" t="str">
        <f>+'ATRACTIVOS TURISTICS'!A9</f>
        <v>MONUMENTO A LA MADRE</v>
      </c>
      <c r="E1252" s="903"/>
      <c r="F1252" s="903"/>
      <c r="G1252" s="903"/>
      <c r="H1252" s="903"/>
      <c r="I1252" s="903"/>
      <c r="J1252" s="903"/>
      <c r="K1252" s="903"/>
      <c r="L1252" s="903"/>
      <c r="M1252" s="903"/>
      <c r="N1252" s="903"/>
      <c r="O1252" s="903"/>
      <c r="P1252" s="903"/>
      <c r="Q1252" s="903"/>
      <c r="R1252" s="903"/>
      <c r="S1252" s="903"/>
      <c r="T1252" s="903"/>
      <c r="U1252" s="903"/>
      <c r="V1252" s="903"/>
      <c r="W1252" s="903"/>
      <c r="X1252" s="903"/>
      <c r="Y1252" s="903"/>
      <c r="Z1252" s="903"/>
      <c r="AA1252" s="903"/>
      <c r="AB1252" s="903"/>
      <c r="AC1252" s="903"/>
      <c r="AD1252" s="903"/>
      <c r="AE1252" s="903"/>
      <c r="AF1252" s="903"/>
      <c r="AG1252" s="433" t="str">
        <f>+'ATRACTIVOS TURISTICS'!B9</f>
        <v>X</v>
      </c>
      <c r="AH1252" s="434"/>
      <c r="AI1252" s="434"/>
      <c r="AJ1252" s="434"/>
      <c r="AK1252" s="434"/>
      <c r="AL1252" s="434"/>
      <c r="AM1252" s="435"/>
      <c r="AN1252" s="433"/>
      <c r="AO1252" s="434"/>
      <c r="AP1252" s="434"/>
      <c r="AQ1252" s="434"/>
      <c r="AR1252" s="434"/>
      <c r="AS1252" s="434"/>
      <c r="AT1252" s="435"/>
      <c r="AV1252" s="600"/>
      <c r="AW1252" s="601"/>
      <c r="AX1252" s="601"/>
      <c r="AY1252" s="601"/>
      <c r="AZ1252" s="601"/>
      <c r="BA1252" s="601"/>
      <c r="BB1252" s="601"/>
      <c r="BC1252" s="601"/>
      <c r="BD1252" s="601"/>
      <c r="BE1252" s="601"/>
      <c r="BF1252" s="601"/>
      <c r="BG1252" s="601"/>
      <c r="BH1252" s="601"/>
      <c r="BI1252" s="601"/>
      <c r="BJ1252" s="601"/>
      <c r="BK1252" s="602"/>
      <c r="BL1252" s="612"/>
      <c r="BM1252" s="613"/>
      <c r="BN1252" s="613"/>
      <c r="BO1252" s="613"/>
      <c r="BP1252" s="613"/>
      <c r="BQ1252" s="613"/>
      <c r="BR1252" s="613"/>
      <c r="BS1252" s="613"/>
      <c r="BT1252" s="614"/>
      <c r="BU1252" s="612"/>
      <c r="BV1252" s="613"/>
      <c r="BW1252" s="613"/>
      <c r="BX1252" s="613"/>
      <c r="BY1252" s="613"/>
      <c r="BZ1252" s="613"/>
      <c r="CA1252" s="613"/>
      <c r="CB1252" s="614"/>
      <c r="CC1252" s="632"/>
      <c r="CD1252" s="633"/>
      <c r="CE1252" s="633"/>
      <c r="CF1252" s="633"/>
      <c r="CG1252" s="633"/>
      <c r="CH1252" s="634"/>
      <c r="CI1252" s="632"/>
      <c r="CJ1252" s="633"/>
      <c r="CK1252" s="633"/>
      <c r="CL1252" s="633"/>
      <c r="CM1252" s="633"/>
      <c r="CN1252" s="634"/>
    </row>
    <row r="1253" spans="4:92" ht="14.25" customHeight="1">
      <c r="D1253" s="903" t="str">
        <f>+'ATRACTIVOS TURISTICS'!A10</f>
        <v>TUMBAS DE CANCEL</v>
      </c>
      <c r="E1253" s="903"/>
      <c r="F1253" s="903"/>
      <c r="G1253" s="903"/>
      <c r="H1253" s="903"/>
      <c r="I1253" s="903"/>
      <c r="J1253" s="903"/>
      <c r="K1253" s="903"/>
      <c r="L1253" s="903"/>
      <c r="M1253" s="903"/>
      <c r="N1253" s="903"/>
      <c r="O1253" s="903"/>
      <c r="P1253" s="903"/>
      <c r="Q1253" s="903"/>
      <c r="R1253" s="903"/>
      <c r="S1253" s="903"/>
      <c r="T1253" s="903"/>
      <c r="U1253" s="903"/>
      <c r="V1253" s="903"/>
      <c r="W1253" s="903"/>
      <c r="X1253" s="903"/>
      <c r="Y1253" s="903"/>
      <c r="Z1253" s="903"/>
      <c r="AA1253" s="903"/>
      <c r="AB1253" s="903"/>
      <c r="AC1253" s="903"/>
      <c r="AD1253" s="903"/>
      <c r="AE1253" s="903"/>
      <c r="AF1253" s="903"/>
      <c r="AG1253" s="433" t="str">
        <f>+'ATRACTIVOS TURISTICS'!B10</f>
        <v>X</v>
      </c>
      <c r="AH1253" s="434"/>
      <c r="AI1253" s="434"/>
      <c r="AJ1253" s="434"/>
      <c r="AK1253" s="434"/>
      <c r="AL1253" s="434"/>
      <c r="AM1253" s="435"/>
      <c r="AN1253" s="433"/>
      <c r="AO1253" s="434"/>
      <c r="AP1253" s="434"/>
      <c r="AQ1253" s="434"/>
      <c r="AR1253" s="434"/>
      <c r="AS1253" s="434"/>
      <c r="AT1253" s="435"/>
      <c r="AV1253" s="600"/>
      <c r="AW1253" s="601"/>
      <c r="AX1253" s="601"/>
      <c r="AY1253" s="601"/>
      <c r="AZ1253" s="601"/>
      <c r="BA1253" s="601"/>
      <c r="BB1253" s="601"/>
      <c r="BC1253" s="601"/>
      <c r="BD1253" s="601"/>
      <c r="BE1253" s="601"/>
      <c r="BF1253" s="601"/>
      <c r="BG1253" s="601"/>
      <c r="BH1253" s="601"/>
      <c r="BI1253" s="601"/>
      <c r="BJ1253" s="601"/>
      <c r="BK1253" s="602"/>
      <c r="BL1253" s="612"/>
      <c r="BM1253" s="613"/>
      <c r="BN1253" s="613"/>
      <c r="BO1253" s="613"/>
      <c r="BP1253" s="613"/>
      <c r="BQ1253" s="613"/>
      <c r="BR1253" s="613"/>
      <c r="BS1253" s="613"/>
      <c r="BT1253" s="614"/>
      <c r="BU1253" s="612"/>
      <c r="BV1253" s="613"/>
      <c r="BW1253" s="613"/>
      <c r="BX1253" s="613"/>
      <c r="BY1253" s="613"/>
      <c r="BZ1253" s="613"/>
      <c r="CA1253" s="613"/>
      <c r="CB1253" s="614"/>
      <c r="CC1253" s="632"/>
      <c r="CD1253" s="633"/>
      <c r="CE1253" s="633"/>
      <c r="CF1253" s="633"/>
      <c r="CG1253" s="633"/>
      <c r="CH1253" s="634"/>
      <c r="CI1253" s="632"/>
      <c r="CJ1253" s="633"/>
      <c r="CK1253" s="633"/>
      <c r="CL1253" s="633"/>
      <c r="CM1253" s="633"/>
      <c r="CN1253" s="634"/>
    </row>
    <row r="1254" spans="4:92" ht="14.25" customHeight="1">
      <c r="D1254" s="903" t="str">
        <f>+'ATRACTIVOS TURISTICS'!A11</f>
        <v>FESTIVAL DE VELAS Y FAROLES</v>
      </c>
      <c r="E1254" s="903"/>
      <c r="F1254" s="903"/>
      <c r="G1254" s="903"/>
      <c r="H1254" s="903"/>
      <c r="I1254" s="903"/>
      <c r="J1254" s="903"/>
      <c r="K1254" s="903"/>
      <c r="L1254" s="903"/>
      <c r="M1254" s="903"/>
      <c r="N1254" s="903"/>
      <c r="O1254" s="903"/>
      <c r="P1254" s="903"/>
      <c r="Q1254" s="903"/>
      <c r="R1254" s="903"/>
      <c r="S1254" s="903"/>
      <c r="T1254" s="903"/>
      <c r="U1254" s="903"/>
      <c r="V1254" s="903"/>
      <c r="W1254" s="903"/>
      <c r="X1254" s="903"/>
      <c r="Y1254" s="903"/>
      <c r="Z1254" s="903"/>
      <c r="AA1254" s="903"/>
      <c r="AB1254" s="903"/>
      <c r="AC1254" s="903"/>
      <c r="AD1254" s="903"/>
      <c r="AE1254" s="903"/>
      <c r="AF1254" s="903"/>
      <c r="AG1254" s="433" t="str">
        <f>+'ATRACTIVOS TURISTICS'!B11</f>
        <v>X</v>
      </c>
      <c r="AH1254" s="434"/>
      <c r="AI1254" s="434"/>
      <c r="AJ1254" s="434"/>
      <c r="AK1254" s="434"/>
      <c r="AL1254" s="434"/>
      <c r="AM1254" s="435"/>
      <c r="AN1254" s="433"/>
      <c r="AO1254" s="434"/>
      <c r="AP1254" s="434"/>
      <c r="AQ1254" s="434"/>
      <c r="AR1254" s="434"/>
      <c r="AS1254" s="434"/>
      <c r="AT1254" s="435"/>
      <c r="AV1254" s="600"/>
      <c r="AW1254" s="601"/>
      <c r="AX1254" s="601"/>
      <c r="AY1254" s="601"/>
      <c r="AZ1254" s="601"/>
      <c r="BA1254" s="601"/>
      <c r="BB1254" s="601"/>
      <c r="BC1254" s="601"/>
      <c r="BD1254" s="601"/>
      <c r="BE1254" s="601"/>
      <c r="BF1254" s="601"/>
      <c r="BG1254" s="601"/>
      <c r="BH1254" s="601"/>
      <c r="BI1254" s="601"/>
      <c r="BJ1254" s="601"/>
      <c r="BK1254" s="602"/>
      <c r="BL1254" s="612"/>
      <c r="BM1254" s="613"/>
      <c r="BN1254" s="613"/>
      <c r="BO1254" s="613"/>
      <c r="BP1254" s="613"/>
      <c r="BQ1254" s="613"/>
      <c r="BR1254" s="613"/>
      <c r="BS1254" s="613"/>
      <c r="BT1254" s="614"/>
      <c r="BU1254" s="612"/>
      <c r="BV1254" s="613"/>
      <c r="BW1254" s="613"/>
      <c r="BX1254" s="613"/>
      <c r="BY1254" s="613"/>
      <c r="BZ1254" s="613"/>
      <c r="CA1254" s="613"/>
      <c r="CB1254" s="614"/>
      <c r="CC1254" s="632"/>
      <c r="CD1254" s="633"/>
      <c r="CE1254" s="633"/>
      <c r="CF1254" s="633"/>
      <c r="CG1254" s="633"/>
      <c r="CH1254" s="634"/>
      <c r="CI1254" s="632"/>
      <c r="CJ1254" s="633"/>
      <c r="CK1254" s="633"/>
      <c r="CL1254" s="633"/>
      <c r="CM1254" s="633"/>
      <c r="CN1254" s="634"/>
    </row>
    <row r="1255" spans="4:92" ht="14.25" customHeight="1">
      <c r="D1255" s="903" t="str">
        <f>+'ATRACTIVOS TURISTICS'!A12</f>
        <v>GRANJA DE MAMA LULU</v>
      </c>
      <c r="E1255" s="903"/>
      <c r="F1255" s="903"/>
      <c r="G1255" s="903"/>
      <c r="H1255" s="903"/>
      <c r="I1255" s="903"/>
      <c r="J1255" s="903"/>
      <c r="K1255" s="903"/>
      <c r="L1255" s="903"/>
      <c r="M1255" s="903"/>
      <c r="N1255" s="903"/>
      <c r="O1255" s="903"/>
      <c r="P1255" s="903"/>
      <c r="Q1255" s="903"/>
      <c r="R1255" s="903"/>
      <c r="S1255" s="903"/>
      <c r="T1255" s="903"/>
      <c r="U1255" s="903"/>
      <c r="V1255" s="903"/>
      <c r="W1255" s="903"/>
      <c r="X1255" s="903"/>
      <c r="Y1255" s="903"/>
      <c r="Z1255" s="903"/>
      <c r="AA1255" s="903"/>
      <c r="AB1255" s="903"/>
      <c r="AC1255" s="903"/>
      <c r="AD1255" s="903"/>
      <c r="AE1255" s="903"/>
      <c r="AF1255" s="903"/>
      <c r="AG1255" s="433"/>
      <c r="AH1255" s="434"/>
      <c r="AI1255" s="434"/>
      <c r="AJ1255" s="434"/>
      <c r="AK1255" s="434"/>
      <c r="AL1255" s="434"/>
      <c r="AM1255" s="435"/>
      <c r="AN1255" s="433" t="str">
        <f>+'ATRACTIVOS TURISTICS'!C12</f>
        <v>X</v>
      </c>
      <c r="AO1255" s="434"/>
      <c r="AP1255" s="434"/>
      <c r="AQ1255" s="434"/>
      <c r="AR1255" s="434"/>
      <c r="AS1255" s="434"/>
      <c r="AT1255" s="435"/>
      <c r="AV1255" s="600"/>
      <c r="AW1255" s="601"/>
      <c r="AX1255" s="601"/>
      <c r="AY1255" s="601"/>
      <c r="AZ1255" s="601"/>
      <c r="BA1255" s="601"/>
      <c r="BB1255" s="601"/>
      <c r="BC1255" s="601"/>
      <c r="BD1255" s="601"/>
      <c r="BE1255" s="601"/>
      <c r="BF1255" s="601"/>
      <c r="BG1255" s="601"/>
      <c r="BH1255" s="601"/>
      <c r="BI1255" s="601"/>
      <c r="BJ1255" s="601"/>
      <c r="BK1255" s="602"/>
      <c r="BL1255" s="612"/>
      <c r="BM1255" s="613"/>
      <c r="BN1255" s="613"/>
      <c r="BO1255" s="613"/>
      <c r="BP1255" s="613"/>
      <c r="BQ1255" s="613"/>
      <c r="BR1255" s="613"/>
      <c r="BS1255" s="613"/>
      <c r="BT1255" s="614"/>
      <c r="BU1255" s="612"/>
      <c r="BV1255" s="613"/>
      <c r="BW1255" s="613"/>
      <c r="BX1255" s="613"/>
      <c r="BY1255" s="613"/>
      <c r="BZ1255" s="613"/>
      <c r="CA1255" s="613"/>
      <c r="CB1255" s="614"/>
      <c r="CC1255" s="632"/>
      <c r="CD1255" s="633"/>
      <c r="CE1255" s="633"/>
      <c r="CF1255" s="633"/>
      <c r="CG1255" s="633"/>
      <c r="CH1255" s="634"/>
      <c r="CI1255" s="632"/>
      <c r="CJ1255" s="633"/>
      <c r="CK1255" s="633"/>
      <c r="CL1255" s="633"/>
      <c r="CM1255" s="633"/>
      <c r="CN1255" s="634"/>
    </row>
    <row r="1256" spans="4:92" ht="14.25" customHeight="1">
      <c r="D1256" s="903" t="str">
        <f>+'ATRACTIVOS TURISTICS'!A13</f>
        <v>CASCADA DE MANABI Y MALIBU</v>
      </c>
      <c r="E1256" s="903"/>
      <c r="F1256" s="903"/>
      <c r="G1256" s="903"/>
      <c r="H1256" s="903"/>
      <c r="I1256" s="903"/>
      <c r="J1256" s="903"/>
      <c r="K1256" s="903"/>
      <c r="L1256" s="903"/>
      <c r="M1256" s="903"/>
      <c r="N1256" s="903"/>
      <c r="O1256" s="903"/>
      <c r="P1256" s="903"/>
      <c r="Q1256" s="903"/>
      <c r="R1256" s="903"/>
      <c r="S1256" s="903"/>
      <c r="T1256" s="903"/>
      <c r="U1256" s="903"/>
      <c r="V1256" s="903"/>
      <c r="W1256" s="903"/>
      <c r="X1256" s="903"/>
      <c r="Y1256" s="903"/>
      <c r="Z1256" s="903"/>
      <c r="AA1256" s="903"/>
      <c r="AB1256" s="903"/>
      <c r="AC1256" s="903"/>
      <c r="AD1256" s="903"/>
      <c r="AE1256" s="903"/>
      <c r="AF1256" s="903"/>
      <c r="AG1256" s="433"/>
      <c r="AH1256" s="434"/>
      <c r="AI1256" s="434"/>
      <c r="AJ1256" s="434"/>
      <c r="AK1256" s="434"/>
      <c r="AL1256" s="434"/>
      <c r="AM1256" s="435"/>
      <c r="AN1256" s="433" t="str">
        <f>+'ATRACTIVOS TURISTICS'!C13</f>
        <v>X</v>
      </c>
      <c r="AO1256" s="434"/>
      <c r="AP1256" s="434"/>
      <c r="AQ1256" s="434"/>
      <c r="AR1256" s="434"/>
      <c r="AS1256" s="434"/>
      <c r="AT1256" s="435"/>
      <c r="AV1256" s="600"/>
      <c r="AW1256" s="601"/>
      <c r="AX1256" s="601"/>
      <c r="AY1256" s="601"/>
      <c r="AZ1256" s="601"/>
      <c r="BA1256" s="601"/>
      <c r="BB1256" s="601"/>
      <c r="BC1256" s="601"/>
      <c r="BD1256" s="601"/>
      <c r="BE1256" s="601"/>
      <c r="BF1256" s="601"/>
      <c r="BG1256" s="601"/>
      <c r="BH1256" s="601"/>
      <c r="BI1256" s="601"/>
      <c r="BJ1256" s="601"/>
      <c r="BK1256" s="602"/>
      <c r="BL1256" s="612"/>
      <c r="BM1256" s="613"/>
      <c r="BN1256" s="613"/>
      <c r="BO1256" s="613"/>
      <c r="BP1256" s="613"/>
      <c r="BQ1256" s="613"/>
      <c r="BR1256" s="613"/>
      <c r="BS1256" s="613"/>
      <c r="BT1256" s="614"/>
      <c r="BU1256" s="612"/>
      <c r="BV1256" s="613"/>
      <c r="BW1256" s="613"/>
      <c r="BX1256" s="613"/>
      <c r="BY1256" s="613"/>
      <c r="BZ1256" s="613"/>
      <c r="CA1256" s="613"/>
      <c r="CB1256" s="614"/>
      <c r="CC1256" s="632"/>
      <c r="CD1256" s="633"/>
      <c r="CE1256" s="633"/>
      <c r="CF1256" s="633"/>
      <c r="CG1256" s="633"/>
      <c r="CH1256" s="634"/>
      <c r="CI1256" s="632"/>
      <c r="CJ1256" s="633"/>
      <c r="CK1256" s="633"/>
      <c r="CL1256" s="633"/>
      <c r="CM1256" s="633"/>
      <c r="CN1256" s="634"/>
    </row>
    <row r="1257" spans="4:92" ht="14.25" customHeight="1">
      <c r="D1257" s="903" t="str">
        <f>+'ATRACTIVOS TURISTICS'!A14</f>
        <v>BALSAJE POR EL RIO DE LA VIEJA</v>
      </c>
      <c r="E1257" s="903"/>
      <c r="F1257" s="903"/>
      <c r="G1257" s="903"/>
      <c r="H1257" s="903"/>
      <c r="I1257" s="903"/>
      <c r="J1257" s="903"/>
      <c r="K1257" s="903"/>
      <c r="L1257" s="903"/>
      <c r="M1257" s="903"/>
      <c r="N1257" s="903"/>
      <c r="O1257" s="903"/>
      <c r="P1257" s="903"/>
      <c r="Q1257" s="903"/>
      <c r="R1257" s="903"/>
      <c r="S1257" s="903"/>
      <c r="T1257" s="903"/>
      <c r="U1257" s="903"/>
      <c r="V1257" s="903"/>
      <c r="W1257" s="903"/>
      <c r="X1257" s="903"/>
      <c r="Y1257" s="903"/>
      <c r="Z1257" s="903"/>
      <c r="AA1257" s="903"/>
      <c r="AB1257" s="903"/>
      <c r="AC1257" s="903"/>
      <c r="AD1257" s="903"/>
      <c r="AE1257" s="903"/>
      <c r="AF1257" s="903"/>
      <c r="AG1257" s="433"/>
      <c r="AH1257" s="434"/>
      <c r="AI1257" s="434"/>
      <c r="AJ1257" s="434"/>
      <c r="AK1257" s="434"/>
      <c r="AL1257" s="434"/>
      <c r="AM1257" s="435"/>
      <c r="AN1257" s="433" t="str">
        <f>+'ATRACTIVOS TURISTICS'!C14</f>
        <v>X</v>
      </c>
      <c r="AO1257" s="434"/>
      <c r="AP1257" s="434"/>
      <c r="AQ1257" s="434"/>
      <c r="AR1257" s="434"/>
      <c r="AS1257" s="434"/>
      <c r="AT1257" s="435"/>
      <c r="AV1257" s="600"/>
      <c r="AW1257" s="601"/>
      <c r="AX1257" s="601"/>
      <c r="AY1257" s="601"/>
      <c r="AZ1257" s="601"/>
      <c r="BA1257" s="601"/>
      <c r="BB1257" s="601"/>
      <c r="BC1257" s="601"/>
      <c r="BD1257" s="601"/>
      <c r="BE1257" s="601"/>
      <c r="BF1257" s="601"/>
      <c r="BG1257" s="601"/>
      <c r="BH1257" s="601"/>
      <c r="BI1257" s="601"/>
      <c r="BJ1257" s="601"/>
      <c r="BK1257" s="602"/>
      <c r="BL1257" s="612"/>
      <c r="BM1257" s="613"/>
      <c r="BN1257" s="613"/>
      <c r="BO1257" s="613"/>
      <c r="BP1257" s="613"/>
      <c r="BQ1257" s="613"/>
      <c r="BR1257" s="613"/>
      <c r="BS1257" s="613"/>
      <c r="BT1257" s="614"/>
      <c r="BU1257" s="612"/>
      <c r="BV1257" s="613"/>
      <c r="BW1257" s="613"/>
      <c r="BX1257" s="613"/>
      <c r="BY1257" s="613"/>
      <c r="BZ1257" s="613"/>
      <c r="CA1257" s="613"/>
      <c r="CB1257" s="614"/>
      <c r="CC1257" s="632"/>
      <c r="CD1257" s="633"/>
      <c r="CE1257" s="633"/>
      <c r="CF1257" s="633"/>
      <c r="CG1257" s="633"/>
      <c r="CH1257" s="634"/>
      <c r="CI1257" s="632"/>
      <c r="CJ1257" s="633"/>
      <c r="CK1257" s="633"/>
      <c r="CL1257" s="633"/>
      <c r="CM1257" s="633"/>
      <c r="CN1257" s="634"/>
    </row>
    <row r="1258" spans="4:92" ht="14.25" customHeight="1">
      <c r="D1258" s="903" t="str">
        <f>+'ATRACTIVOS TURISTICS'!A15</f>
        <v>PARROQUIA JESUS MARIA Y JOSE</v>
      </c>
      <c r="E1258" s="903"/>
      <c r="F1258" s="903"/>
      <c r="G1258" s="903"/>
      <c r="H1258" s="903"/>
      <c r="I1258" s="903"/>
      <c r="J1258" s="903"/>
      <c r="K1258" s="903"/>
      <c r="L1258" s="903"/>
      <c r="M1258" s="903"/>
      <c r="N1258" s="903"/>
      <c r="O1258" s="903"/>
      <c r="P1258" s="903"/>
      <c r="Q1258" s="903"/>
      <c r="R1258" s="903"/>
      <c r="S1258" s="903"/>
      <c r="T1258" s="903"/>
      <c r="U1258" s="903"/>
      <c r="V1258" s="903"/>
      <c r="W1258" s="903"/>
      <c r="X1258" s="903"/>
      <c r="Y1258" s="903"/>
      <c r="Z1258" s="903"/>
      <c r="AA1258" s="903"/>
      <c r="AB1258" s="903"/>
      <c r="AC1258" s="903"/>
      <c r="AD1258" s="903"/>
      <c r="AE1258" s="903"/>
      <c r="AF1258" s="903"/>
      <c r="AG1258" s="433" t="str">
        <f>+'ATRACTIVOS TURISTICS'!B15</f>
        <v>X</v>
      </c>
      <c r="AH1258" s="434"/>
      <c r="AI1258" s="434"/>
      <c r="AJ1258" s="434"/>
      <c r="AK1258" s="434"/>
      <c r="AL1258" s="434"/>
      <c r="AM1258" s="435"/>
      <c r="AN1258" s="433"/>
      <c r="AO1258" s="434"/>
      <c r="AP1258" s="434"/>
      <c r="AQ1258" s="434"/>
      <c r="AR1258" s="434"/>
      <c r="AS1258" s="434"/>
      <c r="AT1258" s="435"/>
      <c r="AV1258" s="600"/>
      <c r="AW1258" s="601"/>
      <c r="AX1258" s="601"/>
      <c r="AY1258" s="601"/>
      <c r="AZ1258" s="601"/>
      <c r="BA1258" s="601"/>
      <c r="BB1258" s="601"/>
      <c r="BC1258" s="601"/>
      <c r="BD1258" s="601"/>
      <c r="BE1258" s="601"/>
      <c r="BF1258" s="601"/>
      <c r="BG1258" s="601"/>
      <c r="BH1258" s="601"/>
      <c r="BI1258" s="601"/>
      <c r="BJ1258" s="601"/>
      <c r="BK1258" s="602"/>
      <c r="BL1258" s="612"/>
      <c r="BM1258" s="613"/>
      <c r="BN1258" s="613"/>
      <c r="BO1258" s="613"/>
      <c r="BP1258" s="613"/>
      <c r="BQ1258" s="613"/>
      <c r="BR1258" s="613"/>
      <c r="BS1258" s="613"/>
      <c r="BT1258" s="614"/>
      <c r="BU1258" s="612"/>
      <c r="BV1258" s="613"/>
      <c r="BW1258" s="613"/>
      <c r="BX1258" s="613"/>
      <c r="BY1258" s="613"/>
      <c r="BZ1258" s="613"/>
      <c r="CA1258" s="613"/>
      <c r="CB1258" s="614"/>
      <c r="CC1258" s="632"/>
      <c r="CD1258" s="633"/>
      <c r="CE1258" s="633"/>
      <c r="CF1258" s="633"/>
      <c r="CG1258" s="633"/>
      <c r="CH1258" s="634"/>
      <c r="CI1258" s="632"/>
      <c r="CJ1258" s="633"/>
      <c r="CK1258" s="633"/>
      <c r="CL1258" s="633"/>
      <c r="CM1258" s="633"/>
      <c r="CN1258" s="634"/>
    </row>
    <row r="1259" spans="4:92" ht="14.25" customHeight="1">
      <c r="D1259" s="903" t="str">
        <f>+'ATRACTIVOS TURISTICS'!A16</f>
        <v>ALDEA DEL ARTESANO</v>
      </c>
      <c r="E1259" s="903"/>
      <c r="F1259" s="903"/>
      <c r="G1259" s="903"/>
      <c r="H1259" s="903"/>
      <c r="I1259" s="903"/>
      <c r="J1259" s="903"/>
      <c r="K1259" s="903"/>
      <c r="L1259" s="903"/>
      <c r="M1259" s="903"/>
      <c r="N1259" s="903"/>
      <c r="O1259" s="903"/>
      <c r="P1259" s="903"/>
      <c r="Q1259" s="903"/>
      <c r="R1259" s="903"/>
      <c r="S1259" s="903"/>
      <c r="T1259" s="903"/>
      <c r="U1259" s="903"/>
      <c r="V1259" s="903"/>
      <c r="W1259" s="903"/>
      <c r="X1259" s="903"/>
      <c r="Y1259" s="903"/>
      <c r="Z1259" s="903"/>
      <c r="AA1259" s="903"/>
      <c r="AB1259" s="903"/>
      <c r="AC1259" s="903"/>
      <c r="AD1259" s="903"/>
      <c r="AE1259" s="903"/>
      <c r="AF1259" s="903"/>
      <c r="AG1259" s="433"/>
      <c r="AH1259" s="434"/>
      <c r="AI1259" s="434"/>
      <c r="AJ1259" s="434"/>
      <c r="AK1259" s="434"/>
      <c r="AL1259" s="434"/>
      <c r="AM1259" s="435"/>
      <c r="AN1259" s="433" t="str">
        <f>+'ATRACTIVOS TURISTICS'!C16</f>
        <v>X</v>
      </c>
      <c r="AO1259" s="434"/>
      <c r="AP1259" s="434"/>
      <c r="AQ1259" s="434"/>
      <c r="AR1259" s="434"/>
      <c r="AS1259" s="434"/>
      <c r="AT1259" s="435"/>
      <c r="AV1259" s="600"/>
      <c r="AW1259" s="601"/>
      <c r="AX1259" s="601"/>
      <c r="AY1259" s="601"/>
      <c r="AZ1259" s="601"/>
      <c r="BA1259" s="601"/>
      <c r="BB1259" s="601"/>
      <c r="BC1259" s="601"/>
      <c r="BD1259" s="601"/>
      <c r="BE1259" s="601"/>
      <c r="BF1259" s="601"/>
      <c r="BG1259" s="601"/>
      <c r="BH1259" s="601"/>
      <c r="BI1259" s="601"/>
      <c r="BJ1259" s="601"/>
      <c r="BK1259" s="602"/>
      <c r="BL1259" s="612"/>
      <c r="BM1259" s="613"/>
      <c r="BN1259" s="613"/>
      <c r="BO1259" s="613"/>
      <c r="BP1259" s="613"/>
      <c r="BQ1259" s="613"/>
      <c r="BR1259" s="613"/>
      <c r="BS1259" s="613"/>
      <c r="BT1259" s="614"/>
      <c r="BU1259" s="612"/>
      <c r="BV1259" s="613"/>
      <c r="BW1259" s="613"/>
      <c r="BX1259" s="613"/>
      <c r="BY1259" s="613"/>
      <c r="BZ1259" s="613"/>
      <c r="CA1259" s="613"/>
      <c r="CB1259" s="614"/>
      <c r="CC1259" s="632"/>
      <c r="CD1259" s="633"/>
      <c r="CE1259" s="633"/>
      <c r="CF1259" s="633"/>
      <c r="CG1259" s="633"/>
      <c r="CH1259" s="634"/>
      <c r="CI1259" s="632"/>
      <c r="CJ1259" s="633"/>
      <c r="CK1259" s="633"/>
      <c r="CL1259" s="633"/>
      <c r="CM1259" s="633"/>
      <c r="CN1259" s="634"/>
    </row>
    <row r="1260" spans="4:92" ht="14.25" customHeight="1">
      <c r="D1260" s="903" t="str">
        <f>+'ATRACTIVOS TURISTICS'!A17</f>
        <v>SEMANA SANTA</v>
      </c>
      <c r="E1260" s="903"/>
      <c r="F1260" s="903"/>
      <c r="G1260" s="903"/>
      <c r="H1260" s="903"/>
      <c r="I1260" s="903"/>
      <c r="J1260" s="903"/>
      <c r="K1260" s="903"/>
      <c r="L1260" s="903"/>
      <c r="M1260" s="903"/>
      <c r="N1260" s="903"/>
      <c r="O1260" s="903"/>
      <c r="P1260" s="903"/>
      <c r="Q1260" s="903"/>
      <c r="R1260" s="903"/>
      <c r="S1260" s="903"/>
      <c r="T1260" s="903"/>
      <c r="U1260" s="903"/>
      <c r="V1260" s="903"/>
      <c r="W1260" s="903"/>
      <c r="X1260" s="903"/>
      <c r="Y1260" s="903"/>
      <c r="Z1260" s="903"/>
      <c r="AA1260" s="903"/>
      <c r="AB1260" s="903"/>
      <c r="AC1260" s="903"/>
      <c r="AD1260" s="903"/>
      <c r="AE1260" s="903"/>
      <c r="AF1260" s="903"/>
      <c r="AG1260" s="433" t="str">
        <f>+'ATRACTIVOS TURISTICS'!B17</f>
        <v>X</v>
      </c>
      <c r="AH1260" s="434"/>
      <c r="AI1260" s="434"/>
      <c r="AJ1260" s="434"/>
      <c r="AK1260" s="434"/>
      <c r="AL1260" s="434"/>
      <c r="AM1260" s="435"/>
      <c r="AN1260" s="433"/>
      <c r="AO1260" s="434"/>
      <c r="AP1260" s="434"/>
      <c r="AQ1260" s="434"/>
      <c r="AR1260" s="434"/>
      <c r="AS1260" s="434"/>
      <c r="AT1260" s="435"/>
      <c r="AV1260" s="600"/>
      <c r="AW1260" s="601"/>
      <c r="AX1260" s="601"/>
      <c r="AY1260" s="601"/>
      <c r="AZ1260" s="601"/>
      <c r="BA1260" s="601"/>
      <c r="BB1260" s="601"/>
      <c r="BC1260" s="601"/>
      <c r="BD1260" s="601"/>
      <c r="BE1260" s="601"/>
      <c r="BF1260" s="601"/>
      <c r="BG1260" s="601"/>
      <c r="BH1260" s="601"/>
      <c r="BI1260" s="601"/>
      <c r="BJ1260" s="601"/>
      <c r="BK1260" s="602"/>
      <c r="BL1260" s="612"/>
      <c r="BM1260" s="613"/>
      <c r="BN1260" s="613"/>
      <c r="BO1260" s="613"/>
      <c r="BP1260" s="613"/>
      <c r="BQ1260" s="613"/>
      <c r="BR1260" s="613"/>
      <c r="BS1260" s="613"/>
      <c r="BT1260" s="614"/>
      <c r="BU1260" s="612"/>
      <c r="BV1260" s="613"/>
      <c r="BW1260" s="613"/>
      <c r="BX1260" s="613"/>
      <c r="BY1260" s="613"/>
      <c r="BZ1260" s="613"/>
      <c r="CA1260" s="613"/>
      <c r="CB1260" s="614"/>
      <c r="CC1260" s="632"/>
      <c r="CD1260" s="633"/>
      <c r="CE1260" s="633"/>
      <c r="CF1260" s="633"/>
      <c r="CG1260" s="633"/>
      <c r="CH1260" s="634"/>
      <c r="CI1260" s="632"/>
      <c r="CJ1260" s="633"/>
      <c r="CK1260" s="633"/>
      <c r="CL1260" s="633"/>
      <c r="CM1260" s="633"/>
      <c r="CN1260" s="634"/>
    </row>
    <row r="1261" spans="4:92" ht="14.25" customHeight="1">
      <c r="D1261" s="903" t="str">
        <f>+'ATRACTIVOS TURISTICS'!A18</f>
        <v>BOSQUE DEL OCASO</v>
      </c>
      <c r="E1261" s="903"/>
      <c r="F1261" s="903"/>
      <c r="G1261" s="903"/>
      <c r="H1261" s="903"/>
      <c r="I1261" s="903"/>
      <c r="J1261" s="903"/>
      <c r="K1261" s="903"/>
      <c r="L1261" s="903"/>
      <c r="M1261" s="903"/>
      <c r="N1261" s="903"/>
      <c r="O1261" s="903"/>
      <c r="P1261" s="903"/>
      <c r="Q1261" s="903"/>
      <c r="R1261" s="903"/>
      <c r="S1261" s="903"/>
      <c r="T1261" s="903"/>
      <c r="U1261" s="903"/>
      <c r="V1261" s="903"/>
      <c r="W1261" s="903"/>
      <c r="X1261" s="903"/>
      <c r="Y1261" s="903"/>
      <c r="Z1261" s="903"/>
      <c r="AA1261" s="903"/>
      <c r="AB1261" s="903"/>
      <c r="AC1261" s="903"/>
      <c r="AD1261" s="903"/>
      <c r="AE1261" s="903"/>
      <c r="AF1261" s="903"/>
      <c r="AG1261" s="433"/>
      <c r="AH1261" s="434"/>
      <c r="AI1261" s="434"/>
      <c r="AJ1261" s="434"/>
      <c r="AK1261" s="434"/>
      <c r="AL1261" s="434"/>
      <c r="AM1261" s="435"/>
      <c r="AN1261" s="433" t="str">
        <f>+'ATRACTIVOS TURISTICS'!C18</f>
        <v>X</v>
      </c>
      <c r="AO1261" s="434"/>
      <c r="AP1261" s="434"/>
      <c r="AQ1261" s="434"/>
      <c r="AR1261" s="434"/>
      <c r="AS1261" s="434"/>
      <c r="AT1261" s="435"/>
      <c r="AV1261" s="600"/>
      <c r="AW1261" s="601"/>
      <c r="AX1261" s="601"/>
      <c r="AY1261" s="601"/>
      <c r="AZ1261" s="601"/>
      <c r="BA1261" s="601"/>
      <c r="BB1261" s="601"/>
      <c r="BC1261" s="601"/>
      <c r="BD1261" s="601"/>
      <c r="BE1261" s="601"/>
      <c r="BF1261" s="601"/>
      <c r="BG1261" s="601"/>
      <c r="BH1261" s="601"/>
      <c r="BI1261" s="601"/>
      <c r="BJ1261" s="601"/>
      <c r="BK1261" s="602"/>
      <c r="BL1261" s="612"/>
      <c r="BM1261" s="613"/>
      <c r="BN1261" s="613"/>
      <c r="BO1261" s="613"/>
      <c r="BP1261" s="613"/>
      <c r="BQ1261" s="613"/>
      <c r="BR1261" s="613"/>
      <c r="BS1261" s="613"/>
      <c r="BT1261" s="614"/>
      <c r="BU1261" s="612"/>
      <c r="BV1261" s="613"/>
      <c r="BW1261" s="613"/>
      <c r="BX1261" s="613"/>
      <c r="BY1261" s="613"/>
      <c r="BZ1261" s="613"/>
      <c r="CA1261" s="613"/>
      <c r="CB1261" s="614"/>
      <c r="CC1261" s="632"/>
      <c r="CD1261" s="633"/>
      <c r="CE1261" s="633"/>
      <c r="CF1261" s="633"/>
      <c r="CG1261" s="633"/>
      <c r="CH1261" s="634"/>
      <c r="CI1261" s="632"/>
      <c r="CJ1261" s="633"/>
      <c r="CK1261" s="633"/>
      <c r="CL1261" s="633"/>
      <c r="CM1261" s="633"/>
      <c r="CN1261" s="634"/>
    </row>
    <row r="1262" spans="4:92" ht="14.25" customHeight="1">
      <c r="D1262" s="903" t="str">
        <f>+'ATRACTIVOS TURISTICS'!A19</f>
        <v>BARRANQUISMO</v>
      </c>
      <c r="E1262" s="903"/>
      <c r="F1262" s="903"/>
      <c r="G1262" s="903"/>
      <c r="H1262" s="903"/>
      <c r="I1262" s="903"/>
      <c r="J1262" s="903"/>
      <c r="K1262" s="903"/>
      <c r="L1262" s="903"/>
      <c r="M1262" s="903"/>
      <c r="N1262" s="903"/>
      <c r="O1262" s="903"/>
      <c r="P1262" s="903"/>
      <c r="Q1262" s="903"/>
      <c r="R1262" s="903"/>
      <c r="S1262" s="903"/>
      <c r="T1262" s="903"/>
      <c r="U1262" s="903"/>
      <c r="V1262" s="903"/>
      <c r="W1262" s="903"/>
      <c r="X1262" s="903"/>
      <c r="Y1262" s="903"/>
      <c r="Z1262" s="903"/>
      <c r="AA1262" s="903"/>
      <c r="AB1262" s="903"/>
      <c r="AC1262" s="903"/>
      <c r="AD1262" s="903"/>
      <c r="AE1262" s="903"/>
      <c r="AF1262" s="903"/>
      <c r="AG1262" s="433" t="str">
        <f>+'ATRACTIVOS TURISTICS'!B19</f>
        <v>X</v>
      </c>
      <c r="AH1262" s="434"/>
      <c r="AI1262" s="434"/>
      <c r="AJ1262" s="434"/>
      <c r="AK1262" s="434"/>
      <c r="AL1262" s="434"/>
      <c r="AM1262" s="435"/>
      <c r="AN1262" s="433"/>
      <c r="AO1262" s="434"/>
      <c r="AP1262" s="434"/>
      <c r="AQ1262" s="434"/>
      <c r="AR1262" s="434"/>
      <c r="AS1262" s="434"/>
      <c r="AT1262" s="435"/>
      <c r="AV1262" s="600"/>
      <c r="AW1262" s="601"/>
      <c r="AX1262" s="601"/>
      <c r="AY1262" s="601"/>
      <c r="AZ1262" s="601"/>
      <c r="BA1262" s="601"/>
      <c r="BB1262" s="601"/>
      <c r="BC1262" s="601"/>
      <c r="BD1262" s="601"/>
      <c r="BE1262" s="601"/>
      <c r="BF1262" s="601"/>
      <c r="BG1262" s="601"/>
      <c r="BH1262" s="601"/>
      <c r="BI1262" s="601"/>
      <c r="BJ1262" s="601"/>
      <c r="BK1262" s="602"/>
      <c r="BL1262" s="612"/>
      <c r="BM1262" s="613"/>
      <c r="BN1262" s="613"/>
      <c r="BO1262" s="613"/>
      <c r="BP1262" s="613"/>
      <c r="BQ1262" s="613"/>
      <c r="BR1262" s="613"/>
      <c r="BS1262" s="613"/>
      <c r="BT1262" s="614"/>
      <c r="BU1262" s="612"/>
      <c r="BV1262" s="613"/>
      <c r="BW1262" s="613"/>
      <c r="BX1262" s="613"/>
      <c r="BY1262" s="613"/>
      <c r="BZ1262" s="613"/>
      <c r="CA1262" s="613"/>
      <c r="CB1262" s="614"/>
      <c r="CC1262" s="632"/>
      <c r="CD1262" s="633"/>
      <c r="CE1262" s="633"/>
      <c r="CF1262" s="633"/>
      <c r="CG1262" s="633"/>
      <c r="CH1262" s="634"/>
      <c r="CI1262" s="632"/>
      <c r="CJ1262" s="633"/>
      <c r="CK1262" s="633"/>
      <c r="CL1262" s="633"/>
      <c r="CM1262" s="633"/>
      <c r="CN1262" s="634"/>
    </row>
    <row r="1263" spans="4:92" ht="14.25" customHeight="1">
      <c r="D1263" s="903" t="str">
        <f>+'ATRACTIVOS TURISTICS'!A20</f>
        <v xml:space="preserve">MUSEO DUVAN LÒPEZ </v>
      </c>
      <c r="E1263" s="903"/>
      <c r="F1263" s="903"/>
      <c r="G1263" s="903"/>
      <c r="H1263" s="903"/>
      <c r="I1263" s="903"/>
      <c r="J1263" s="903"/>
      <c r="K1263" s="903"/>
      <c r="L1263" s="903"/>
      <c r="M1263" s="903"/>
      <c r="N1263" s="903"/>
      <c r="O1263" s="903"/>
      <c r="P1263" s="903"/>
      <c r="Q1263" s="903"/>
      <c r="R1263" s="903"/>
      <c r="S1263" s="903"/>
      <c r="T1263" s="903"/>
      <c r="U1263" s="903"/>
      <c r="V1263" s="903"/>
      <c r="W1263" s="903"/>
      <c r="X1263" s="903"/>
      <c r="Y1263" s="903"/>
      <c r="Z1263" s="903"/>
      <c r="AA1263" s="903"/>
      <c r="AB1263" s="903"/>
      <c r="AC1263" s="903"/>
      <c r="AD1263" s="903"/>
      <c r="AE1263" s="903"/>
      <c r="AF1263" s="903"/>
      <c r="AG1263" s="433" t="str">
        <f>+'ATRACTIVOS TURISTICS'!B20</f>
        <v>X</v>
      </c>
      <c r="AH1263" s="434"/>
      <c r="AI1263" s="434"/>
      <c r="AJ1263" s="434"/>
      <c r="AK1263" s="434"/>
      <c r="AL1263" s="434"/>
      <c r="AM1263" s="435"/>
      <c r="AN1263" s="433"/>
      <c r="AO1263" s="434"/>
      <c r="AP1263" s="434"/>
      <c r="AQ1263" s="434"/>
      <c r="AR1263" s="434"/>
      <c r="AS1263" s="434"/>
      <c r="AT1263" s="435"/>
      <c r="AV1263" s="600"/>
      <c r="AW1263" s="601"/>
      <c r="AX1263" s="601"/>
      <c r="AY1263" s="601"/>
      <c r="AZ1263" s="601"/>
      <c r="BA1263" s="601"/>
      <c r="BB1263" s="601"/>
      <c r="BC1263" s="601"/>
      <c r="BD1263" s="601"/>
      <c r="BE1263" s="601"/>
      <c r="BF1263" s="601"/>
      <c r="BG1263" s="601"/>
      <c r="BH1263" s="601"/>
      <c r="BI1263" s="601"/>
      <c r="BJ1263" s="601"/>
      <c r="BK1263" s="602"/>
      <c r="BL1263" s="612"/>
      <c r="BM1263" s="613"/>
      <c r="BN1263" s="613"/>
      <c r="BO1263" s="613"/>
      <c r="BP1263" s="613"/>
      <c r="BQ1263" s="613"/>
      <c r="BR1263" s="613"/>
      <c r="BS1263" s="613"/>
      <c r="BT1263" s="614"/>
      <c r="BU1263" s="612"/>
      <c r="BV1263" s="613"/>
      <c r="BW1263" s="613"/>
      <c r="BX1263" s="613"/>
      <c r="BY1263" s="613"/>
      <c r="BZ1263" s="613"/>
      <c r="CA1263" s="613"/>
      <c r="CB1263" s="614"/>
      <c r="CC1263" s="632"/>
      <c r="CD1263" s="633"/>
      <c r="CE1263" s="633"/>
      <c r="CF1263" s="633"/>
      <c r="CG1263" s="633"/>
      <c r="CH1263" s="634"/>
      <c r="CI1263" s="632"/>
      <c r="CJ1263" s="633"/>
      <c r="CK1263" s="633"/>
      <c r="CL1263" s="633"/>
      <c r="CM1263" s="633"/>
      <c r="CN1263" s="634"/>
    </row>
    <row r="1264" spans="4:92" ht="14.25" customHeight="1">
      <c r="D1264" s="903" t="str">
        <f>+'ATRACTIVOS TURISTICS'!A21</f>
        <v xml:space="preserve">MONUMENTO  A LA SILLA VACÍA </v>
      </c>
      <c r="E1264" s="903"/>
      <c r="F1264" s="903"/>
      <c r="G1264" s="903"/>
      <c r="H1264" s="903"/>
      <c r="I1264" s="903"/>
      <c r="J1264" s="903"/>
      <c r="K1264" s="903"/>
      <c r="L1264" s="903"/>
      <c r="M1264" s="903"/>
      <c r="N1264" s="903"/>
      <c r="O1264" s="903"/>
      <c r="P1264" s="903"/>
      <c r="Q1264" s="903"/>
      <c r="R1264" s="903"/>
      <c r="S1264" s="903"/>
      <c r="T1264" s="903"/>
      <c r="U1264" s="903"/>
      <c r="V1264" s="903"/>
      <c r="W1264" s="903"/>
      <c r="X1264" s="903"/>
      <c r="Y1264" s="903"/>
      <c r="Z1264" s="903"/>
      <c r="AA1264" s="903"/>
      <c r="AB1264" s="903"/>
      <c r="AC1264" s="903"/>
      <c r="AD1264" s="903"/>
      <c r="AE1264" s="903"/>
      <c r="AF1264" s="903"/>
      <c r="AG1264" s="433" t="str">
        <f>+'ATRACTIVOS TURISTICS'!B21</f>
        <v>X</v>
      </c>
      <c r="AH1264" s="434"/>
      <c r="AI1264" s="434"/>
      <c r="AJ1264" s="434"/>
      <c r="AK1264" s="434"/>
      <c r="AL1264" s="434"/>
      <c r="AM1264" s="435"/>
      <c r="AN1264" s="433"/>
      <c r="AO1264" s="434"/>
      <c r="AP1264" s="434"/>
      <c r="AQ1264" s="434"/>
      <c r="AR1264" s="434"/>
      <c r="AS1264" s="434"/>
      <c r="AT1264" s="435"/>
      <c r="AV1264" s="600"/>
      <c r="AW1264" s="601"/>
      <c r="AX1264" s="601"/>
      <c r="AY1264" s="601"/>
      <c r="AZ1264" s="601"/>
      <c r="BA1264" s="601"/>
      <c r="BB1264" s="601"/>
      <c r="BC1264" s="601"/>
      <c r="BD1264" s="601"/>
      <c r="BE1264" s="601"/>
      <c r="BF1264" s="601"/>
      <c r="BG1264" s="601"/>
      <c r="BH1264" s="601"/>
      <c r="BI1264" s="601"/>
      <c r="BJ1264" s="601"/>
      <c r="BK1264" s="602"/>
      <c r="BL1264" s="612"/>
      <c r="BM1264" s="613"/>
      <c r="BN1264" s="613"/>
      <c r="BO1264" s="613"/>
      <c r="BP1264" s="613"/>
      <c r="BQ1264" s="613"/>
      <c r="BR1264" s="613"/>
      <c r="BS1264" s="613"/>
      <c r="BT1264" s="614"/>
      <c r="BU1264" s="612"/>
      <c r="BV1264" s="613"/>
      <c r="BW1264" s="613"/>
      <c r="BX1264" s="613"/>
      <c r="BY1264" s="613"/>
      <c r="BZ1264" s="613"/>
      <c r="CA1264" s="613"/>
      <c r="CB1264" s="614"/>
      <c r="CC1264" s="632"/>
      <c r="CD1264" s="633"/>
      <c r="CE1264" s="633"/>
      <c r="CF1264" s="633"/>
      <c r="CG1264" s="633"/>
      <c r="CH1264" s="634"/>
      <c r="CI1264" s="632"/>
      <c r="CJ1264" s="633"/>
      <c r="CK1264" s="633"/>
      <c r="CL1264" s="633"/>
      <c r="CM1264" s="633"/>
      <c r="CN1264" s="634"/>
    </row>
    <row r="1265" spans="1:93" ht="14.25" customHeight="1">
      <c r="D1265" s="903" t="str">
        <f>+'ATRACTIVOS TURISTICS'!A22</f>
        <v>MONUMENTO ADN</v>
      </c>
      <c r="E1265" s="903"/>
      <c r="F1265" s="903"/>
      <c r="G1265" s="903"/>
      <c r="H1265" s="903"/>
      <c r="I1265" s="903"/>
      <c r="J1265" s="903"/>
      <c r="K1265" s="903"/>
      <c r="L1265" s="903"/>
      <c r="M1265" s="903"/>
      <c r="N1265" s="903"/>
      <c r="O1265" s="903"/>
      <c r="P1265" s="903"/>
      <c r="Q1265" s="903"/>
      <c r="R1265" s="903"/>
      <c r="S1265" s="903"/>
      <c r="T1265" s="903"/>
      <c r="U1265" s="903"/>
      <c r="V1265" s="903"/>
      <c r="W1265" s="903"/>
      <c r="X1265" s="903"/>
      <c r="Y1265" s="903"/>
      <c r="Z1265" s="903"/>
      <c r="AA1265" s="903"/>
      <c r="AB1265" s="903"/>
      <c r="AC1265" s="903"/>
      <c r="AD1265" s="903"/>
      <c r="AE1265" s="903"/>
      <c r="AF1265" s="903"/>
      <c r="AG1265" s="433" t="str">
        <f>+'ATRACTIVOS TURISTICS'!B22</f>
        <v>X</v>
      </c>
      <c r="AH1265" s="434"/>
      <c r="AI1265" s="434"/>
      <c r="AJ1265" s="434"/>
      <c r="AK1265" s="434"/>
      <c r="AL1265" s="434"/>
      <c r="AM1265" s="435"/>
      <c r="AN1265" s="433"/>
      <c r="AO1265" s="434"/>
      <c r="AP1265" s="434"/>
      <c r="AQ1265" s="434"/>
      <c r="AR1265" s="434"/>
      <c r="AS1265" s="434"/>
      <c r="AT1265" s="435"/>
      <c r="AV1265" s="600"/>
      <c r="AW1265" s="601"/>
      <c r="AX1265" s="601"/>
      <c r="AY1265" s="601"/>
      <c r="AZ1265" s="601"/>
      <c r="BA1265" s="601"/>
      <c r="BB1265" s="601"/>
      <c r="BC1265" s="601"/>
      <c r="BD1265" s="601"/>
      <c r="BE1265" s="601"/>
      <c r="BF1265" s="601"/>
      <c r="BG1265" s="601"/>
      <c r="BH1265" s="601"/>
      <c r="BI1265" s="601"/>
      <c r="BJ1265" s="601"/>
      <c r="BK1265" s="602"/>
      <c r="BL1265" s="612"/>
      <c r="BM1265" s="613"/>
      <c r="BN1265" s="613"/>
      <c r="BO1265" s="613"/>
      <c r="BP1265" s="613"/>
      <c r="BQ1265" s="613"/>
      <c r="BR1265" s="613"/>
      <c r="BS1265" s="613"/>
      <c r="BT1265" s="614"/>
      <c r="BU1265" s="612"/>
      <c r="BV1265" s="613"/>
      <c r="BW1265" s="613"/>
      <c r="BX1265" s="613"/>
      <c r="BY1265" s="613"/>
      <c r="BZ1265" s="613"/>
      <c r="CA1265" s="613"/>
      <c r="CB1265" s="614"/>
      <c r="CC1265" s="632"/>
      <c r="CD1265" s="633"/>
      <c r="CE1265" s="633"/>
      <c r="CF1265" s="633"/>
      <c r="CG1265" s="633"/>
      <c r="CH1265" s="634"/>
      <c r="CI1265" s="632"/>
      <c r="CJ1265" s="633"/>
      <c r="CK1265" s="633"/>
      <c r="CL1265" s="633"/>
      <c r="CM1265" s="633"/>
      <c r="CN1265" s="634"/>
    </row>
    <row r="1266" spans="1:93" ht="14.25" customHeight="1">
      <c r="D1266" s="903" t="str">
        <f>+'ATRACTIVOS TURISTICS'!A23</f>
        <v>MONUMENTO A LA MADRE GESTANTE</v>
      </c>
      <c r="E1266" s="903"/>
      <c r="F1266" s="903"/>
      <c r="G1266" s="903"/>
      <c r="H1266" s="903"/>
      <c r="I1266" s="903"/>
      <c r="J1266" s="903"/>
      <c r="K1266" s="903"/>
      <c r="L1266" s="903"/>
      <c r="M1266" s="903"/>
      <c r="N1266" s="903"/>
      <c r="O1266" s="903"/>
      <c r="P1266" s="903"/>
      <c r="Q1266" s="903"/>
      <c r="R1266" s="903"/>
      <c r="S1266" s="903"/>
      <c r="T1266" s="903"/>
      <c r="U1266" s="903"/>
      <c r="V1266" s="903"/>
      <c r="W1266" s="903"/>
      <c r="X1266" s="903"/>
      <c r="Y1266" s="903"/>
      <c r="Z1266" s="903"/>
      <c r="AA1266" s="903"/>
      <c r="AB1266" s="903"/>
      <c r="AC1266" s="903"/>
      <c r="AD1266" s="903"/>
      <c r="AE1266" s="903"/>
      <c r="AF1266" s="903"/>
      <c r="AG1266" s="433" t="s">
        <v>965</v>
      </c>
      <c r="AH1266" s="434"/>
      <c r="AI1266" s="434"/>
      <c r="AJ1266" s="434"/>
      <c r="AK1266" s="434"/>
      <c r="AL1266" s="434"/>
      <c r="AM1266" s="435"/>
      <c r="AN1266" s="433"/>
      <c r="AO1266" s="434"/>
      <c r="AP1266" s="434"/>
      <c r="AQ1266" s="434"/>
      <c r="AR1266" s="434"/>
      <c r="AS1266" s="434"/>
      <c r="AT1266" s="435"/>
      <c r="AV1266" s="600"/>
      <c r="AW1266" s="601"/>
      <c r="AX1266" s="601"/>
      <c r="AY1266" s="601"/>
      <c r="AZ1266" s="601"/>
      <c r="BA1266" s="601"/>
      <c r="BB1266" s="601"/>
      <c r="BC1266" s="601"/>
      <c r="BD1266" s="601"/>
      <c r="BE1266" s="601"/>
      <c r="BF1266" s="601"/>
      <c r="BG1266" s="601"/>
      <c r="BH1266" s="601"/>
      <c r="BI1266" s="601"/>
      <c r="BJ1266" s="601"/>
      <c r="BK1266" s="602"/>
      <c r="BL1266" s="612"/>
      <c r="BM1266" s="613"/>
      <c r="BN1266" s="613"/>
      <c r="BO1266" s="613"/>
      <c r="BP1266" s="613"/>
      <c r="BQ1266" s="613"/>
      <c r="BR1266" s="613"/>
      <c r="BS1266" s="613"/>
      <c r="BT1266" s="614"/>
      <c r="BU1266" s="612"/>
      <c r="BV1266" s="613"/>
      <c r="BW1266" s="613"/>
      <c r="BX1266" s="613"/>
      <c r="BY1266" s="613"/>
      <c r="BZ1266" s="613"/>
      <c r="CA1266" s="613"/>
      <c r="CB1266" s="614"/>
      <c r="CC1266" s="632"/>
      <c r="CD1266" s="633"/>
      <c r="CE1266" s="633"/>
      <c r="CF1266" s="633"/>
      <c r="CG1266" s="633"/>
      <c r="CH1266" s="634"/>
      <c r="CI1266" s="632"/>
      <c r="CJ1266" s="633"/>
      <c r="CK1266" s="633"/>
      <c r="CL1266" s="633"/>
      <c r="CM1266" s="633"/>
      <c r="CN1266" s="634"/>
    </row>
    <row r="1267" spans="1:93" ht="14.25" customHeight="1">
      <c r="D1267" s="903" t="str">
        <f>+'ATRACTIVOS TURISTICS'!A24</f>
        <v xml:space="preserve">MONUMENTO AL INDIO TACURRUMBI </v>
      </c>
      <c r="E1267" s="903"/>
      <c r="F1267" s="903"/>
      <c r="G1267" s="903"/>
      <c r="H1267" s="903"/>
      <c r="I1267" s="903"/>
      <c r="J1267" s="903"/>
      <c r="K1267" s="903"/>
      <c r="L1267" s="903"/>
      <c r="M1267" s="903"/>
      <c r="N1267" s="903"/>
      <c r="O1267" s="903"/>
      <c r="P1267" s="903"/>
      <c r="Q1267" s="903"/>
      <c r="R1267" s="903"/>
      <c r="S1267" s="903"/>
      <c r="T1267" s="903"/>
      <c r="U1267" s="903"/>
      <c r="V1267" s="903"/>
      <c r="W1267" s="903"/>
      <c r="X1267" s="903"/>
      <c r="Y1267" s="903"/>
      <c r="Z1267" s="903"/>
      <c r="AA1267" s="903"/>
      <c r="AB1267" s="903"/>
      <c r="AC1267" s="903"/>
      <c r="AD1267" s="903"/>
      <c r="AE1267" s="903"/>
      <c r="AF1267" s="903"/>
      <c r="AG1267" s="433" t="str">
        <f>+'ATRACTIVOS TURISTICS'!B24</f>
        <v>X</v>
      </c>
      <c r="AH1267" s="434"/>
      <c r="AI1267" s="434"/>
      <c r="AJ1267" s="434"/>
      <c r="AK1267" s="434"/>
      <c r="AL1267" s="434"/>
      <c r="AM1267" s="435"/>
      <c r="AN1267" s="433"/>
      <c r="AO1267" s="434"/>
      <c r="AP1267" s="434"/>
      <c r="AQ1267" s="434"/>
      <c r="AR1267" s="434"/>
      <c r="AS1267" s="434"/>
      <c r="AT1267" s="435"/>
      <c r="AV1267" s="600"/>
      <c r="AW1267" s="601"/>
      <c r="AX1267" s="601"/>
      <c r="AY1267" s="601"/>
      <c r="AZ1267" s="601"/>
      <c r="BA1267" s="601"/>
      <c r="BB1267" s="601"/>
      <c r="BC1267" s="601"/>
      <c r="BD1267" s="601"/>
      <c r="BE1267" s="601"/>
      <c r="BF1267" s="601"/>
      <c r="BG1267" s="601"/>
      <c r="BH1267" s="601"/>
      <c r="BI1267" s="601"/>
      <c r="BJ1267" s="601"/>
      <c r="BK1267" s="602"/>
      <c r="BL1267" s="612"/>
      <c r="BM1267" s="613"/>
      <c r="BN1267" s="613"/>
      <c r="BO1267" s="613"/>
      <c r="BP1267" s="613"/>
      <c r="BQ1267" s="613"/>
      <c r="BR1267" s="613"/>
      <c r="BS1267" s="613"/>
      <c r="BT1267" s="614"/>
      <c r="BU1267" s="612"/>
      <c r="BV1267" s="613"/>
      <c r="BW1267" s="613"/>
      <c r="BX1267" s="613"/>
      <c r="BY1267" s="613"/>
      <c r="BZ1267" s="613"/>
      <c r="CA1267" s="613"/>
      <c r="CB1267" s="614"/>
      <c r="CC1267" s="632"/>
      <c r="CD1267" s="633"/>
      <c r="CE1267" s="633"/>
      <c r="CF1267" s="633"/>
      <c r="CG1267" s="633"/>
      <c r="CH1267" s="634"/>
      <c r="CI1267" s="632"/>
      <c r="CJ1267" s="633"/>
      <c r="CK1267" s="633"/>
      <c r="CL1267" s="633"/>
      <c r="CM1267" s="633"/>
      <c r="CN1267" s="634"/>
    </row>
    <row r="1268" spans="1:93" ht="14.25" customHeight="1">
      <c r="D1268" s="903" t="str">
        <f>+'ATRACTIVOS TURISTICS'!A25</f>
        <v>CENTRO CULTURAL QUIMBAYA</v>
      </c>
      <c r="E1268" s="903"/>
      <c r="F1268" s="903"/>
      <c r="G1268" s="903"/>
      <c r="H1268" s="903"/>
      <c r="I1268" s="903"/>
      <c r="J1268" s="903"/>
      <c r="K1268" s="903"/>
      <c r="L1268" s="903"/>
      <c r="M1268" s="903"/>
      <c r="N1268" s="903"/>
      <c r="O1268" s="903"/>
      <c r="P1268" s="903"/>
      <c r="Q1268" s="903"/>
      <c r="R1268" s="903"/>
      <c r="S1268" s="903"/>
      <c r="T1268" s="903"/>
      <c r="U1268" s="903"/>
      <c r="V1268" s="903"/>
      <c r="W1268" s="903"/>
      <c r="X1268" s="903"/>
      <c r="Y1268" s="903"/>
      <c r="Z1268" s="903"/>
      <c r="AA1268" s="903"/>
      <c r="AB1268" s="903"/>
      <c r="AC1268" s="903"/>
      <c r="AD1268" s="903"/>
      <c r="AE1268" s="903"/>
      <c r="AF1268" s="903"/>
      <c r="AG1268" s="433" t="str">
        <f>+'ATRACTIVOS TURISTICS'!B25</f>
        <v>X</v>
      </c>
      <c r="AH1268" s="434"/>
      <c r="AI1268" s="434"/>
      <c r="AJ1268" s="434"/>
      <c r="AK1268" s="434"/>
      <c r="AL1268" s="434"/>
      <c r="AM1268" s="435"/>
      <c r="AN1268" s="433"/>
      <c r="AO1268" s="434"/>
      <c r="AP1268" s="434"/>
      <c r="AQ1268" s="434"/>
      <c r="AR1268" s="434"/>
      <c r="AS1268" s="434"/>
      <c r="AT1268" s="435"/>
      <c r="AV1268" s="600"/>
      <c r="AW1268" s="601"/>
      <c r="AX1268" s="601"/>
      <c r="AY1268" s="601"/>
      <c r="AZ1268" s="601"/>
      <c r="BA1268" s="601"/>
      <c r="BB1268" s="601"/>
      <c r="BC1268" s="601"/>
      <c r="BD1268" s="601"/>
      <c r="BE1268" s="601"/>
      <c r="BF1268" s="601"/>
      <c r="BG1268" s="601"/>
      <c r="BH1268" s="601"/>
      <c r="BI1268" s="601"/>
      <c r="BJ1268" s="601"/>
      <c r="BK1268" s="602"/>
      <c r="BL1268" s="612"/>
      <c r="BM1268" s="613"/>
      <c r="BN1268" s="613"/>
      <c r="BO1268" s="613"/>
      <c r="BP1268" s="613"/>
      <c r="BQ1268" s="613"/>
      <c r="BR1268" s="613"/>
      <c r="BS1268" s="613"/>
      <c r="BT1268" s="614"/>
      <c r="BU1268" s="612"/>
      <c r="BV1268" s="613"/>
      <c r="BW1268" s="613"/>
      <c r="BX1268" s="613"/>
      <c r="BY1268" s="613"/>
      <c r="BZ1268" s="613"/>
      <c r="CA1268" s="613"/>
      <c r="CB1268" s="614"/>
      <c r="CC1268" s="632"/>
      <c r="CD1268" s="633"/>
      <c r="CE1268" s="633"/>
      <c r="CF1268" s="633"/>
      <c r="CG1268" s="633"/>
      <c r="CH1268" s="634"/>
      <c r="CI1268" s="632"/>
      <c r="CJ1268" s="633"/>
      <c r="CK1268" s="633"/>
      <c r="CL1268" s="633"/>
      <c r="CM1268" s="633"/>
      <c r="CN1268" s="634"/>
    </row>
    <row r="1269" spans="1:93" ht="14.25" customHeight="1">
      <c r="D1269" s="903" t="str">
        <f>+'ATRACTIVOS TURISTICS'!A26</f>
        <v>MONUMENTO LA SILLA DE LA PAZ</v>
      </c>
      <c r="E1269" s="903"/>
      <c r="F1269" s="903"/>
      <c r="G1269" s="903"/>
      <c r="H1269" s="903"/>
      <c r="I1269" s="903"/>
      <c r="J1269" s="903"/>
      <c r="K1269" s="903"/>
      <c r="L1269" s="903"/>
      <c r="M1269" s="903"/>
      <c r="N1269" s="903"/>
      <c r="O1269" s="903"/>
      <c r="P1269" s="903"/>
      <c r="Q1269" s="903"/>
      <c r="R1269" s="903"/>
      <c r="S1269" s="903"/>
      <c r="T1269" s="903"/>
      <c r="U1269" s="903"/>
      <c r="V1269" s="903"/>
      <c r="W1269" s="903"/>
      <c r="X1269" s="903"/>
      <c r="Y1269" s="903"/>
      <c r="Z1269" s="903"/>
      <c r="AA1269" s="903"/>
      <c r="AB1269" s="903"/>
      <c r="AC1269" s="903"/>
      <c r="AD1269" s="903"/>
      <c r="AE1269" s="903"/>
      <c r="AF1269" s="903"/>
      <c r="AG1269" s="433" t="str">
        <f>+'ATRACTIVOS TURISTICS'!B26</f>
        <v>X</v>
      </c>
      <c r="AH1269" s="434"/>
      <c r="AI1269" s="434"/>
      <c r="AJ1269" s="434"/>
      <c r="AK1269" s="434"/>
      <c r="AL1269" s="434"/>
      <c r="AM1269" s="435"/>
      <c r="AN1269" s="433"/>
      <c r="AO1269" s="434"/>
      <c r="AP1269" s="434"/>
      <c r="AQ1269" s="434"/>
      <c r="AR1269" s="434"/>
      <c r="AS1269" s="434"/>
      <c r="AT1269" s="435"/>
      <c r="AV1269" s="600"/>
      <c r="AW1269" s="601"/>
      <c r="AX1269" s="601"/>
      <c r="AY1269" s="601"/>
      <c r="AZ1269" s="601"/>
      <c r="BA1269" s="601"/>
      <c r="BB1269" s="601"/>
      <c r="BC1269" s="601"/>
      <c r="BD1269" s="601"/>
      <c r="BE1269" s="601"/>
      <c r="BF1269" s="601"/>
      <c r="BG1269" s="601"/>
      <c r="BH1269" s="601"/>
      <c r="BI1269" s="601"/>
      <c r="BJ1269" s="601"/>
      <c r="BK1269" s="602"/>
      <c r="BL1269" s="612"/>
      <c r="BM1269" s="613"/>
      <c r="BN1269" s="613"/>
      <c r="BO1269" s="613"/>
      <c r="BP1269" s="613"/>
      <c r="BQ1269" s="613"/>
      <c r="BR1269" s="613"/>
      <c r="BS1269" s="613"/>
      <c r="BT1269" s="614"/>
      <c r="BU1269" s="612"/>
      <c r="BV1269" s="613"/>
      <c r="BW1269" s="613"/>
      <c r="BX1269" s="613"/>
      <c r="BY1269" s="613"/>
      <c r="BZ1269" s="613"/>
      <c r="CA1269" s="613"/>
      <c r="CB1269" s="614"/>
      <c r="CC1269" s="632"/>
      <c r="CD1269" s="633"/>
      <c r="CE1269" s="633"/>
      <c r="CF1269" s="633"/>
      <c r="CG1269" s="633"/>
      <c r="CH1269" s="634"/>
      <c r="CI1269" s="632"/>
      <c r="CJ1269" s="633"/>
      <c r="CK1269" s="633"/>
      <c r="CL1269" s="633"/>
      <c r="CM1269" s="633"/>
      <c r="CN1269" s="634"/>
    </row>
    <row r="1270" spans="1:93" ht="14.25" customHeight="1">
      <c r="D1270" s="903"/>
      <c r="E1270" s="903"/>
      <c r="F1270" s="903"/>
      <c r="G1270" s="903"/>
      <c r="H1270" s="903"/>
      <c r="I1270" s="903"/>
      <c r="J1270" s="903"/>
      <c r="K1270" s="903"/>
      <c r="L1270" s="903"/>
      <c r="M1270" s="903"/>
      <c r="N1270" s="903"/>
      <c r="O1270" s="903"/>
      <c r="P1270" s="903"/>
      <c r="Q1270" s="903"/>
      <c r="R1270" s="903"/>
      <c r="S1270" s="903"/>
      <c r="T1270" s="903"/>
      <c r="U1270" s="903"/>
      <c r="V1270" s="903"/>
      <c r="W1270" s="903"/>
      <c r="X1270" s="903"/>
      <c r="Y1270" s="903"/>
      <c r="Z1270" s="903"/>
      <c r="AA1270" s="903"/>
      <c r="AB1270" s="903"/>
      <c r="AC1270" s="903"/>
      <c r="AD1270" s="903"/>
      <c r="AE1270" s="903"/>
      <c r="AF1270" s="903"/>
      <c r="AG1270" s="433"/>
      <c r="AH1270" s="434"/>
      <c r="AI1270" s="434"/>
      <c r="AJ1270" s="434"/>
      <c r="AK1270" s="434"/>
      <c r="AL1270" s="434"/>
      <c r="AM1270" s="435"/>
      <c r="AN1270" s="433"/>
      <c r="AO1270" s="434"/>
      <c r="AP1270" s="434"/>
      <c r="AQ1270" s="434"/>
      <c r="AR1270" s="434"/>
      <c r="AS1270" s="434"/>
      <c r="AT1270" s="435"/>
      <c r="AV1270" s="600"/>
      <c r="AW1270" s="601"/>
      <c r="AX1270" s="601"/>
      <c r="AY1270" s="601"/>
      <c r="AZ1270" s="601"/>
      <c r="BA1270" s="601"/>
      <c r="BB1270" s="601"/>
      <c r="BC1270" s="601"/>
      <c r="BD1270" s="601"/>
      <c r="BE1270" s="601"/>
      <c r="BF1270" s="601"/>
      <c r="BG1270" s="601"/>
      <c r="BH1270" s="601"/>
      <c r="BI1270" s="601"/>
      <c r="BJ1270" s="601"/>
      <c r="BK1270" s="602"/>
      <c r="BL1270" s="612"/>
      <c r="BM1270" s="613"/>
      <c r="BN1270" s="613"/>
      <c r="BO1270" s="613"/>
      <c r="BP1270" s="613"/>
      <c r="BQ1270" s="613"/>
      <c r="BR1270" s="613"/>
      <c r="BS1270" s="613"/>
      <c r="BT1270" s="614"/>
      <c r="BU1270" s="612"/>
      <c r="BV1270" s="613"/>
      <c r="BW1270" s="613"/>
      <c r="BX1270" s="613"/>
      <c r="BY1270" s="613"/>
      <c r="BZ1270" s="613"/>
      <c r="CA1270" s="613"/>
      <c r="CB1270" s="614"/>
      <c r="CC1270" s="632"/>
      <c r="CD1270" s="633"/>
      <c r="CE1270" s="633"/>
      <c r="CF1270" s="633"/>
      <c r="CG1270" s="633"/>
      <c r="CH1270" s="634"/>
      <c r="CI1270" s="632"/>
      <c r="CJ1270" s="633"/>
      <c r="CK1270" s="633"/>
      <c r="CL1270" s="633"/>
      <c r="CM1270" s="633"/>
      <c r="CN1270" s="634"/>
    </row>
    <row r="1271" spans="1:93" ht="12" customHeight="1">
      <c r="D1271" s="229"/>
      <c r="E1271" s="230"/>
      <c r="F1271" s="230"/>
      <c r="G1271" s="230"/>
      <c r="H1271" s="230"/>
      <c r="I1271" s="230"/>
      <c r="J1271" s="230"/>
      <c r="K1271" s="230"/>
      <c r="L1271" s="230"/>
      <c r="M1271" s="230"/>
      <c r="N1271" s="230"/>
      <c r="O1271" s="230"/>
      <c r="P1271" s="230"/>
      <c r="Q1271" s="230"/>
      <c r="R1271" s="230"/>
      <c r="S1271" s="230"/>
      <c r="T1271" s="230"/>
      <c r="U1271" s="230"/>
      <c r="V1271" s="230"/>
      <c r="W1271" s="230"/>
      <c r="X1271" s="230"/>
      <c r="Y1271" s="230"/>
      <c r="Z1271" s="230"/>
      <c r="AA1271" s="230"/>
      <c r="AB1271" s="230"/>
      <c r="AC1271" s="230"/>
      <c r="AD1271" s="230"/>
      <c r="AE1271" s="230"/>
      <c r="AF1271" s="231"/>
      <c r="AG1271" s="228"/>
      <c r="AH1271" s="222"/>
      <c r="AI1271" s="222"/>
      <c r="AJ1271" s="222"/>
      <c r="AK1271" s="222"/>
      <c r="AL1271" s="222"/>
      <c r="AM1271" s="223"/>
      <c r="AN1271" s="228"/>
      <c r="AO1271" s="222"/>
      <c r="AP1271" s="222"/>
      <c r="AQ1271" s="222"/>
      <c r="AR1271" s="222"/>
      <c r="AS1271" s="222"/>
      <c r="AT1271" s="223"/>
      <c r="AV1271" s="219"/>
      <c r="AW1271" s="220"/>
      <c r="AX1271" s="220"/>
      <c r="AY1271" s="220"/>
      <c r="AZ1271" s="220"/>
      <c r="BA1271" s="220"/>
      <c r="BB1271" s="220"/>
      <c r="BC1271" s="220"/>
      <c r="BD1271" s="220"/>
      <c r="BE1271" s="220"/>
      <c r="BF1271" s="220"/>
      <c r="BG1271" s="220"/>
      <c r="BH1271" s="220"/>
      <c r="BI1271" s="220"/>
      <c r="BJ1271" s="220"/>
      <c r="BK1271" s="221"/>
      <c r="BL1271" s="224"/>
      <c r="BM1271" s="225"/>
      <c r="BN1271" s="225"/>
      <c r="BO1271" s="225"/>
      <c r="BP1271" s="225"/>
      <c r="BQ1271" s="225"/>
      <c r="BR1271" s="225"/>
      <c r="BS1271" s="225"/>
      <c r="BT1271" s="226"/>
      <c r="BU1271" s="232"/>
      <c r="BV1271" s="232"/>
      <c r="BW1271" s="232"/>
      <c r="BX1271" s="232"/>
      <c r="BY1271" s="232"/>
      <c r="BZ1271" s="232"/>
      <c r="CA1271" s="232"/>
      <c r="CB1271" s="232"/>
      <c r="CC1271" s="233"/>
      <c r="CD1271" s="233"/>
      <c r="CE1271" s="233"/>
      <c r="CF1271" s="233"/>
      <c r="CG1271" s="233"/>
      <c r="CH1271" s="233"/>
      <c r="CI1271" s="233"/>
      <c r="CJ1271" s="233"/>
      <c r="CK1271" s="233"/>
      <c r="CL1271" s="233"/>
      <c r="CM1271" s="233"/>
      <c r="CN1271" s="233"/>
    </row>
    <row r="1272" spans="1:93" ht="14.25" customHeight="1">
      <c r="D1272" s="536"/>
      <c r="E1272" s="537"/>
      <c r="F1272" s="537"/>
      <c r="G1272" s="537"/>
      <c r="H1272" s="537"/>
      <c r="I1272" s="537"/>
      <c r="J1272" s="537"/>
      <c r="K1272" s="537"/>
      <c r="L1272" s="537"/>
      <c r="M1272" s="537"/>
      <c r="N1272" s="537"/>
      <c r="O1272" s="537"/>
      <c r="P1272" s="537"/>
      <c r="Q1272" s="537"/>
      <c r="R1272" s="537"/>
      <c r="S1272" s="537"/>
      <c r="T1272" s="537"/>
      <c r="U1272" s="537"/>
      <c r="V1272" s="537"/>
      <c r="W1272" s="537"/>
      <c r="X1272" s="537"/>
      <c r="Y1272" s="537"/>
      <c r="Z1272" s="537"/>
      <c r="AA1272" s="537"/>
      <c r="AB1272" s="537"/>
      <c r="AC1272" s="537"/>
      <c r="AD1272" s="537"/>
      <c r="AE1272" s="537"/>
      <c r="AF1272" s="538"/>
      <c r="AG1272" s="385"/>
      <c r="AH1272" s="386"/>
      <c r="AI1272" s="386"/>
      <c r="AJ1272" s="386"/>
      <c r="AK1272" s="386"/>
      <c r="AL1272" s="386"/>
      <c r="AM1272" s="387"/>
      <c r="AN1272" s="385"/>
      <c r="AO1272" s="386"/>
      <c r="AP1272" s="386"/>
      <c r="AQ1272" s="386"/>
      <c r="AR1272" s="386"/>
      <c r="AS1272" s="386"/>
      <c r="AT1272" s="387"/>
      <c r="AV1272" s="600"/>
      <c r="AW1272" s="601"/>
      <c r="AX1272" s="601"/>
      <c r="AY1272" s="601"/>
      <c r="AZ1272" s="601"/>
      <c r="BA1272" s="601"/>
      <c r="BB1272" s="601"/>
      <c r="BC1272" s="601"/>
      <c r="BD1272" s="601"/>
      <c r="BE1272" s="601"/>
      <c r="BF1272" s="601"/>
      <c r="BG1272" s="601"/>
      <c r="BH1272" s="601"/>
      <c r="BI1272" s="601"/>
      <c r="BJ1272" s="601"/>
      <c r="BK1272" s="602"/>
      <c r="BL1272" s="407"/>
      <c r="BM1272" s="408"/>
      <c r="BN1272" s="408"/>
      <c r="BO1272" s="408"/>
      <c r="BP1272" s="408"/>
      <c r="BQ1272" s="408"/>
      <c r="BR1272" s="408"/>
      <c r="BS1272" s="408"/>
      <c r="BT1272" s="409"/>
      <c r="BU1272" s="407"/>
      <c r="BV1272" s="408"/>
      <c r="BW1272" s="408"/>
      <c r="BX1272" s="408"/>
      <c r="BY1272" s="408"/>
      <c r="BZ1272" s="408"/>
      <c r="CA1272" s="408"/>
      <c r="CB1272" s="409"/>
      <c r="CC1272" s="632"/>
      <c r="CD1272" s="633"/>
      <c r="CE1272" s="633"/>
      <c r="CF1272" s="633"/>
      <c r="CG1272" s="633"/>
      <c r="CH1272" s="634"/>
      <c r="CI1272" s="632"/>
      <c r="CJ1272" s="633"/>
      <c r="CK1272" s="633"/>
      <c r="CL1272" s="633"/>
      <c r="CM1272" s="633"/>
      <c r="CN1272" s="634"/>
    </row>
    <row r="1273" spans="1:93" ht="14.25" customHeight="1">
      <c r="D1273" s="565" t="s">
        <v>1104</v>
      </c>
      <c r="E1273" s="565"/>
      <c r="F1273" s="565"/>
      <c r="G1273" s="565"/>
      <c r="H1273" s="565"/>
      <c r="I1273" s="565"/>
      <c r="J1273" s="565"/>
      <c r="K1273" s="565"/>
      <c r="L1273" s="565"/>
      <c r="M1273" s="565"/>
      <c r="N1273" s="565"/>
      <c r="O1273" s="565"/>
      <c r="P1273" s="565"/>
      <c r="Q1273" s="565"/>
      <c r="R1273" s="565"/>
      <c r="S1273" s="565"/>
      <c r="T1273" s="565"/>
      <c r="U1273" s="565"/>
      <c r="V1273" s="565"/>
      <c r="W1273" s="565"/>
      <c r="X1273" s="565"/>
      <c r="Y1273" s="565"/>
      <c r="Z1273" s="565"/>
      <c r="AA1273" s="565"/>
      <c r="AB1273" s="565"/>
      <c r="AC1273" s="565"/>
      <c r="AD1273" s="565"/>
      <c r="AE1273" s="565"/>
      <c r="AF1273" s="565"/>
      <c r="AG1273" s="153"/>
      <c r="AH1273" s="153"/>
      <c r="AI1273" s="153"/>
      <c r="AJ1273" s="153"/>
      <c r="AK1273" s="153"/>
      <c r="AL1273" s="153"/>
      <c r="AM1273" s="153"/>
      <c r="AN1273" s="153"/>
      <c r="AO1273" s="153"/>
      <c r="AP1273" s="153"/>
      <c r="AQ1273" s="153"/>
      <c r="AR1273" s="153"/>
      <c r="AS1273" s="153"/>
      <c r="AT1273" s="153"/>
      <c r="AU1273" s="82"/>
      <c r="AV1273" s="910" t="s">
        <v>628</v>
      </c>
      <c r="AW1273" s="910"/>
      <c r="AX1273" s="910"/>
      <c r="AY1273" s="910"/>
      <c r="AZ1273" s="910"/>
      <c r="BA1273" s="910"/>
      <c r="BB1273" s="910"/>
      <c r="BC1273" s="910"/>
      <c r="BD1273" s="910"/>
      <c r="BE1273" s="910"/>
      <c r="BF1273" s="910"/>
      <c r="BG1273" s="910"/>
      <c r="BH1273" s="910"/>
      <c r="BI1273" s="910"/>
      <c r="BJ1273" s="910"/>
      <c r="BK1273" s="910"/>
      <c r="BL1273" s="910"/>
      <c r="BM1273" s="910"/>
      <c r="BN1273" s="910"/>
      <c r="BO1273" s="910"/>
      <c r="BP1273" s="32"/>
      <c r="BQ1273" s="32"/>
      <c r="BR1273" s="32"/>
      <c r="BS1273" s="32"/>
      <c r="BT1273" s="32"/>
      <c r="BU1273" s="109"/>
      <c r="BV1273" s="109"/>
      <c r="BW1273" s="109"/>
      <c r="BX1273" s="109"/>
      <c r="BY1273" s="109"/>
      <c r="BZ1273" s="109"/>
      <c r="CA1273" s="109"/>
      <c r="CB1273" s="109"/>
      <c r="CC1273" s="109"/>
      <c r="CD1273" s="109"/>
      <c r="CE1273" s="109"/>
      <c r="CF1273" s="109"/>
      <c r="CG1273" s="109"/>
      <c r="CH1273" s="109"/>
      <c r="CI1273" s="109"/>
      <c r="CJ1273" s="109"/>
      <c r="CK1273" s="109"/>
      <c r="CL1273" s="109"/>
      <c r="CM1273" s="109"/>
      <c r="CN1273" s="109"/>
    </row>
    <row r="1274" spans="1:93" ht="14.25" customHeight="1"/>
    <row r="1275" spans="1:93" ht="14.25" customHeight="1">
      <c r="A1275" s="116"/>
      <c r="B1275" s="116"/>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6"/>
      <c r="AL1275" s="116"/>
      <c r="AM1275" s="116"/>
      <c r="AN1275" s="116"/>
      <c r="AO1275" s="116"/>
      <c r="AP1275" s="116"/>
      <c r="AQ1275" s="116"/>
      <c r="AR1275" s="116"/>
      <c r="AS1275" s="116"/>
      <c r="AT1275" s="116"/>
      <c r="AU1275" s="116"/>
      <c r="AV1275" s="116"/>
      <c r="AW1275" s="116"/>
      <c r="AX1275" s="116"/>
      <c r="AY1275" s="116"/>
      <c r="AZ1275" s="116"/>
      <c r="BA1275" s="116"/>
      <c r="BB1275" s="116"/>
      <c r="BC1275" s="116"/>
      <c r="BD1275" s="116"/>
      <c r="BE1275" s="116"/>
      <c r="BF1275" s="116"/>
      <c r="BG1275" s="116"/>
      <c r="BH1275" s="116"/>
      <c r="BI1275" s="116"/>
      <c r="BJ1275" s="116"/>
      <c r="BK1275" s="116"/>
      <c r="BL1275" s="116"/>
      <c r="BM1275" s="116"/>
      <c r="BN1275" s="116"/>
      <c r="BO1275" s="116"/>
      <c r="BP1275" s="116"/>
      <c r="BQ1275" s="116"/>
      <c r="BR1275" s="116"/>
      <c r="BS1275" s="116"/>
      <c r="BT1275" s="116"/>
      <c r="BU1275" s="116"/>
      <c r="BV1275" s="116"/>
      <c r="BW1275" s="116"/>
      <c r="BX1275" s="116"/>
      <c r="BY1275" s="116"/>
      <c r="BZ1275" s="116"/>
      <c r="CA1275" s="116"/>
      <c r="CB1275" s="116"/>
      <c r="CC1275" s="116"/>
      <c r="CD1275" s="116"/>
      <c r="CE1275" s="116"/>
      <c r="CF1275" s="116"/>
      <c r="CG1275" s="116"/>
      <c r="CH1275" s="116"/>
      <c r="CI1275" s="116"/>
      <c r="CJ1275" s="116"/>
      <c r="CK1275" s="116"/>
      <c r="CL1275" s="116"/>
      <c r="CM1275" s="116"/>
      <c r="CN1275" s="116"/>
    </row>
    <row r="1276" spans="1:93" ht="14.25" customHeight="1">
      <c r="A1276" s="116"/>
      <c r="B1276" s="116"/>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6"/>
      <c r="AL1276" s="116"/>
      <c r="AM1276" s="116"/>
      <c r="AN1276" s="116"/>
      <c r="AO1276" s="116"/>
      <c r="AP1276" s="116"/>
      <c r="AQ1276" s="116"/>
      <c r="AR1276" s="116"/>
      <c r="AS1276" s="116"/>
      <c r="AT1276" s="116"/>
      <c r="AU1276" s="116"/>
      <c r="AV1276" s="116"/>
      <c r="AW1276" s="116"/>
      <c r="AX1276" s="116"/>
      <c r="AY1276" s="116"/>
      <c r="AZ1276" s="116"/>
      <c r="BA1276" s="116"/>
      <c r="BB1276" s="116"/>
      <c r="BC1276" s="116"/>
      <c r="BD1276" s="116"/>
      <c r="BE1276" s="116"/>
      <c r="BF1276" s="116"/>
      <c r="BG1276" s="116"/>
      <c r="BH1276" s="116"/>
      <c r="BI1276" s="116"/>
      <c r="BJ1276" s="116"/>
      <c r="BK1276" s="116"/>
      <c r="BL1276" s="116"/>
      <c r="BM1276" s="116"/>
      <c r="BN1276" s="116"/>
      <c r="BO1276" s="116"/>
      <c r="BP1276" s="116"/>
      <c r="BQ1276" s="116"/>
      <c r="BR1276" s="116"/>
      <c r="BS1276" s="116"/>
      <c r="BT1276" s="116"/>
      <c r="BU1276" s="116"/>
      <c r="BV1276" s="116"/>
      <c r="BW1276" s="116"/>
      <c r="BX1276" s="116"/>
      <c r="BY1276" s="116"/>
      <c r="BZ1276" s="116"/>
      <c r="CA1276" s="116"/>
      <c r="CB1276" s="116"/>
      <c r="CC1276" s="116"/>
      <c r="CD1276" s="116"/>
      <c r="CE1276" s="116"/>
      <c r="CF1276" s="116"/>
      <c r="CG1276" s="116"/>
      <c r="CH1276" s="116"/>
      <c r="CI1276" s="116"/>
      <c r="CJ1276" s="116"/>
      <c r="CK1276" s="116"/>
      <c r="CL1276" s="116"/>
      <c r="CM1276" s="116"/>
      <c r="CN1276" s="116"/>
    </row>
    <row r="1277" spans="1:93" ht="14.25" customHeight="1"/>
    <row r="1278" spans="1:93" ht="14.25" customHeight="1">
      <c r="D1278" s="617" t="s">
        <v>580</v>
      </c>
      <c r="E1278" s="617"/>
      <c r="F1278" s="617"/>
      <c r="G1278" s="617"/>
      <c r="H1278" s="617"/>
      <c r="I1278" s="617"/>
      <c r="J1278" s="617"/>
      <c r="K1278" s="617"/>
      <c r="L1278" s="617"/>
      <c r="M1278" s="617"/>
      <c r="N1278" s="617"/>
      <c r="O1278" s="617"/>
      <c r="P1278" s="617"/>
      <c r="Q1278" s="617"/>
      <c r="R1278" s="617"/>
      <c r="S1278" s="617"/>
      <c r="T1278" s="617"/>
      <c r="U1278" s="617"/>
      <c r="V1278" s="617"/>
      <c r="W1278" s="617"/>
      <c r="X1278" s="617"/>
      <c r="Y1278" s="617"/>
      <c r="Z1278" s="617"/>
      <c r="AA1278" s="617"/>
      <c r="AB1278" s="617"/>
      <c r="AC1278" s="617"/>
      <c r="AD1278" s="617"/>
      <c r="AE1278" s="617"/>
      <c r="AF1278" s="617"/>
      <c r="AG1278" s="617"/>
      <c r="AH1278" s="617"/>
      <c r="AI1278" s="617"/>
      <c r="AJ1278" s="617"/>
      <c r="AK1278" s="617"/>
      <c r="AL1278" s="617"/>
      <c r="AM1278" s="617"/>
      <c r="AN1278" s="617"/>
      <c r="AO1278" s="617"/>
      <c r="AP1278" s="617"/>
      <c r="AQ1278" s="617"/>
      <c r="AR1278" s="617"/>
      <c r="AS1278" s="617"/>
      <c r="AT1278" s="617"/>
      <c r="AU1278" s="617"/>
      <c r="AV1278" s="617"/>
      <c r="AW1278" s="617"/>
      <c r="AX1278" s="617"/>
      <c r="AY1278" s="617"/>
      <c r="AZ1278" s="617"/>
      <c r="BA1278" s="617"/>
      <c r="BB1278" s="617"/>
      <c r="BC1278" s="617"/>
      <c r="BD1278" s="617"/>
      <c r="BE1278" s="617"/>
      <c r="BF1278" s="617"/>
      <c r="BG1278" s="617"/>
      <c r="BH1278" s="617"/>
      <c r="BI1278" s="617"/>
      <c r="BJ1278" s="617"/>
      <c r="BK1278" s="617"/>
      <c r="BL1278" s="617"/>
      <c r="BM1278" s="617"/>
      <c r="BN1278" s="617"/>
      <c r="BO1278" s="617"/>
      <c r="BP1278" s="617"/>
      <c r="BQ1278" s="617"/>
      <c r="BR1278" s="617"/>
      <c r="BS1278" s="617"/>
      <c r="BT1278" s="617"/>
      <c r="BU1278" s="617"/>
      <c r="BV1278" s="617"/>
      <c r="BW1278" s="617"/>
      <c r="BX1278" s="617"/>
      <c r="BY1278" s="617"/>
      <c r="BZ1278" s="617"/>
      <c r="CA1278" s="617"/>
      <c r="CB1278" s="617"/>
      <c r="CC1278" s="617"/>
      <c r="CD1278" s="617"/>
      <c r="CE1278" s="617"/>
      <c r="CF1278" s="617"/>
      <c r="CG1278" s="617"/>
      <c r="CH1278" s="617"/>
      <c r="CI1278" s="617"/>
      <c r="CJ1278" s="617"/>
      <c r="CK1278" s="617"/>
      <c r="CL1278" s="617"/>
      <c r="CM1278" s="617"/>
      <c r="CN1278" s="617"/>
    </row>
    <row r="1279" spans="1:93" ht="14.25" customHeight="1">
      <c r="D1279" s="98"/>
      <c r="E1279" s="98"/>
      <c r="F1279" s="98"/>
      <c r="G1279" s="98"/>
      <c r="H1279" s="98"/>
      <c r="I1279" s="98"/>
      <c r="J1279" s="98"/>
      <c r="K1279" s="98"/>
      <c r="L1279" s="98"/>
      <c r="M1279" s="98"/>
      <c r="N1279" s="98"/>
      <c r="O1279" s="98"/>
      <c r="P1279" s="98"/>
      <c r="Q1279" s="98"/>
      <c r="R1279" s="98"/>
      <c r="S1279" s="98"/>
      <c r="T1279" s="98"/>
      <c r="U1279" s="98"/>
      <c r="V1279" s="98"/>
      <c r="W1279" s="98"/>
      <c r="X1279" s="98"/>
      <c r="Y1279" s="98"/>
      <c r="Z1279" s="98"/>
      <c r="AA1279" s="98"/>
      <c r="AB1279" s="98"/>
      <c r="AC1279" s="98"/>
      <c r="AD1279" s="98"/>
      <c r="AE1279" s="98"/>
      <c r="AF1279" s="98"/>
      <c r="AG1279" s="98"/>
      <c r="AH1279" s="98"/>
      <c r="AI1279" s="98"/>
      <c r="AJ1279" s="98"/>
      <c r="AK1279" s="98"/>
      <c r="AL1279" s="98"/>
      <c r="AM1279" s="98"/>
      <c r="AN1279" s="98"/>
      <c r="AO1279" s="98"/>
      <c r="AP1279" s="98"/>
      <c r="AQ1279" s="98"/>
      <c r="AR1279" s="98"/>
      <c r="AS1279" s="98"/>
      <c r="AT1279" s="98"/>
      <c r="AU1279" s="98"/>
      <c r="AV1279" s="98"/>
      <c r="AW1279" s="98"/>
      <c r="AX1279" s="98"/>
      <c r="AY1279" s="98"/>
      <c r="AZ1279" s="98"/>
      <c r="BA1279" s="98"/>
      <c r="BB1279" s="98"/>
      <c r="BC1279" s="98"/>
      <c r="BD1279" s="98"/>
      <c r="BE1279" s="98"/>
      <c r="BF1279" s="98"/>
      <c r="BG1279" s="98"/>
      <c r="BH1279" s="98"/>
      <c r="BI1279" s="98"/>
      <c r="BJ1279" s="98"/>
      <c r="BK1279" s="98"/>
      <c r="BL1279" s="98"/>
      <c r="BM1279" s="98"/>
      <c r="BN1279" s="98"/>
      <c r="BO1279" s="98"/>
      <c r="BP1279" s="98"/>
      <c r="BQ1279" s="98"/>
      <c r="BR1279" s="98"/>
      <c r="BS1279" s="98"/>
      <c r="BT1279" s="98"/>
      <c r="BU1279" s="98"/>
      <c r="BV1279" s="98"/>
      <c r="BW1279" s="98"/>
      <c r="BX1279" s="98"/>
      <c r="BY1279" s="98"/>
      <c r="BZ1279" s="98"/>
      <c r="CA1279" s="98"/>
      <c r="CB1279" s="98"/>
      <c r="CC1279" s="98"/>
      <c r="CD1279" s="98"/>
      <c r="CE1279" s="98"/>
      <c r="CF1279" s="98"/>
      <c r="CG1279" s="98"/>
      <c r="CH1279" s="98"/>
      <c r="CI1279" s="98"/>
      <c r="CJ1279" s="98"/>
      <c r="CK1279" s="98"/>
      <c r="CL1279" s="98"/>
      <c r="CM1279" s="98"/>
      <c r="CN1279" s="98"/>
    </row>
    <row r="1280" spans="1:93" ht="14.25" customHeight="1">
      <c r="D1280" s="317" t="s">
        <v>577</v>
      </c>
      <c r="E1280" s="318"/>
      <c r="F1280" s="318"/>
      <c r="G1280" s="318"/>
      <c r="H1280" s="318"/>
      <c r="I1280" s="318"/>
      <c r="J1280" s="318"/>
      <c r="K1280" s="318"/>
      <c r="L1280" s="318"/>
      <c r="M1280" s="318"/>
      <c r="N1280" s="318"/>
      <c r="O1280" s="318"/>
      <c r="P1280" s="318"/>
      <c r="Q1280" s="318"/>
      <c r="R1280" s="318"/>
      <c r="S1280" s="318"/>
      <c r="T1280" s="318"/>
      <c r="U1280" s="318"/>
      <c r="V1280" s="318"/>
      <c r="W1280" s="318"/>
      <c r="X1280" s="318"/>
      <c r="Y1280" s="318"/>
      <c r="Z1280" s="318"/>
      <c r="AA1280" s="318"/>
      <c r="AB1280" s="318"/>
      <c r="AC1280" s="318"/>
      <c r="AD1280" s="318"/>
      <c r="AE1280" s="318"/>
      <c r="AF1280" s="318"/>
      <c r="AG1280" s="319"/>
      <c r="AH1280" s="317" t="s">
        <v>578</v>
      </c>
      <c r="AI1280" s="318"/>
      <c r="AJ1280" s="318"/>
      <c r="AK1280" s="318"/>
      <c r="AL1280" s="318"/>
      <c r="AM1280" s="318"/>
      <c r="AN1280" s="318"/>
      <c r="AO1280" s="318"/>
      <c r="AP1280" s="318"/>
      <c r="AQ1280" s="318"/>
      <c r="AR1280" s="318"/>
      <c r="AS1280" s="318"/>
      <c r="AT1280" s="318"/>
      <c r="AU1280" s="318"/>
      <c r="AV1280" s="318"/>
      <c r="AW1280" s="318"/>
      <c r="AX1280" s="318"/>
      <c r="AY1280" s="318"/>
      <c r="AZ1280" s="318"/>
      <c r="BA1280" s="318"/>
      <c r="BB1280" s="318"/>
      <c r="BC1280" s="318"/>
      <c r="BD1280" s="318"/>
      <c r="BE1280" s="318"/>
      <c r="BF1280" s="318"/>
      <c r="BG1280" s="318"/>
      <c r="BH1280" s="318"/>
      <c r="BI1280" s="318"/>
      <c r="BJ1280" s="318"/>
      <c r="BK1280" s="319"/>
      <c r="BL1280" s="317" t="s">
        <v>576</v>
      </c>
      <c r="BM1280" s="318"/>
      <c r="BN1280" s="318"/>
      <c r="BO1280" s="318"/>
      <c r="BP1280" s="318"/>
      <c r="BQ1280" s="318"/>
      <c r="BR1280" s="318"/>
      <c r="BS1280" s="318"/>
      <c r="BT1280" s="318"/>
      <c r="BU1280" s="318"/>
      <c r="BV1280" s="318"/>
      <c r="BW1280" s="318"/>
      <c r="BX1280" s="318"/>
      <c r="BY1280" s="318"/>
      <c r="BZ1280" s="318"/>
      <c r="CA1280" s="318"/>
      <c r="CB1280" s="318"/>
      <c r="CC1280" s="318"/>
      <c r="CD1280" s="318"/>
      <c r="CE1280" s="318"/>
      <c r="CF1280" s="318"/>
      <c r="CG1280" s="318"/>
      <c r="CH1280" s="318"/>
      <c r="CI1280" s="318"/>
      <c r="CJ1280" s="318"/>
      <c r="CK1280" s="318"/>
      <c r="CL1280" s="318"/>
      <c r="CM1280" s="318"/>
      <c r="CN1280" s="319"/>
      <c r="CO1280" s="7"/>
    </row>
    <row r="1281" spans="1:93" ht="14.25" customHeight="1">
      <c r="D1281" s="323"/>
      <c r="E1281" s="324"/>
      <c r="F1281" s="324"/>
      <c r="G1281" s="324"/>
      <c r="H1281" s="324"/>
      <c r="I1281" s="324"/>
      <c r="J1281" s="324"/>
      <c r="K1281" s="324"/>
      <c r="L1281" s="324"/>
      <c r="M1281" s="324"/>
      <c r="N1281" s="324"/>
      <c r="O1281" s="324"/>
      <c r="P1281" s="324"/>
      <c r="Q1281" s="324"/>
      <c r="R1281" s="324"/>
      <c r="S1281" s="324"/>
      <c r="T1281" s="324"/>
      <c r="U1281" s="324"/>
      <c r="V1281" s="324"/>
      <c r="W1281" s="324"/>
      <c r="X1281" s="324"/>
      <c r="Y1281" s="324"/>
      <c r="Z1281" s="324"/>
      <c r="AA1281" s="324"/>
      <c r="AB1281" s="324"/>
      <c r="AC1281" s="324"/>
      <c r="AD1281" s="324"/>
      <c r="AE1281" s="324"/>
      <c r="AF1281" s="324"/>
      <c r="AG1281" s="325"/>
      <c r="AH1281" s="323"/>
      <c r="AI1281" s="324"/>
      <c r="AJ1281" s="324"/>
      <c r="AK1281" s="324"/>
      <c r="AL1281" s="324"/>
      <c r="AM1281" s="324"/>
      <c r="AN1281" s="324"/>
      <c r="AO1281" s="324"/>
      <c r="AP1281" s="324"/>
      <c r="AQ1281" s="324"/>
      <c r="AR1281" s="324"/>
      <c r="AS1281" s="324"/>
      <c r="AT1281" s="324"/>
      <c r="AU1281" s="324"/>
      <c r="AV1281" s="324"/>
      <c r="AW1281" s="324"/>
      <c r="AX1281" s="324"/>
      <c r="AY1281" s="324"/>
      <c r="AZ1281" s="324"/>
      <c r="BA1281" s="324"/>
      <c r="BB1281" s="324"/>
      <c r="BC1281" s="324"/>
      <c r="BD1281" s="324"/>
      <c r="BE1281" s="324"/>
      <c r="BF1281" s="324"/>
      <c r="BG1281" s="324"/>
      <c r="BH1281" s="324"/>
      <c r="BI1281" s="324"/>
      <c r="BJ1281" s="324"/>
      <c r="BK1281" s="325"/>
      <c r="BL1281" s="323"/>
      <c r="BM1281" s="324"/>
      <c r="BN1281" s="324"/>
      <c r="BO1281" s="324"/>
      <c r="BP1281" s="324"/>
      <c r="BQ1281" s="324"/>
      <c r="BR1281" s="324"/>
      <c r="BS1281" s="324"/>
      <c r="BT1281" s="324"/>
      <c r="BU1281" s="324"/>
      <c r="BV1281" s="324"/>
      <c r="BW1281" s="324"/>
      <c r="BX1281" s="324"/>
      <c r="BY1281" s="324"/>
      <c r="BZ1281" s="324"/>
      <c r="CA1281" s="324"/>
      <c r="CB1281" s="324"/>
      <c r="CC1281" s="324"/>
      <c r="CD1281" s="324"/>
      <c r="CE1281" s="324"/>
      <c r="CF1281" s="324"/>
      <c r="CG1281" s="324"/>
      <c r="CH1281" s="324"/>
      <c r="CI1281" s="324"/>
      <c r="CJ1281" s="324"/>
      <c r="CK1281" s="324"/>
      <c r="CL1281" s="324"/>
      <c r="CM1281" s="324"/>
      <c r="CN1281" s="325"/>
      <c r="CO1281" s="7"/>
    </row>
    <row r="1282" spans="1:93" s="143" customFormat="1" ht="14.25" customHeight="1">
      <c r="A1282" s="94"/>
      <c r="B1282" s="94"/>
      <c r="C1282" s="94"/>
      <c r="D1282" s="430">
        <v>48608769346</v>
      </c>
      <c r="E1282" s="431"/>
      <c r="F1282" s="431"/>
      <c r="G1282" s="431"/>
      <c r="H1282" s="431"/>
      <c r="I1282" s="431"/>
      <c r="J1282" s="431"/>
      <c r="K1282" s="431"/>
      <c r="L1282" s="431"/>
      <c r="M1282" s="431"/>
      <c r="N1282" s="431"/>
      <c r="O1282" s="431"/>
      <c r="P1282" s="431"/>
      <c r="Q1282" s="431"/>
      <c r="R1282" s="431"/>
      <c r="S1282" s="431"/>
      <c r="T1282" s="431"/>
      <c r="U1282" s="431"/>
      <c r="V1282" s="431"/>
      <c r="W1282" s="431"/>
      <c r="X1282" s="431"/>
      <c r="Y1282" s="431"/>
      <c r="Z1282" s="431"/>
      <c r="AA1282" s="431"/>
      <c r="AB1282" s="431"/>
      <c r="AC1282" s="431"/>
      <c r="AD1282" s="431"/>
      <c r="AE1282" s="431"/>
      <c r="AF1282" s="431"/>
      <c r="AG1282" s="432"/>
      <c r="AH1282" s="430"/>
      <c r="AI1282" s="431"/>
      <c r="AJ1282" s="431"/>
      <c r="AK1282" s="431"/>
      <c r="AL1282" s="431"/>
      <c r="AM1282" s="431"/>
      <c r="AN1282" s="431"/>
      <c r="AO1282" s="431"/>
      <c r="AP1282" s="431"/>
      <c r="AQ1282" s="431"/>
      <c r="AR1282" s="431"/>
      <c r="AS1282" s="431"/>
      <c r="AT1282" s="431"/>
      <c r="AU1282" s="431"/>
      <c r="AV1282" s="431"/>
      <c r="AW1282" s="431"/>
      <c r="AX1282" s="431"/>
      <c r="AY1282" s="431"/>
      <c r="AZ1282" s="431"/>
      <c r="BA1282" s="431"/>
      <c r="BB1282" s="431"/>
      <c r="BC1282" s="431"/>
      <c r="BD1282" s="431"/>
      <c r="BE1282" s="431"/>
      <c r="BF1282" s="431"/>
      <c r="BG1282" s="431"/>
      <c r="BH1282" s="431"/>
      <c r="BI1282" s="431"/>
      <c r="BJ1282" s="431"/>
      <c r="BK1282" s="432"/>
      <c r="BL1282" s="430"/>
      <c r="BM1282" s="431"/>
      <c r="BN1282" s="431"/>
      <c r="BO1282" s="431"/>
      <c r="BP1282" s="431"/>
      <c r="BQ1282" s="431"/>
      <c r="BR1282" s="431"/>
      <c r="BS1282" s="431"/>
      <c r="BT1282" s="431"/>
      <c r="BU1282" s="431"/>
      <c r="BV1282" s="431"/>
      <c r="BW1282" s="431"/>
      <c r="BX1282" s="431"/>
      <c r="BY1282" s="431"/>
      <c r="BZ1282" s="431"/>
      <c r="CA1282" s="431"/>
      <c r="CB1282" s="431"/>
      <c r="CC1282" s="431"/>
      <c r="CD1282" s="431"/>
      <c r="CE1282" s="431"/>
      <c r="CF1282" s="431"/>
      <c r="CG1282" s="431"/>
      <c r="CH1282" s="431"/>
      <c r="CI1282" s="431"/>
      <c r="CJ1282" s="431"/>
      <c r="CK1282" s="431"/>
      <c r="CL1282" s="431"/>
      <c r="CM1282" s="431"/>
      <c r="CN1282" s="432"/>
      <c r="CO1282" s="94"/>
    </row>
    <row r="1283" spans="1:93" ht="14.25" customHeight="1">
      <c r="D1283" s="609" t="s">
        <v>693</v>
      </c>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09"/>
      <c r="AL1283" s="609"/>
      <c r="AM1283" s="609"/>
      <c r="AN1283" s="609"/>
      <c r="AO1283" s="609"/>
      <c r="AP1283" s="609"/>
      <c r="AQ1283" s="609"/>
      <c r="AR1283" s="609"/>
      <c r="AS1283" s="609"/>
      <c r="AT1283" s="609"/>
      <c r="AU1283" s="609"/>
      <c r="AV1283" s="609"/>
      <c r="AW1283" s="609"/>
      <c r="AX1283" s="609"/>
      <c r="AY1283" s="609"/>
      <c r="AZ1283" s="609"/>
      <c r="BA1283" s="609"/>
      <c r="BB1283" s="609"/>
      <c r="BC1283" s="609"/>
      <c r="BD1283" s="609"/>
      <c r="BE1283" s="609"/>
      <c r="BF1283" s="609"/>
      <c r="BG1283" s="609"/>
      <c r="BH1283" s="609"/>
      <c r="BI1283" s="609"/>
      <c r="BJ1283" s="609"/>
      <c r="BK1283" s="609"/>
      <c r="BL1283" s="609"/>
      <c r="BM1283" s="609"/>
      <c r="BN1283" s="609"/>
      <c r="BO1283" s="609"/>
      <c r="BP1283" s="609"/>
      <c r="BQ1283" s="609"/>
      <c r="BR1283" s="609"/>
      <c r="BS1283" s="609"/>
      <c r="BT1283" s="609"/>
      <c r="BU1283" s="609"/>
      <c r="BV1283" s="609"/>
      <c r="BW1283" s="609"/>
      <c r="BX1283" s="609"/>
      <c r="BY1283" s="609"/>
      <c r="BZ1283" s="609"/>
      <c r="CA1283" s="609"/>
      <c r="CB1283" s="609"/>
      <c r="CC1283" s="609"/>
      <c r="CD1283" s="609"/>
      <c r="CE1283" s="609"/>
      <c r="CF1283" s="609"/>
      <c r="CG1283" s="609"/>
      <c r="CH1283" s="609"/>
      <c r="CI1283" s="609"/>
      <c r="CJ1283" s="609"/>
      <c r="CK1283" s="609"/>
      <c r="CL1283" s="609"/>
      <c r="CM1283" s="609"/>
      <c r="CN1283" s="609"/>
    </row>
    <row r="1284" spans="1:93" ht="14.25" customHeight="1">
      <c r="C1284" s="6"/>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6"/>
    </row>
    <row r="1285" spans="1:93" ht="14.25" customHeight="1">
      <c r="C1285" s="6"/>
      <c r="D1285" s="617" t="s">
        <v>579</v>
      </c>
      <c r="E1285" s="617"/>
      <c r="F1285" s="617"/>
      <c r="G1285" s="617"/>
      <c r="H1285" s="617"/>
      <c r="I1285" s="617"/>
      <c r="J1285" s="617"/>
      <c r="K1285" s="617"/>
      <c r="L1285" s="617"/>
      <c r="M1285" s="617"/>
      <c r="N1285" s="617"/>
      <c r="O1285" s="617"/>
      <c r="P1285" s="617"/>
      <c r="Q1285" s="617"/>
      <c r="R1285" s="617"/>
      <c r="S1285" s="617"/>
      <c r="T1285" s="617"/>
      <c r="U1285" s="617"/>
      <c r="V1285" s="617"/>
      <c r="W1285" s="617"/>
      <c r="X1285" s="617"/>
      <c r="Y1285" s="617"/>
      <c r="Z1285" s="617"/>
      <c r="AA1285" s="617"/>
      <c r="AB1285" s="617"/>
      <c r="AC1285" s="617"/>
      <c r="AD1285" s="617"/>
      <c r="AE1285" s="617"/>
      <c r="AF1285" s="617"/>
      <c r="AG1285" s="617"/>
      <c r="AH1285" s="617"/>
      <c r="AI1285" s="617"/>
      <c r="AJ1285" s="617"/>
      <c r="AK1285" s="617"/>
      <c r="AL1285" s="617"/>
      <c r="AM1285" s="617"/>
      <c r="AN1285" s="617"/>
      <c r="AO1285" s="617"/>
      <c r="AP1285" s="617"/>
      <c r="AQ1285" s="617"/>
      <c r="AR1285" s="617"/>
      <c r="AS1285" s="617"/>
      <c r="AT1285" s="617"/>
      <c r="AU1285" s="617"/>
      <c r="AV1285" s="617"/>
      <c r="AW1285" s="617"/>
      <c r="AX1285" s="617"/>
      <c r="AY1285" s="617"/>
      <c r="AZ1285" s="617"/>
      <c r="BA1285" s="617"/>
      <c r="BB1285" s="617"/>
      <c r="BC1285" s="617"/>
      <c r="BD1285" s="617"/>
      <c r="BE1285" s="617"/>
      <c r="BF1285" s="617"/>
      <c r="BG1285" s="617"/>
      <c r="BH1285" s="617"/>
      <c r="BI1285" s="617"/>
      <c r="BJ1285" s="617"/>
      <c r="BK1285" s="617"/>
      <c r="BL1285" s="617"/>
      <c r="BM1285" s="617"/>
      <c r="BN1285" s="617"/>
      <c r="BO1285" s="617"/>
      <c r="BP1285" s="617"/>
      <c r="BQ1285" s="617"/>
      <c r="BR1285" s="617"/>
      <c r="BS1285" s="617"/>
      <c r="BT1285" s="617"/>
      <c r="BU1285" s="617"/>
      <c r="BV1285" s="617"/>
      <c r="BW1285" s="617"/>
      <c r="BX1285" s="617"/>
      <c r="BY1285" s="617"/>
      <c r="BZ1285" s="617"/>
      <c r="CA1285" s="617"/>
      <c r="CB1285" s="617"/>
      <c r="CC1285" s="617"/>
      <c r="CD1285" s="617"/>
      <c r="CE1285" s="617"/>
      <c r="CF1285" s="617"/>
      <c r="CG1285" s="617"/>
      <c r="CH1285" s="617"/>
      <c r="CI1285" s="617"/>
      <c r="CJ1285" s="617"/>
      <c r="CK1285" s="617"/>
      <c r="CL1285" s="617"/>
      <c r="CM1285" s="617"/>
      <c r="CN1285" s="617"/>
    </row>
    <row r="1286" spans="1:93" ht="14.25" customHeight="1">
      <c r="D1286" s="98"/>
      <c r="E1286" s="98"/>
      <c r="F1286" s="98"/>
      <c r="G1286" s="98"/>
      <c r="H1286" s="98"/>
      <c r="I1286" s="98"/>
      <c r="J1286" s="98"/>
      <c r="K1286" s="98"/>
      <c r="L1286" s="98"/>
      <c r="M1286" s="98"/>
      <c r="N1286" s="98"/>
      <c r="O1286" s="98"/>
      <c r="P1286" s="98"/>
      <c r="Q1286" s="98"/>
      <c r="R1286" s="98"/>
      <c r="S1286" s="98"/>
      <c r="T1286" s="98"/>
      <c r="U1286" s="98"/>
      <c r="V1286" s="98"/>
      <c r="W1286" s="98"/>
      <c r="X1286" s="98"/>
      <c r="Y1286" s="98"/>
      <c r="Z1286" s="98"/>
      <c r="AA1286" s="98"/>
      <c r="AB1286" s="98"/>
      <c r="AC1286" s="98"/>
      <c r="AD1286" s="98"/>
      <c r="AE1286" s="98"/>
      <c r="AF1286" s="98"/>
      <c r="AG1286" s="98"/>
      <c r="AH1286" s="98"/>
      <c r="AI1286" s="98"/>
      <c r="AJ1286" s="98"/>
      <c r="AK1286" s="98"/>
      <c r="AL1286" s="98"/>
      <c r="AM1286" s="98"/>
      <c r="AN1286" s="98"/>
      <c r="AO1286" s="98"/>
      <c r="AP1286" s="98"/>
      <c r="AQ1286" s="98"/>
      <c r="AR1286" s="98"/>
      <c r="AS1286" s="98"/>
      <c r="AT1286" s="98"/>
      <c r="AU1286" s="98"/>
      <c r="AV1286" s="98"/>
      <c r="AW1286" s="98"/>
      <c r="AX1286" s="98"/>
      <c r="AY1286" s="98"/>
      <c r="AZ1286" s="98"/>
      <c r="BA1286" s="98"/>
      <c r="BB1286" s="98"/>
      <c r="BC1286" s="98"/>
      <c r="BD1286" s="98"/>
      <c r="BE1286" s="98"/>
      <c r="BF1286" s="98"/>
      <c r="BG1286" s="98"/>
      <c r="BH1286" s="98"/>
      <c r="BI1286" s="98"/>
      <c r="BJ1286" s="98"/>
      <c r="BK1286" s="98"/>
      <c r="BL1286" s="98"/>
      <c r="BM1286" s="98"/>
      <c r="BN1286" s="98"/>
      <c r="BO1286" s="98"/>
      <c r="BP1286" s="98"/>
      <c r="BQ1286" s="98"/>
      <c r="BR1286" s="98"/>
      <c r="BS1286" s="98"/>
      <c r="BT1286" s="98"/>
      <c r="BU1286" s="98"/>
      <c r="BV1286" s="98"/>
      <c r="BW1286" s="98"/>
      <c r="BX1286" s="98"/>
      <c r="BY1286" s="98"/>
      <c r="BZ1286" s="98"/>
      <c r="CA1286" s="98"/>
      <c r="CB1286" s="98"/>
      <c r="CC1286" s="98"/>
      <c r="CD1286" s="98"/>
      <c r="CE1286" s="98"/>
      <c r="CF1286" s="98"/>
      <c r="CG1286" s="98"/>
      <c r="CH1286" s="98"/>
      <c r="CI1286" s="98"/>
      <c r="CJ1286" s="98"/>
      <c r="CK1286" s="98"/>
      <c r="CL1286" s="98"/>
      <c r="CM1286" s="98"/>
      <c r="CN1286" s="98"/>
    </row>
    <row r="1287" spans="1:93" ht="14.25" customHeight="1">
      <c r="D1287" s="317" t="s">
        <v>581</v>
      </c>
      <c r="E1287" s="318"/>
      <c r="F1287" s="318"/>
      <c r="G1287" s="318"/>
      <c r="H1287" s="318"/>
      <c r="I1287" s="318"/>
      <c r="J1287" s="318"/>
      <c r="K1287" s="318"/>
      <c r="L1287" s="318"/>
      <c r="M1287" s="318"/>
      <c r="N1287" s="318"/>
      <c r="O1287" s="319"/>
      <c r="P1287" s="317" t="s">
        <v>582</v>
      </c>
      <c r="Q1287" s="318"/>
      <c r="R1287" s="318"/>
      <c r="S1287" s="318"/>
      <c r="T1287" s="318"/>
      <c r="U1287" s="318"/>
      <c r="V1287" s="318"/>
      <c r="W1287" s="318"/>
      <c r="X1287" s="318"/>
      <c r="Y1287" s="318"/>
      <c r="Z1287" s="318"/>
      <c r="AA1287" s="319"/>
      <c r="AB1287" s="317" t="s">
        <v>583</v>
      </c>
      <c r="AC1287" s="318"/>
      <c r="AD1287" s="318"/>
      <c r="AE1287" s="318"/>
      <c r="AF1287" s="318"/>
      <c r="AG1287" s="318"/>
      <c r="AH1287" s="318"/>
      <c r="AI1287" s="318"/>
      <c r="AJ1287" s="318"/>
      <c r="AK1287" s="318"/>
      <c r="AL1287" s="318"/>
      <c r="AM1287" s="319"/>
      <c r="AN1287" s="317" t="s">
        <v>584</v>
      </c>
      <c r="AO1287" s="318"/>
      <c r="AP1287" s="318"/>
      <c r="AQ1287" s="318"/>
      <c r="AR1287" s="318"/>
      <c r="AS1287" s="318"/>
      <c r="AT1287" s="318"/>
      <c r="AU1287" s="318"/>
      <c r="AV1287" s="318"/>
      <c r="AW1287" s="318"/>
      <c r="AX1287" s="318"/>
      <c r="AY1287" s="319"/>
      <c r="AZ1287" s="317" t="s">
        <v>585</v>
      </c>
      <c r="BA1287" s="318"/>
      <c r="BB1287" s="318"/>
      <c r="BC1287" s="318"/>
      <c r="BD1287" s="318"/>
      <c r="BE1287" s="318"/>
      <c r="BF1287" s="318"/>
      <c r="BG1287" s="318"/>
      <c r="BH1287" s="318"/>
      <c r="BI1287" s="318"/>
      <c r="BJ1287" s="318"/>
      <c r="BK1287" s="318"/>
      <c r="BL1287" s="318"/>
      <c r="BM1287" s="318"/>
      <c r="BN1287" s="318"/>
      <c r="BO1287" s="319"/>
      <c r="BP1287" s="317" t="s">
        <v>586</v>
      </c>
      <c r="BQ1287" s="318"/>
      <c r="BR1287" s="318"/>
      <c r="BS1287" s="318"/>
      <c r="BT1287" s="318"/>
      <c r="BU1287" s="318"/>
      <c r="BV1287" s="318"/>
      <c r="BW1287" s="318"/>
      <c r="BX1287" s="318"/>
      <c r="BY1287" s="318"/>
      <c r="BZ1287" s="318"/>
      <c r="CA1287" s="319"/>
      <c r="CB1287" s="317" t="s">
        <v>587</v>
      </c>
      <c r="CC1287" s="318"/>
      <c r="CD1287" s="318"/>
      <c r="CE1287" s="318"/>
      <c r="CF1287" s="318"/>
      <c r="CG1287" s="318"/>
      <c r="CH1287" s="318"/>
      <c r="CI1287" s="318"/>
      <c r="CJ1287" s="318"/>
      <c r="CK1287" s="318"/>
      <c r="CL1287" s="318"/>
      <c r="CM1287" s="318"/>
      <c r="CN1287" s="319"/>
    </row>
    <row r="1288" spans="1:93" ht="14.25" customHeight="1">
      <c r="D1288" s="323"/>
      <c r="E1288" s="324"/>
      <c r="F1288" s="324"/>
      <c r="G1288" s="324"/>
      <c r="H1288" s="324"/>
      <c r="I1288" s="324"/>
      <c r="J1288" s="324"/>
      <c r="K1288" s="324"/>
      <c r="L1288" s="324"/>
      <c r="M1288" s="324"/>
      <c r="N1288" s="324"/>
      <c r="O1288" s="325"/>
      <c r="P1288" s="323"/>
      <c r="Q1288" s="324"/>
      <c r="R1288" s="324"/>
      <c r="S1288" s="324"/>
      <c r="T1288" s="324"/>
      <c r="U1288" s="324"/>
      <c r="V1288" s="324"/>
      <c r="W1288" s="324"/>
      <c r="X1288" s="324"/>
      <c r="Y1288" s="324"/>
      <c r="Z1288" s="324"/>
      <c r="AA1288" s="325"/>
      <c r="AB1288" s="323"/>
      <c r="AC1288" s="324"/>
      <c r="AD1288" s="324"/>
      <c r="AE1288" s="324"/>
      <c r="AF1288" s="324"/>
      <c r="AG1288" s="324"/>
      <c r="AH1288" s="324"/>
      <c r="AI1288" s="324"/>
      <c r="AJ1288" s="324"/>
      <c r="AK1288" s="324"/>
      <c r="AL1288" s="324"/>
      <c r="AM1288" s="325"/>
      <c r="AN1288" s="323"/>
      <c r="AO1288" s="324"/>
      <c r="AP1288" s="324"/>
      <c r="AQ1288" s="324"/>
      <c r="AR1288" s="324"/>
      <c r="AS1288" s="324"/>
      <c r="AT1288" s="324"/>
      <c r="AU1288" s="324"/>
      <c r="AV1288" s="324"/>
      <c r="AW1288" s="324"/>
      <c r="AX1288" s="324"/>
      <c r="AY1288" s="325"/>
      <c r="AZ1288" s="323"/>
      <c r="BA1288" s="324"/>
      <c r="BB1288" s="324"/>
      <c r="BC1288" s="324"/>
      <c r="BD1288" s="324"/>
      <c r="BE1288" s="324"/>
      <c r="BF1288" s="324"/>
      <c r="BG1288" s="324"/>
      <c r="BH1288" s="324"/>
      <c r="BI1288" s="324"/>
      <c r="BJ1288" s="324"/>
      <c r="BK1288" s="324"/>
      <c r="BL1288" s="324"/>
      <c r="BM1288" s="324"/>
      <c r="BN1288" s="324"/>
      <c r="BO1288" s="325"/>
      <c r="BP1288" s="323"/>
      <c r="BQ1288" s="324"/>
      <c r="BR1288" s="324"/>
      <c r="BS1288" s="324"/>
      <c r="BT1288" s="324"/>
      <c r="BU1288" s="324"/>
      <c r="BV1288" s="324"/>
      <c r="BW1288" s="324"/>
      <c r="BX1288" s="324"/>
      <c r="BY1288" s="324"/>
      <c r="BZ1288" s="324"/>
      <c r="CA1288" s="325"/>
      <c r="CB1288" s="323"/>
      <c r="CC1288" s="324"/>
      <c r="CD1288" s="324"/>
      <c r="CE1288" s="324"/>
      <c r="CF1288" s="324"/>
      <c r="CG1288" s="324"/>
      <c r="CH1288" s="324"/>
      <c r="CI1288" s="324"/>
      <c r="CJ1288" s="324"/>
      <c r="CK1288" s="324"/>
      <c r="CL1288" s="324"/>
      <c r="CM1288" s="324"/>
      <c r="CN1288" s="325"/>
    </row>
    <row r="1289" spans="1:93" s="143" customFormat="1" ht="14.25" customHeight="1">
      <c r="A1289" s="94"/>
      <c r="B1289" s="94"/>
      <c r="C1289" s="94"/>
      <c r="D1289" s="585">
        <v>7201470617</v>
      </c>
      <c r="E1289" s="586"/>
      <c r="F1289" s="586"/>
      <c r="G1289" s="586"/>
      <c r="H1289" s="586"/>
      <c r="I1289" s="586"/>
      <c r="J1289" s="586"/>
      <c r="K1289" s="586"/>
      <c r="L1289" s="586"/>
      <c r="M1289" s="586"/>
      <c r="N1289" s="586"/>
      <c r="O1289" s="587"/>
      <c r="P1289" s="585">
        <v>26370333620</v>
      </c>
      <c r="Q1289" s="586"/>
      <c r="R1289" s="586"/>
      <c r="S1289" s="586"/>
      <c r="T1289" s="586"/>
      <c r="U1289" s="586"/>
      <c r="V1289" s="586"/>
      <c r="W1289" s="586"/>
      <c r="X1289" s="586"/>
      <c r="Y1289" s="586"/>
      <c r="Z1289" s="586"/>
      <c r="AA1289" s="587"/>
      <c r="AB1289" s="585">
        <v>15036965109</v>
      </c>
      <c r="AC1289" s="586"/>
      <c r="AD1289" s="586"/>
      <c r="AE1289" s="586"/>
      <c r="AF1289" s="586"/>
      <c r="AG1289" s="586"/>
      <c r="AH1289" s="586"/>
      <c r="AI1289" s="586"/>
      <c r="AJ1289" s="586"/>
      <c r="AK1289" s="586"/>
      <c r="AL1289" s="586"/>
      <c r="AM1289" s="587"/>
      <c r="AN1289" s="585">
        <v>365971131</v>
      </c>
      <c r="AO1289" s="586"/>
      <c r="AP1289" s="586"/>
      <c r="AQ1289" s="586"/>
      <c r="AR1289" s="586"/>
      <c r="AS1289" s="586"/>
      <c r="AT1289" s="586"/>
      <c r="AU1289" s="586"/>
      <c r="AV1289" s="586"/>
      <c r="AW1289" s="586"/>
      <c r="AX1289" s="586"/>
      <c r="AY1289" s="587"/>
      <c r="AZ1289" s="585">
        <v>5584774403.1899996</v>
      </c>
      <c r="BA1289" s="586"/>
      <c r="BB1289" s="586"/>
      <c r="BC1289" s="586"/>
      <c r="BD1289" s="586"/>
      <c r="BE1289" s="586"/>
      <c r="BF1289" s="586"/>
      <c r="BG1289" s="586"/>
      <c r="BH1289" s="586"/>
      <c r="BI1289" s="586"/>
      <c r="BJ1289" s="586"/>
      <c r="BK1289" s="586"/>
      <c r="BL1289" s="586"/>
      <c r="BM1289" s="586"/>
      <c r="BN1289" s="586"/>
      <c r="BO1289" s="587"/>
      <c r="BP1289" s="585">
        <v>1278095897.21</v>
      </c>
      <c r="BQ1289" s="586"/>
      <c r="BR1289" s="586"/>
      <c r="BS1289" s="586"/>
      <c r="BT1289" s="586"/>
      <c r="BU1289" s="586"/>
      <c r="BV1289" s="586"/>
      <c r="BW1289" s="586"/>
      <c r="BX1289" s="586"/>
      <c r="BY1289" s="586"/>
      <c r="BZ1289" s="586"/>
      <c r="CA1289" s="587"/>
      <c r="CB1289" s="585">
        <v>36494982103.300003</v>
      </c>
      <c r="CC1289" s="586"/>
      <c r="CD1289" s="586"/>
      <c r="CE1289" s="586"/>
      <c r="CF1289" s="586"/>
      <c r="CG1289" s="586"/>
      <c r="CH1289" s="586"/>
      <c r="CI1289" s="586"/>
      <c r="CJ1289" s="586"/>
      <c r="CK1289" s="586"/>
      <c r="CL1289" s="586"/>
      <c r="CM1289" s="586"/>
      <c r="CN1289" s="587"/>
      <c r="CO1289" s="94"/>
    </row>
    <row r="1290" spans="1:93" ht="14.25" customHeight="1">
      <c r="D1290" s="609" t="s">
        <v>693</v>
      </c>
      <c r="E1290" s="609"/>
      <c r="F1290" s="609"/>
      <c r="G1290" s="609"/>
      <c r="H1290" s="609"/>
      <c r="I1290" s="609"/>
      <c r="J1290" s="609"/>
      <c r="K1290" s="609"/>
      <c r="L1290" s="609"/>
      <c r="M1290" s="609"/>
      <c r="N1290" s="609"/>
      <c r="O1290" s="609"/>
      <c r="P1290" s="609"/>
      <c r="Q1290" s="609"/>
      <c r="R1290" s="609"/>
      <c r="S1290" s="609"/>
      <c r="T1290" s="609"/>
      <c r="U1290" s="609"/>
      <c r="V1290" s="609"/>
      <c r="W1290" s="609"/>
      <c r="X1290" s="609"/>
      <c r="Y1290" s="609"/>
      <c r="Z1290" s="609"/>
      <c r="AA1290" s="609"/>
      <c r="AB1290" s="609"/>
      <c r="AC1290" s="609"/>
      <c r="AD1290" s="609"/>
      <c r="AE1290" s="609"/>
      <c r="AF1290" s="609"/>
      <c r="AG1290" s="609"/>
      <c r="AH1290" s="609"/>
      <c r="AI1290" s="609"/>
      <c r="AJ1290" s="609"/>
      <c r="AK1290" s="609"/>
      <c r="AL1290" s="609"/>
      <c r="AM1290" s="609"/>
      <c r="AN1290" s="609"/>
      <c r="AO1290" s="609"/>
      <c r="AP1290" s="609"/>
      <c r="AQ1290" s="609"/>
      <c r="AR1290" s="609"/>
      <c r="AS1290" s="609"/>
      <c r="AT1290" s="609"/>
      <c r="AU1290" s="609"/>
      <c r="AV1290" s="609"/>
      <c r="AW1290" s="609"/>
      <c r="AX1290" s="609"/>
      <c r="AY1290" s="609"/>
      <c r="AZ1290" s="609"/>
      <c r="BA1290" s="609"/>
      <c r="BB1290" s="609"/>
      <c r="BC1290" s="609"/>
      <c r="BD1290" s="609"/>
      <c r="BE1290" s="609"/>
      <c r="BF1290" s="609"/>
      <c r="BG1290" s="609"/>
      <c r="BH1290" s="609"/>
      <c r="BI1290" s="609"/>
      <c r="BJ1290" s="609"/>
      <c r="BK1290" s="609"/>
      <c r="BL1290" s="609"/>
      <c r="BM1290" s="609"/>
      <c r="BN1290" s="609"/>
      <c r="BO1290" s="609"/>
      <c r="BP1290" s="609"/>
      <c r="BQ1290" s="609"/>
      <c r="BR1290" s="609"/>
      <c r="BS1290" s="609"/>
      <c r="BT1290" s="609"/>
      <c r="BU1290" s="609"/>
      <c r="BV1290" s="609"/>
      <c r="BW1290" s="609"/>
      <c r="BX1290" s="609"/>
      <c r="BY1290" s="609"/>
      <c r="BZ1290" s="609"/>
      <c r="CA1290" s="609"/>
      <c r="CB1290" s="609"/>
      <c r="CC1290" s="609"/>
      <c r="CD1290" s="609"/>
      <c r="CE1290" s="609"/>
      <c r="CF1290" s="609"/>
      <c r="CG1290" s="609"/>
      <c r="CH1290" s="609"/>
      <c r="CI1290" s="609"/>
      <c r="CJ1290" s="609"/>
      <c r="CK1290" s="609"/>
      <c r="CL1290" s="609"/>
      <c r="CM1290" s="609"/>
      <c r="CN1290" s="609"/>
    </row>
    <row r="1291" spans="1:93" ht="14.25" customHeight="1">
      <c r="D1291" s="86"/>
      <c r="E1291" s="86"/>
      <c r="F1291" s="86"/>
      <c r="G1291" s="86"/>
      <c r="H1291" s="86"/>
      <c r="I1291" s="86"/>
      <c r="J1291" s="86"/>
      <c r="K1291" s="86"/>
      <c r="L1291" s="86"/>
      <c r="M1291" s="86"/>
      <c r="N1291" s="86"/>
      <c r="O1291" s="86"/>
      <c r="P1291" s="86"/>
      <c r="Q1291" s="86"/>
      <c r="R1291" s="86"/>
      <c r="S1291" s="86"/>
      <c r="T1291" s="86"/>
      <c r="U1291" s="86"/>
      <c r="V1291" s="86"/>
      <c r="W1291" s="86"/>
      <c r="X1291" s="86"/>
      <c r="Y1291" s="86"/>
      <c r="Z1291" s="86"/>
      <c r="AA1291" s="86"/>
      <c r="AB1291" s="86"/>
      <c r="AC1291" s="86"/>
      <c r="AD1291" s="86"/>
      <c r="AE1291" s="86"/>
      <c r="AF1291" s="86"/>
      <c r="AG1291" s="86"/>
      <c r="AH1291" s="86"/>
      <c r="AI1291" s="86"/>
      <c r="AJ1291" s="86"/>
      <c r="AK1291" s="86"/>
      <c r="AL1291" s="86"/>
      <c r="AM1291" s="86"/>
      <c r="AN1291" s="86"/>
      <c r="AO1291" s="86"/>
      <c r="AP1291" s="86"/>
      <c r="AQ1291" s="86"/>
      <c r="AR1291" s="86"/>
      <c r="AS1291" s="86"/>
      <c r="AT1291" s="86"/>
      <c r="AU1291" s="86"/>
      <c r="AV1291" s="86"/>
      <c r="AW1291" s="86"/>
      <c r="AX1291" s="86"/>
      <c r="AY1291" s="86"/>
      <c r="AZ1291" s="86"/>
      <c r="BA1291" s="86"/>
      <c r="BB1291" s="86"/>
      <c r="BC1291" s="86"/>
      <c r="BD1291" s="86"/>
      <c r="BE1291" s="86"/>
      <c r="BF1291" s="86"/>
      <c r="BG1291" s="86"/>
      <c r="BH1291" s="86"/>
      <c r="BI1291" s="86"/>
      <c r="BJ1291" s="86"/>
      <c r="BK1291" s="86"/>
      <c r="BL1291" s="86"/>
      <c r="BM1291" s="86"/>
      <c r="BN1291" s="86"/>
      <c r="BO1291" s="86"/>
      <c r="BP1291" s="86"/>
      <c r="BQ1291" s="86"/>
      <c r="BR1291" s="86"/>
      <c r="BS1291" s="86"/>
      <c r="BT1291" s="86"/>
      <c r="BU1291" s="86"/>
      <c r="BV1291" s="86"/>
      <c r="BW1291" s="86"/>
      <c r="BX1291" s="86"/>
      <c r="BY1291" s="86"/>
      <c r="BZ1291" s="86"/>
      <c r="CA1291" s="86"/>
      <c r="CB1291" s="86"/>
      <c r="CC1291" s="86"/>
      <c r="CD1291" s="86"/>
      <c r="CE1291" s="86"/>
      <c r="CF1291" s="86"/>
      <c r="CG1291" s="86"/>
      <c r="CH1291" s="86"/>
      <c r="CI1291" s="86"/>
      <c r="CJ1291" s="86"/>
      <c r="CK1291" s="86"/>
      <c r="CL1291" s="86"/>
      <c r="CM1291" s="86"/>
      <c r="CN1291" s="86"/>
    </row>
    <row r="1292" spans="1:93" ht="14.25" customHeight="1">
      <c r="D1292" s="617" t="s">
        <v>588</v>
      </c>
      <c r="E1292" s="617"/>
      <c r="F1292" s="617"/>
      <c r="G1292" s="617"/>
      <c r="H1292" s="617"/>
      <c r="I1292" s="617"/>
      <c r="J1292" s="617"/>
      <c r="K1292" s="617"/>
      <c r="L1292" s="617"/>
      <c r="M1292" s="617"/>
      <c r="N1292" s="617"/>
      <c r="O1292" s="617"/>
      <c r="P1292" s="617"/>
      <c r="Q1292" s="617"/>
      <c r="R1292" s="617"/>
      <c r="S1292" s="617"/>
      <c r="T1292" s="617"/>
      <c r="U1292" s="617"/>
      <c r="V1292" s="617"/>
      <c r="W1292" s="617"/>
      <c r="X1292" s="617"/>
      <c r="Y1292" s="617"/>
      <c r="Z1292" s="617"/>
      <c r="AA1292" s="617"/>
      <c r="AB1292" s="617"/>
      <c r="AC1292" s="617"/>
      <c r="AD1292" s="617"/>
      <c r="AE1292" s="617"/>
      <c r="AF1292" s="617"/>
      <c r="AG1292" s="617"/>
      <c r="AH1292" s="617"/>
      <c r="AI1292" s="617"/>
      <c r="AJ1292" s="617"/>
      <c r="AK1292" s="617"/>
      <c r="AL1292" s="617"/>
      <c r="AM1292" s="617"/>
      <c r="AN1292" s="617"/>
      <c r="AO1292" s="617"/>
      <c r="AP1292" s="617"/>
      <c r="AQ1292" s="617"/>
      <c r="AR1292" s="617"/>
      <c r="AS1292" s="617"/>
      <c r="AT1292" s="617"/>
      <c r="AU1292" s="617"/>
      <c r="AV1292" s="617"/>
      <c r="AW1292" s="617"/>
      <c r="AX1292" s="617"/>
      <c r="AY1292" s="617"/>
      <c r="AZ1292" s="617"/>
      <c r="BA1292" s="617"/>
      <c r="BB1292" s="617"/>
      <c r="BC1292" s="617"/>
      <c r="BD1292" s="617"/>
      <c r="BE1292" s="617"/>
      <c r="BF1292" s="617"/>
      <c r="BG1292" s="617"/>
      <c r="BH1292" s="617"/>
      <c r="BI1292" s="617"/>
      <c r="BJ1292" s="617"/>
      <c r="BK1292" s="617"/>
      <c r="BL1292" s="617"/>
      <c r="BM1292" s="617"/>
      <c r="BN1292" s="617"/>
      <c r="BO1292" s="617"/>
      <c r="BP1292" s="617"/>
      <c r="BQ1292" s="617"/>
      <c r="BR1292" s="617"/>
      <c r="BS1292" s="617"/>
      <c r="BT1292" s="617"/>
      <c r="BU1292" s="617"/>
      <c r="BV1292" s="617"/>
      <c r="BW1292" s="617"/>
      <c r="BX1292" s="617"/>
      <c r="BY1292" s="617"/>
      <c r="BZ1292" s="617"/>
      <c r="CA1292" s="617"/>
      <c r="CB1292" s="617"/>
      <c r="CC1292" s="617"/>
      <c r="CD1292" s="617"/>
      <c r="CE1292" s="617"/>
      <c r="CF1292" s="617"/>
      <c r="CG1292" s="617"/>
      <c r="CH1292" s="617"/>
      <c r="CI1292" s="617"/>
      <c r="CJ1292" s="617"/>
      <c r="CK1292" s="617"/>
      <c r="CL1292" s="617"/>
      <c r="CM1292" s="617"/>
      <c r="CN1292" s="617"/>
    </row>
    <row r="1293" spans="1:93" ht="14.25" customHeight="1">
      <c r="D1293" s="98"/>
      <c r="E1293" s="98"/>
      <c r="F1293" s="98"/>
      <c r="G1293" s="98"/>
      <c r="H1293" s="98"/>
      <c r="I1293" s="98"/>
      <c r="J1293" s="98"/>
      <c r="K1293" s="98"/>
      <c r="L1293" s="98"/>
      <c r="M1293" s="98"/>
      <c r="N1293" s="98"/>
      <c r="O1293" s="98"/>
      <c r="P1293" s="98"/>
      <c r="Q1293" s="98"/>
      <c r="R1293" s="98"/>
      <c r="S1293" s="98"/>
      <c r="T1293" s="98"/>
      <c r="U1293" s="98"/>
      <c r="V1293" s="98"/>
      <c r="W1293" s="98"/>
      <c r="X1293" s="98"/>
      <c r="Y1293" s="98"/>
      <c r="Z1293" s="98"/>
      <c r="AA1293" s="98"/>
      <c r="AB1293" s="98"/>
      <c r="AC1293" s="98"/>
      <c r="AD1293" s="98"/>
      <c r="AE1293" s="98"/>
      <c r="AF1293" s="98"/>
      <c r="AG1293" s="98"/>
      <c r="AH1293" s="98"/>
      <c r="AI1293" s="98"/>
      <c r="AJ1293" s="98"/>
      <c r="AK1293" s="98"/>
      <c r="AL1293" s="98"/>
      <c r="AM1293" s="98"/>
      <c r="AN1293" s="98"/>
      <c r="AO1293" s="98"/>
      <c r="AP1293" s="98"/>
      <c r="AQ1293" s="98"/>
      <c r="AR1293" s="98"/>
      <c r="AS1293" s="98"/>
      <c r="AT1293" s="98"/>
      <c r="AU1293" s="98"/>
      <c r="AV1293" s="98"/>
      <c r="AW1293" s="98"/>
      <c r="AX1293" s="98"/>
      <c r="AY1293" s="98"/>
      <c r="AZ1293" s="98"/>
      <c r="BA1293" s="98"/>
      <c r="BB1293" s="98"/>
      <c r="BC1293" s="98"/>
      <c r="BD1293" s="98"/>
      <c r="BE1293" s="98"/>
      <c r="BF1293" s="98"/>
      <c r="BG1293" s="98"/>
      <c r="BH1293" s="98"/>
      <c r="BI1293" s="98"/>
      <c r="BJ1293" s="98"/>
      <c r="BK1293" s="98"/>
      <c r="BL1293" s="98"/>
      <c r="BM1293" s="98"/>
      <c r="BN1293" s="98"/>
      <c r="BO1293" s="98"/>
      <c r="BP1293" s="98"/>
      <c r="BQ1293" s="98"/>
      <c r="BR1293" s="98"/>
      <c r="BS1293" s="98"/>
      <c r="BT1293" s="98"/>
      <c r="BU1293" s="98"/>
      <c r="BV1293" s="98"/>
      <c r="BW1293" s="98"/>
      <c r="BX1293" s="98"/>
      <c r="BY1293" s="98"/>
      <c r="BZ1293" s="98"/>
      <c r="CA1293" s="98"/>
      <c r="CB1293" s="98"/>
      <c r="CC1293" s="98"/>
      <c r="CD1293" s="98"/>
      <c r="CE1293" s="98"/>
      <c r="CF1293" s="98"/>
      <c r="CG1293" s="98"/>
      <c r="CH1293" s="98"/>
      <c r="CI1293" s="98"/>
      <c r="CJ1293" s="98"/>
      <c r="CK1293" s="98"/>
      <c r="CL1293" s="98"/>
      <c r="CM1293" s="98"/>
      <c r="CN1293" s="98"/>
    </row>
    <row r="1294" spans="1:93" ht="14.25" customHeight="1">
      <c r="D1294" s="317" t="s">
        <v>589</v>
      </c>
      <c r="E1294" s="318"/>
      <c r="F1294" s="318"/>
      <c r="G1294" s="318"/>
      <c r="H1294" s="318"/>
      <c r="I1294" s="318"/>
      <c r="J1294" s="318"/>
      <c r="K1294" s="318"/>
      <c r="L1294" s="318"/>
      <c r="M1294" s="318"/>
      <c r="N1294" s="318"/>
      <c r="O1294" s="319"/>
      <c r="P1294" s="317" t="s">
        <v>590</v>
      </c>
      <c r="Q1294" s="318"/>
      <c r="R1294" s="318"/>
      <c r="S1294" s="318"/>
      <c r="T1294" s="318"/>
      <c r="U1294" s="318"/>
      <c r="V1294" s="318"/>
      <c r="W1294" s="318"/>
      <c r="X1294" s="318"/>
      <c r="Y1294" s="318"/>
      <c r="Z1294" s="318"/>
      <c r="AA1294" s="319"/>
      <c r="AB1294" s="317" t="s">
        <v>591</v>
      </c>
      <c r="AC1294" s="318"/>
      <c r="AD1294" s="318"/>
      <c r="AE1294" s="318"/>
      <c r="AF1294" s="318"/>
      <c r="AG1294" s="318"/>
      <c r="AH1294" s="318"/>
      <c r="AI1294" s="318"/>
      <c r="AJ1294" s="318"/>
      <c r="AK1294" s="318"/>
      <c r="AL1294" s="318"/>
      <c r="AM1294" s="319"/>
      <c r="AN1294" s="317" t="s">
        <v>592</v>
      </c>
      <c r="AO1294" s="318"/>
      <c r="AP1294" s="318"/>
      <c r="AQ1294" s="318"/>
      <c r="AR1294" s="318"/>
      <c r="AS1294" s="318"/>
      <c r="AT1294" s="318"/>
      <c r="AU1294" s="318"/>
      <c r="AV1294" s="318"/>
      <c r="AW1294" s="318"/>
      <c r="AX1294" s="318"/>
      <c r="AY1294" s="319"/>
      <c r="AZ1294" s="317" t="s">
        <v>593</v>
      </c>
      <c r="BA1294" s="318"/>
      <c r="BB1294" s="318"/>
      <c r="BC1294" s="318"/>
      <c r="BD1294" s="318"/>
      <c r="BE1294" s="318"/>
      <c r="BF1294" s="318"/>
      <c r="BG1294" s="318"/>
      <c r="BH1294" s="318"/>
      <c r="BI1294" s="318"/>
      <c r="BJ1294" s="318"/>
      <c r="BK1294" s="318"/>
      <c r="BL1294" s="318"/>
      <c r="BM1294" s="318"/>
      <c r="BN1294" s="318"/>
      <c r="BO1294" s="319"/>
      <c r="BP1294" s="437" t="s">
        <v>594</v>
      </c>
      <c r="BQ1294" s="438"/>
      <c r="BR1294" s="438"/>
      <c r="BS1294" s="438"/>
      <c r="BT1294" s="438"/>
      <c r="BU1294" s="438"/>
      <c r="BV1294" s="438"/>
      <c r="BW1294" s="438"/>
      <c r="BX1294" s="438"/>
      <c r="BY1294" s="438"/>
      <c r="BZ1294" s="438"/>
      <c r="CA1294" s="439"/>
      <c r="CB1294" s="317" t="s">
        <v>595</v>
      </c>
      <c r="CC1294" s="318"/>
      <c r="CD1294" s="318"/>
      <c r="CE1294" s="318"/>
      <c r="CF1294" s="318"/>
      <c r="CG1294" s="318"/>
      <c r="CH1294" s="318"/>
      <c r="CI1294" s="318"/>
      <c r="CJ1294" s="318"/>
      <c r="CK1294" s="318"/>
      <c r="CL1294" s="318"/>
      <c r="CM1294" s="318"/>
      <c r="CN1294" s="319"/>
    </row>
    <row r="1295" spans="1:93" ht="14.25" customHeight="1">
      <c r="D1295" s="323"/>
      <c r="E1295" s="324"/>
      <c r="F1295" s="324"/>
      <c r="G1295" s="324"/>
      <c r="H1295" s="324"/>
      <c r="I1295" s="324"/>
      <c r="J1295" s="324"/>
      <c r="K1295" s="324"/>
      <c r="L1295" s="324"/>
      <c r="M1295" s="324"/>
      <c r="N1295" s="324"/>
      <c r="O1295" s="325"/>
      <c r="P1295" s="323"/>
      <c r="Q1295" s="324"/>
      <c r="R1295" s="324"/>
      <c r="S1295" s="324"/>
      <c r="T1295" s="324"/>
      <c r="U1295" s="324"/>
      <c r="V1295" s="324"/>
      <c r="W1295" s="324"/>
      <c r="X1295" s="324"/>
      <c r="Y1295" s="324"/>
      <c r="Z1295" s="324"/>
      <c r="AA1295" s="325"/>
      <c r="AB1295" s="323"/>
      <c r="AC1295" s="324"/>
      <c r="AD1295" s="324"/>
      <c r="AE1295" s="324"/>
      <c r="AF1295" s="324"/>
      <c r="AG1295" s="324"/>
      <c r="AH1295" s="324"/>
      <c r="AI1295" s="324"/>
      <c r="AJ1295" s="324"/>
      <c r="AK1295" s="324"/>
      <c r="AL1295" s="324"/>
      <c r="AM1295" s="325"/>
      <c r="AN1295" s="323"/>
      <c r="AO1295" s="324"/>
      <c r="AP1295" s="324"/>
      <c r="AQ1295" s="324"/>
      <c r="AR1295" s="324"/>
      <c r="AS1295" s="324"/>
      <c r="AT1295" s="324"/>
      <c r="AU1295" s="324"/>
      <c r="AV1295" s="324"/>
      <c r="AW1295" s="324"/>
      <c r="AX1295" s="324"/>
      <c r="AY1295" s="325"/>
      <c r="AZ1295" s="323"/>
      <c r="BA1295" s="324"/>
      <c r="BB1295" s="324"/>
      <c r="BC1295" s="324"/>
      <c r="BD1295" s="324"/>
      <c r="BE1295" s="324"/>
      <c r="BF1295" s="324"/>
      <c r="BG1295" s="324"/>
      <c r="BH1295" s="324"/>
      <c r="BI1295" s="324"/>
      <c r="BJ1295" s="324"/>
      <c r="BK1295" s="324"/>
      <c r="BL1295" s="324"/>
      <c r="BM1295" s="324"/>
      <c r="BN1295" s="324"/>
      <c r="BO1295" s="325"/>
      <c r="BP1295" s="443"/>
      <c r="BQ1295" s="444"/>
      <c r="BR1295" s="444"/>
      <c r="BS1295" s="444"/>
      <c r="BT1295" s="444"/>
      <c r="BU1295" s="444"/>
      <c r="BV1295" s="444"/>
      <c r="BW1295" s="444"/>
      <c r="BX1295" s="444"/>
      <c r="BY1295" s="444"/>
      <c r="BZ1295" s="444"/>
      <c r="CA1295" s="445"/>
      <c r="CB1295" s="323"/>
      <c r="CC1295" s="324"/>
      <c r="CD1295" s="324"/>
      <c r="CE1295" s="324"/>
      <c r="CF1295" s="324"/>
      <c r="CG1295" s="324"/>
      <c r="CH1295" s="324"/>
      <c r="CI1295" s="324"/>
      <c r="CJ1295" s="324"/>
      <c r="CK1295" s="324"/>
      <c r="CL1295" s="324"/>
      <c r="CM1295" s="324"/>
      <c r="CN1295" s="325"/>
    </row>
    <row r="1296" spans="1:93" s="143" customFormat="1" ht="14.25" customHeight="1">
      <c r="A1296" s="94"/>
      <c r="B1296" s="94"/>
      <c r="C1296" s="94"/>
      <c r="D1296" s="430">
        <v>590117602</v>
      </c>
      <c r="E1296" s="434"/>
      <c r="F1296" s="434"/>
      <c r="G1296" s="434"/>
      <c r="H1296" s="434"/>
      <c r="I1296" s="434"/>
      <c r="J1296" s="434"/>
      <c r="K1296" s="434"/>
      <c r="L1296" s="434"/>
      <c r="M1296" s="434"/>
      <c r="N1296" s="434"/>
      <c r="O1296" s="435"/>
      <c r="P1296" s="430">
        <v>288066774</v>
      </c>
      <c r="Q1296" s="434"/>
      <c r="R1296" s="434"/>
      <c r="S1296" s="434"/>
      <c r="T1296" s="434"/>
      <c r="U1296" s="434"/>
      <c r="V1296" s="434"/>
      <c r="W1296" s="434"/>
      <c r="X1296" s="434"/>
      <c r="Y1296" s="434"/>
      <c r="Z1296" s="434"/>
      <c r="AA1296" s="435"/>
      <c r="AB1296" s="573">
        <v>149847281</v>
      </c>
      <c r="AC1296" s="574"/>
      <c r="AD1296" s="574"/>
      <c r="AE1296" s="574"/>
      <c r="AF1296" s="574"/>
      <c r="AG1296" s="574"/>
      <c r="AH1296" s="574"/>
      <c r="AI1296" s="574"/>
      <c r="AJ1296" s="574"/>
      <c r="AK1296" s="574"/>
      <c r="AL1296" s="574"/>
      <c r="AM1296" s="575"/>
      <c r="AN1296" s="430">
        <v>98196889</v>
      </c>
      <c r="AO1296" s="431"/>
      <c r="AP1296" s="431"/>
      <c r="AQ1296" s="431"/>
      <c r="AR1296" s="431"/>
      <c r="AS1296" s="431"/>
      <c r="AT1296" s="431"/>
      <c r="AU1296" s="431"/>
      <c r="AV1296" s="431"/>
      <c r="AW1296" s="431"/>
      <c r="AX1296" s="431"/>
      <c r="AY1296" s="432"/>
      <c r="AZ1296" s="430">
        <v>1397118074.0899999</v>
      </c>
      <c r="BA1296" s="431"/>
      <c r="BB1296" s="431"/>
      <c r="BC1296" s="431"/>
      <c r="BD1296" s="431"/>
      <c r="BE1296" s="431"/>
      <c r="BF1296" s="431"/>
      <c r="BG1296" s="431"/>
      <c r="BH1296" s="431"/>
      <c r="BI1296" s="431"/>
      <c r="BJ1296" s="431"/>
      <c r="BK1296" s="431"/>
      <c r="BL1296" s="431"/>
      <c r="BM1296" s="431"/>
      <c r="BN1296" s="431"/>
      <c r="BO1296" s="432"/>
      <c r="BP1296" s="573">
        <v>1146724796.73</v>
      </c>
      <c r="BQ1296" s="574"/>
      <c r="BR1296" s="574"/>
      <c r="BS1296" s="574"/>
      <c r="BT1296" s="574"/>
      <c r="BU1296" s="574"/>
      <c r="BV1296" s="574"/>
      <c r="BW1296" s="574"/>
      <c r="BX1296" s="574"/>
      <c r="BY1296" s="574"/>
      <c r="BZ1296" s="574"/>
      <c r="CA1296" s="575"/>
      <c r="CB1296" s="430">
        <v>1303839817</v>
      </c>
      <c r="CC1296" s="431"/>
      <c r="CD1296" s="431"/>
      <c r="CE1296" s="431"/>
      <c r="CF1296" s="431"/>
      <c r="CG1296" s="431"/>
      <c r="CH1296" s="431"/>
      <c r="CI1296" s="431"/>
      <c r="CJ1296" s="431"/>
      <c r="CK1296" s="431"/>
      <c r="CL1296" s="431"/>
      <c r="CM1296" s="431"/>
      <c r="CN1296" s="432"/>
      <c r="CO1296" s="94"/>
    </row>
    <row r="1297" spans="3:111" ht="14.25" customHeight="1">
      <c r="D1297" s="609" t="s">
        <v>693</v>
      </c>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09"/>
      <c r="AL1297" s="609"/>
      <c r="AM1297" s="609"/>
      <c r="AN1297" s="609"/>
      <c r="AO1297" s="609"/>
      <c r="AP1297" s="609"/>
      <c r="AQ1297" s="609"/>
      <c r="AR1297" s="609"/>
      <c r="AS1297" s="609"/>
      <c r="AT1297" s="609"/>
      <c r="AU1297" s="609"/>
      <c r="AV1297" s="609"/>
      <c r="AW1297" s="609"/>
      <c r="AX1297" s="609"/>
      <c r="AY1297" s="609"/>
      <c r="AZ1297" s="609"/>
      <c r="BA1297" s="609"/>
      <c r="BB1297" s="609"/>
      <c r="BC1297" s="609"/>
      <c r="BD1297" s="609"/>
      <c r="BE1297" s="609"/>
      <c r="BF1297" s="609"/>
      <c r="BG1297" s="609"/>
      <c r="BH1297" s="609"/>
      <c r="BI1297" s="609"/>
      <c r="BJ1297" s="609"/>
      <c r="BK1297" s="609"/>
      <c r="BL1297" s="609"/>
      <c r="BM1297" s="609"/>
      <c r="BN1297" s="609"/>
      <c r="BO1297" s="609"/>
      <c r="BP1297" s="609"/>
      <c r="BQ1297" s="609"/>
      <c r="BR1297" s="609"/>
      <c r="BS1297" s="609"/>
      <c r="BT1297" s="609"/>
      <c r="BU1297" s="609"/>
      <c r="BV1297" s="609"/>
      <c r="BW1297" s="609"/>
      <c r="BX1297" s="609"/>
      <c r="BY1297" s="609"/>
      <c r="BZ1297" s="609"/>
      <c r="CA1297" s="609"/>
      <c r="CB1297" s="609"/>
      <c r="CC1297" s="609"/>
      <c r="CD1297" s="609"/>
      <c r="CE1297" s="609"/>
      <c r="CF1297" s="609"/>
      <c r="CG1297" s="609"/>
      <c r="CH1297" s="609"/>
      <c r="CI1297" s="609"/>
      <c r="CJ1297" s="609"/>
      <c r="CK1297" s="609"/>
      <c r="CL1297" s="609"/>
      <c r="CM1297" s="609"/>
      <c r="CN1297" s="609"/>
    </row>
    <row r="1298" spans="3:111" ht="14.25" customHeight="1">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c r="AH1298" s="168"/>
      <c r="AI1298" s="168"/>
      <c r="AJ1298" s="168"/>
      <c r="AK1298" s="168"/>
      <c r="AL1298" s="168"/>
      <c r="AM1298" s="168"/>
      <c r="AN1298" s="168"/>
      <c r="AO1298" s="168"/>
      <c r="AP1298" s="168"/>
      <c r="AQ1298" s="168"/>
      <c r="AR1298" s="168"/>
      <c r="AS1298" s="168"/>
      <c r="AT1298" s="168"/>
      <c r="AU1298" s="168"/>
      <c r="AV1298" s="168"/>
      <c r="AW1298" s="168"/>
      <c r="AX1298" s="168"/>
      <c r="AY1298" s="168"/>
      <c r="AZ1298" s="168"/>
      <c r="BA1298" s="168"/>
      <c r="BB1298" s="168"/>
      <c r="BC1298" s="168"/>
      <c r="BD1298" s="168"/>
      <c r="BE1298" s="168"/>
      <c r="BF1298" s="168"/>
      <c r="BG1298" s="168"/>
      <c r="BH1298" s="168"/>
      <c r="BI1298" s="168"/>
      <c r="BJ1298" s="168"/>
      <c r="BK1298" s="168"/>
      <c r="BL1298" s="168"/>
      <c r="BM1298" s="168"/>
      <c r="BN1298" s="168"/>
      <c r="BO1298" s="168"/>
      <c r="BP1298" s="168"/>
      <c r="BQ1298" s="168"/>
      <c r="BR1298" s="168"/>
      <c r="BS1298" s="168"/>
      <c r="BT1298" s="168"/>
      <c r="BU1298" s="168"/>
      <c r="BV1298" s="168"/>
      <c r="BW1298" s="168"/>
      <c r="BX1298" s="168"/>
      <c r="BY1298" s="168"/>
      <c r="BZ1298" s="168"/>
      <c r="CA1298" s="168"/>
      <c r="CB1298" s="168"/>
      <c r="CC1298" s="168"/>
      <c r="CD1298" s="168"/>
      <c r="CE1298" s="168"/>
      <c r="CF1298" s="168"/>
      <c r="CG1298" s="168"/>
      <c r="CH1298" s="168"/>
      <c r="CI1298" s="168"/>
      <c r="CJ1298" s="168"/>
      <c r="CK1298" s="168"/>
      <c r="CL1298" s="168"/>
      <c r="CM1298" s="168"/>
      <c r="CN1298" s="168"/>
    </row>
    <row r="1299" spans="3:111" ht="14.25" customHeight="1">
      <c r="D1299" s="605" t="s">
        <v>745</v>
      </c>
      <c r="E1299" s="605"/>
      <c r="F1299" s="605"/>
      <c r="G1299" s="605"/>
      <c r="H1299" s="605"/>
      <c r="I1299" s="605"/>
      <c r="J1299" s="605"/>
      <c r="K1299" s="605"/>
      <c r="L1299" s="605"/>
      <c r="M1299" s="605"/>
      <c r="N1299" s="605"/>
      <c r="O1299" s="605"/>
      <c r="P1299" s="605"/>
      <c r="Q1299" s="605"/>
      <c r="R1299" s="605"/>
      <c r="S1299" s="605"/>
      <c r="T1299" s="605"/>
      <c r="U1299" s="605"/>
      <c r="V1299" s="605"/>
      <c r="W1299" s="605"/>
      <c r="X1299" s="605"/>
      <c r="Y1299" s="605"/>
      <c r="Z1299" s="605"/>
      <c r="AA1299" s="605"/>
      <c r="AB1299" s="605"/>
      <c r="AC1299" s="605"/>
      <c r="AD1299" s="605"/>
      <c r="AE1299" s="605"/>
      <c r="AF1299" s="605"/>
      <c r="AG1299" s="605"/>
      <c r="AH1299" s="605"/>
      <c r="AI1299" s="605"/>
      <c r="AJ1299" s="605"/>
      <c r="AK1299" s="605"/>
      <c r="AL1299" s="605"/>
      <c r="AM1299" s="605"/>
      <c r="AN1299" s="605"/>
      <c r="AO1299" s="605"/>
      <c r="AP1299" s="605"/>
      <c r="AQ1299" s="605"/>
      <c r="AR1299" s="605"/>
      <c r="AS1299" s="605"/>
      <c r="AT1299" s="605"/>
      <c r="AU1299" s="605"/>
      <c r="AV1299" s="605"/>
      <c r="AW1299" s="605"/>
      <c r="AX1299" s="605"/>
      <c r="AY1299" s="605"/>
      <c r="AZ1299" s="605"/>
      <c r="BA1299" s="605"/>
      <c r="BB1299" s="605"/>
      <c r="BC1299" s="605"/>
      <c r="BD1299" s="605"/>
      <c r="BE1299" s="605"/>
      <c r="BF1299" s="605"/>
      <c r="BG1299" s="605"/>
      <c r="BH1299" s="605"/>
      <c r="BI1299" s="605"/>
      <c r="BJ1299" s="605"/>
      <c r="BK1299" s="605"/>
      <c r="BL1299" s="605"/>
      <c r="BM1299" s="605"/>
      <c r="BN1299" s="605"/>
      <c r="BO1299" s="605"/>
      <c r="BP1299" s="605"/>
      <c r="BQ1299" s="605"/>
      <c r="BR1299" s="605"/>
      <c r="BS1299" s="605"/>
      <c r="BT1299" s="605"/>
      <c r="BU1299" s="605"/>
      <c r="BV1299" s="605"/>
      <c r="BW1299" s="605"/>
      <c r="BX1299" s="605"/>
      <c r="BY1299" s="605"/>
      <c r="BZ1299" s="605"/>
      <c r="CA1299" s="605"/>
      <c r="CB1299" s="605"/>
      <c r="CC1299" s="605"/>
      <c r="CD1299" s="605"/>
      <c r="CE1299" s="605"/>
      <c r="CF1299" s="605"/>
      <c r="CG1299" s="605"/>
      <c r="CH1299" s="605"/>
      <c r="CI1299" s="605"/>
      <c r="CJ1299" s="605"/>
      <c r="CK1299" s="605"/>
      <c r="CL1299" s="605"/>
      <c r="CM1299" s="605"/>
      <c r="CN1299" s="605"/>
    </row>
    <row r="1300" spans="3:111" ht="14.25" customHeight="1">
      <c r="D1300" s="605"/>
      <c r="E1300" s="605"/>
      <c r="F1300" s="605"/>
      <c r="G1300" s="605"/>
      <c r="H1300" s="605"/>
      <c r="I1300" s="605"/>
      <c r="J1300" s="605"/>
      <c r="K1300" s="605"/>
      <c r="L1300" s="605"/>
      <c r="M1300" s="605"/>
      <c r="N1300" s="605"/>
      <c r="O1300" s="605"/>
      <c r="P1300" s="605"/>
      <c r="Q1300" s="605"/>
      <c r="R1300" s="605"/>
      <c r="S1300" s="605"/>
      <c r="T1300" s="605"/>
      <c r="U1300" s="605"/>
      <c r="V1300" s="605"/>
      <c r="W1300" s="605"/>
      <c r="X1300" s="605"/>
      <c r="Y1300" s="605"/>
      <c r="Z1300" s="605"/>
      <c r="AA1300" s="605"/>
      <c r="AB1300" s="605"/>
      <c r="AC1300" s="605"/>
      <c r="AD1300" s="605"/>
      <c r="AE1300" s="605"/>
      <c r="AF1300" s="605"/>
      <c r="AG1300" s="605"/>
      <c r="AH1300" s="605"/>
      <c r="AI1300" s="605"/>
      <c r="AJ1300" s="605"/>
      <c r="AK1300" s="605"/>
      <c r="AL1300" s="605"/>
      <c r="AM1300" s="605"/>
      <c r="AN1300" s="605"/>
      <c r="AO1300" s="605"/>
      <c r="AP1300" s="605"/>
      <c r="AQ1300" s="605"/>
      <c r="AR1300" s="605"/>
      <c r="AS1300" s="605"/>
      <c r="AT1300" s="605"/>
      <c r="AU1300" s="605"/>
      <c r="AV1300" s="605"/>
      <c r="AW1300" s="605"/>
      <c r="AX1300" s="605"/>
      <c r="AY1300" s="605"/>
      <c r="AZ1300" s="605"/>
      <c r="BA1300" s="605"/>
      <c r="BB1300" s="605"/>
      <c r="BC1300" s="605"/>
      <c r="BD1300" s="605"/>
      <c r="BE1300" s="605"/>
      <c r="BF1300" s="605"/>
      <c r="BG1300" s="605"/>
      <c r="BH1300" s="605"/>
      <c r="BI1300" s="605"/>
      <c r="BJ1300" s="605"/>
      <c r="BK1300" s="605"/>
      <c r="BL1300" s="605"/>
      <c r="BM1300" s="605"/>
      <c r="BN1300" s="605"/>
      <c r="BO1300" s="605"/>
      <c r="BP1300" s="605"/>
      <c r="BQ1300" s="605"/>
      <c r="BR1300" s="605"/>
      <c r="BS1300" s="605"/>
      <c r="BT1300" s="605"/>
      <c r="BU1300" s="605"/>
      <c r="BV1300" s="605"/>
      <c r="BW1300" s="605"/>
      <c r="BX1300" s="605"/>
      <c r="BY1300" s="605"/>
      <c r="BZ1300" s="605"/>
      <c r="CA1300" s="605"/>
      <c r="CB1300" s="605"/>
      <c r="CC1300" s="605"/>
      <c r="CD1300" s="605"/>
      <c r="CE1300" s="605"/>
      <c r="CF1300" s="605"/>
      <c r="CG1300" s="605"/>
      <c r="CH1300" s="605"/>
      <c r="CI1300" s="605"/>
      <c r="CJ1300" s="605"/>
      <c r="CK1300" s="605"/>
      <c r="CL1300" s="605"/>
      <c r="CM1300" s="605"/>
      <c r="CN1300" s="605"/>
    </row>
    <row r="1301" spans="3:111" ht="14.25" customHeight="1">
      <c r="D1301" s="168"/>
      <c r="E1301" s="168"/>
      <c r="F1301" s="168"/>
      <c r="G1301" s="168"/>
      <c r="H1301" s="168"/>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c r="AH1301" s="168"/>
      <c r="AI1301" s="168"/>
      <c r="AJ1301" s="168"/>
      <c r="AK1301" s="168"/>
      <c r="AL1301" s="168"/>
      <c r="AM1301" s="168"/>
      <c r="AN1301" s="168"/>
      <c r="AO1301" s="168"/>
      <c r="AP1301" s="168"/>
      <c r="AQ1301" s="168"/>
      <c r="AR1301" s="168"/>
      <c r="AS1301" s="168"/>
      <c r="AT1301" s="168"/>
      <c r="AU1301" s="168"/>
      <c r="AV1301" s="168"/>
      <c r="AW1301" s="168"/>
      <c r="AX1301" s="168"/>
      <c r="AY1301" s="168"/>
      <c r="AZ1301" s="168"/>
      <c r="BA1301" s="168"/>
      <c r="BB1301" s="168"/>
      <c r="BC1301" s="168"/>
      <c r="BD1301" s="168"/>
      <c r="BE1301" s="168"/>
      <c r="BF1301" s="168"/>
      <c r="BG1301" s="168"/>
      <c r="BH1301" s="168"/>
      <c r="BI1301" s="168"/>
      <c r="BJ1301" s="168"/>
      <c r="BK1301" s="168"/>
      <c r="BL1301" s="168"/>
      <c r="BM1301" s="168"/>
      <c r="BN1301" s="168"/>
      <c r="BO1301" s="168"/>
      <c r="BP1301" s="168"/>
      <c r="BQ1301" s="168"/>
      <c r="BR1301" s="168"/>
      <c r="BS1301" s="168"/>
      <c r="BT1301" s="168"/>
      <c r="BU1301" s="168"/>
      <c r="BV1301" s="168"/>
      <c r="BW1301" s="168"/>
      <c r="BX1301" s="168"/>
      <c r="BY1301" s="168"/>
      <c r="BZ1301" s="168"/>
      <c r="CA1301" s="168"/>
      <c r="CB1301" s="168"/>
      <c r="CC1301" s="168"/>
      <c r="CD1301" s="168"/>
      <c r="CE1301" s="168"/>
      <c r="CF1301" s="168"/>
      <c r="CG1301" s="168"/>
      <c r="CH1301" s="168"/>
      <c r="CI1301" s="168"/>
      <c r="CJ1301" s="168"/>
      <c r="CK1301" s="168"/>
      <c r="CL1301" s="168"/>
      <c r="CM1301" s="168"/>
      <c r="CN1301" s="168"/>
      <c r="CU1301" s="590" t="s">
        <v>758</v>
      </c>
      <c r="CV1301" s="590"/>
      <c r="CW1301" s="590"/>
      <c r="CX1301" s="590"/>
      <c r="CY1301" s="590"/>
      <c r="DA1301" s="590" t="s">
        <v>779</v>
      </c>
      <c r="DB1301" s="590"/>
      <c r="DC1301" s="590"/>
      <c r="DD1301" s="590"/>
      <c r="DE1301" s="590"/>
      <c r="DF1301" s="590"/>
      <c r="DG1301" s="590"/>
    </row>
    <row r="1302" spans="3:111" ht="14.25" customHeight="1">
      <c r="C1302" s="610" t="s">
        <v>893</v>
      </c>
      <c r="D1302" s="610"/>
      <c r="E1302" s="610"/>
      <c r="F1302" s="610"/>
      <c r="G1302" s="610"/>
      <c r="H1302" s="610"/>
      <c r="I1302" s="610"/>
      <c r="J1302" s="610"/>
      <c r="K1302" s="610"/>
      <c r="L1302" s="610"/>
      <c r="M1302" s="610"/>
      <c r="N1302" s="610"/>
      <c r="O1302" s="610"/>
      <c r="P1302" s="610"/>
      <c r="Q1302" s="610"/>
      <c r="R1302" s="610"/>
      <c r="S1302" s="610"/>
      <c r="T1302" s="610"/>
      <c r="U1302" s="610"/>
      <c r="V1302" s="610"/>
      <c r="W1302" s="610"/>
      <c r="X1302" s="610"/>
      <c r="Y1302" s="610"/>
      <c r="Z1302" s="168"/>
      <c r="AA1302" s="168"/>
      <c r="AB1302" s="169"/>
      <c r="AC1302" s="169"/>
      <c r="AD1302" s="169"/>
      <c r="AE1302" s="169"/>
      <c r="AF1302" s="169"/>
      <c r="AG1302" s="169"/>
      <c r="AH1302" s="169"/>
      <c r="AI1302" s="169"/>
      <c r="AJ1302" s="169"/>
      <c r="AK1302" s="169"/>
      <c r="AL1302" s="169"/>
      <c r="AM1302" s="169"/>
      <c r="AN1302" s="169"/>
      <c r="AO1302" s="169"/>
      <c r="AP1302" s="169"/>
      <c r="AQ1302" s="169"/>
      <c r="AR1302" s="169"/>
      <c r="AS1302" s="169"/>
      <c r="AT1302" s="169"/>
      <c r="AU1302" s="169"/>
      <c r="AV1302" s="169"/>
      <c r="AW1302" s="169"/>
      <c r="AX1302" s="169"/>
      <c r="AY1302" s="169"/>
      <c r="AZ1302" s="168"/>
      <c r="BA1302" s="168"/>
      <c r="BY1302" s="169"/>
      <c r="BZ1302" s="169"/>
      <c r="CA1302" s="169"/>
      <c r="CB1302" s="169"/>
      <c r="CC1302" s="169"/>
      <c r="CD1302" s="169"/>
      <c r="CE1302" s="169"/>
      <c r="CF1302" s="169"/>
      <c r="CG1302" s="169"/>
      <c r="CH1302" s="169"/>
      <c r="CI1302" s="169"/>
      <c r="CJ1302" s="169"/>
      <c r="CK1302" s="169"/>
      <c r="CL1302" s="169"/>
      <c r="CM1302" s="169"/>
      <c r="CN1302" s="169"/>
      <c r="CO1302" s="169"/>
      <c r="CU1302" s="170" t="s">
        <v>746</v>
      </c>
      <c r="CV1302" s="170" t="s">
        <v>747</v>
      </c>
      <c r="CW1302" s="170" t="s">
        <v>748</v>
      </c>
      <c r="CX1302" s="170" t="s">
        <v>749</v>
      </c>
      <c r="CY1302" s="170" t="s">
        <v>750</v>
      </c>
      <c r="DA1302" s="170" t="s">
        <v>751</v>
      </c>
      <c r="DB1302" s="170" t="s">
        <v>752</v>
      </c>
      <c r="DC1302" s="170" t="s">
        <v>753</v>
      </c>
      <c r="DD1302" s="170" t="s">
        <v>754</v>
      </c>
      <c r="DE1302" s="170" t="s">
        <v>755</v>
      </c>
      <c r="DF1302" s="170" t="s">
        <v>756</v>
      </c>
      <c r="DG1302" s="171" t="s">
        <v>757</v>
      </c>
    </row>
    <row r="1303" spans="3:111" ht="14.25" customHeight="1">
      <c r="C1303" s="610"/>
      <c r="D1303" s="610"/>
      <c r="E1303" s="610"/>
      <c r="F1303" s="610"/>
      <c r="G1303" s="610"/>
      <c r="H1303" s="610"/>
      <c r="I1303" s="610"/>
      <c r="J1303" s="610"/>
      <c r="K1303" s="610"/>
      <c r="L1303" s="610"/>
      <c r="M1303" s="610"/>
      <c r="N1303" s="610"/>
      <c r="O1303" s="610"/>
      <c r="P1303" s="610"/>
      <c r="Q1303" s="610"/>
      <c r="R1303" s="610"/>
      <c r="S1303" s="610"/>
      <c r="T1303" s="610"/>
      <c r="U1303" s="610"/>
      <c r="V1303" s="610"/>
      <c r="W1303" s="168"/>
      <c r="X1303" s="168"/>
      <c r="Y1303" s="168"/>
      <c r="Z1303" s="168"/>
      <c r="AA1303" s="168"/>
      <c r="AB1303" s="168"/>
      <c r="AC1303" s="168"/>
      <c r="AD1303" s="168"/>
      <c r="AE1303" s="168"/>
      <c r="AF1303" s="168"/>
      <c r="AG1303" s="168"/>
      <c r="AH1303" s="168"/>
      <c r="AI1303" s="168"/>
      <c r="AJ1303" s="168"/>
      <c r="AK1303" s="168"/>
      <c r="AL1303" s="168"/>
      <c r="AM1303" s="168"/>
      <c r="AN1303" s="168"/>
      <c r="AO1303" s="168"/>
      <c r="AP1303" s="168"/>
      <c r="AQ1303" s="168"/>
      <c r="AR1303" s="168"/>
      <c r="AS1303" s="168"/>
      <c r="AT1303" s="168"/>
      <c r="AU1303" s="168"/>
      <c r="AV1303" s="168"/>
      <c r="AW1303" s="168"/>
      <c r="AX1303" s="168"/>
      <c r="AY1303" s="168"/>
      <c r="AZ1303" s="168"/>
      <c r="BA1303" s="168"/>
      <c r="BB1303" s="168"/>
      <c r="BC1303" s="168"/>
      <c r="BD1303" s="168"/>
      <c r="BE1303" s="168"/>
      <c r="BF1303" s="168"/>
      <c r="BG1303" s="168"/>
      <c r="BH1303" s="168"/>
      <c r="BI1303" s="168"/>
      <c r="BJ1303" s="168"/>
      <c r="BK1303" s="168"/>
      <c r="BL1303" s="168"/>
      <c r="BM1303" s="168"/>
      <c r="BN1303" s="168"/>
      <c r="BO1303" s="168"/>
      <c r="BP1303" s="168"/>
      <c r="BQ1303" s="168"/>
      <c r="BR1303" s="168"/>
      <c r="BS1303" s="168"/>
      <c r="BT1303" s="168"/>
      <c r="BU1303" s="168"/>
      <c r="BV1303" s="168"/>
      <c r="BW1303" s="168"/>
      <c r="BX1303" s="168"/>
      <c r="BY1303" s="168"/>
      <c r="BZ1303" s="168"/>
      <c r="CA1303" s="168"/>
      <c r="CB1303" s="168"/>
      <c r="CC1303" s="168"/>
      <c r="CD1303" s="168"/>
      <c r="CE1303" s="168"/>
      <c r="CF1303" s="168"/>
      <c r="CG1303" s="168"/>
      <c r="CH1303" s="168"/>
      <c r="CI1303" s="168"/>
      <c r="CJ1303" s="168"/>
      <c r="CK1303" s="168"/>
      <c r="CL1303" s="168"/>
      <c r="CM1303" s="168"/>
      <c r="CO1303" s="127"/>
      <c r="CU1303" s="172">
        <v>29.1</v>
      </c>
      <c r="CV1303" s="172">
        <v>73.7</v>
      </c>
      <c r="CW1303" s="172">
        <v>45.6</v>
      </c>
      <c r="CX1303" s="172">
        <v>72.2</v>
      </c>
      <c r="CY1303" s="172">
        <v>55.2</v>
      </c>
      <c r="DA1303" s="172">
        <v>93.24</v>
      </c>
      <c r="DB1303" s="172">
        <v>69.53</v>
      </c>
      <c r="DC1303" s="172">
        <v>97.83</v>
      </c>
      <c r="DD1303" s="172">
        <v>67.34</v>
      </c>
      <c r="DE1303" s="172">
        <v>73.930000000000007</v>
      </c>
      <c r="DF1303" s="172">
        <v>60.75</v>
      </c>
      <c r="DG1303" s="172">
        <v>81.99</v>
      </c>
    </row>
    <row r="1304" spans="3:111" ht="14.25" customHeight="1">
      <c r="C1304" s="702" t="s">
        <v>758</v>
      </c>
      <c r="D1304" s="702"/>
      <c r="E1304" s="702"/>
      <c r="F1304" s="702"/>
      <c r="G1304" s="702"/>
      <c r="H1304" s="702"/>
      <c r="I1304" s="702"/>
      <c r="J1304" s="702"/>
      <c r="K1304" s="702"/>
      <c r="L1304" s="160"/>
      <c r="M1304" s="160"/>
      <c r="N1304" s="160"/>
      <c r="O1304" s="160"/>
      <c r="P1304" s="160"/>
      <c r="Q1304" s="160"/>
      <c r="R1304" s="160"/>
      <c r="S1304" s="160"/>
      <c r="T1304" s="160"/>
      <c r="U1304" s="160"/>
      <c r="V1304" s="160"/>
      <c r="W1304" s="168"/>
      <c r="X1304" s="168"/>
      <c r="Y1304" s="168"/>
      <c r="Z1304" s="168"/>
      <c r="AA1304" s="168"/>
      <c r="AB1304" s="168"/>
      <c r="AC1304" s="168"/>
      <c r="AD1304" s="168"/>
      <c r="AE1304" s="168"/>
      <c r="AF1304" s="168"/>
      <c r="AG1304" s="168"/>
      <c r="AH1304" s="173" t="s">
        <v>759</v>
      </c>
      <c r="AI1304" s="173"/>
      <c r="AJ1304" s="173"/>
      <c r="AK1304" s="173"/>
      <c r="AL1304" s="173"/>
      <c r="AM1304" s="173"/>
      <c r="AN1304" s="173"/>
      <c r="AO1304" s="173"/>
      <c r="AP1304" s="173"/>
      <c r="AQ1304" s="127"/>
      <c r="AR1304" s="168"/>
      <c r="AS1304" s="168"/>
      <c r="AT1304" s="168"/>
      <c r="AU1304" s="168"/>
      <c r="AV1304" s="168"/>
      <c r="AW1304" s="168"/>
      <c r="AX1304" s="168"/>
      <c r="AY1304" s="168"/>
      <c r="AZ1304" s="168"/>
      <c r="BA1304" s="168"/>
      <c r="BB1304" s="168"/>
      <c r="BC1304" s="168"/>
      <c r="BD1304" s="168"/>
      <c r="BE1304" s="168"/>
      <c r="BF1304" s="168"/>
      <c r="BG1304" s="168"/>
      <c r="BH1304" s="168"/>
      <c r="BI1304" s="168"/>
      <c r="BJ1304" s="168"/>
      <c r="BK1304" s="168"/>
      <c r="BL1304" s="168"/>
      <c r="BM1304" s="168"/>
      <c r="BN1304" s="168"/>
      <c r="BO1304" s="168"/>
      <c r="BP1304" s="702" t="s">
        <v>760</v>
      </c>
      <c r="BQ1304" s="702"/>
      <c r="BR1304" s="702"/>
      <c r="BS1304" s="702"/>
      <c r="BT1304" s="702"/>
      <c r="BU1304" s="702"/>
      <c r="BV1304" s="702"/>
      <c r="BW1304" s="702"/>
      <c r="BX1304" s="702"/>
      <c r="BY1304" s="168"/>
      <c r="BZ1304" s="168"/>
      <c r="CA1304" s="168"/>
      <c r="CB1304" s="168"/>
      <c r="CC1304" s="168"/>
      <c r="CD1304" s="168"/>
      <c r="CE1304" s="168"/>
      <c r="CF1304" s="168"/>
      <c r="CG1304" s="168"/>
      <c r="CH1304" s="168"/>
      <c r="CI1304" s="168"/>
      <c r="CJ1304" s="168"/>
      <c r="CK1304" s="168"/>
      <c r="CL1304" s="168"/>
      <c r="CM1304" s="168"/>
      <c r="CO1304" s="127"/>
      <c r="CU1304" s="174"/>
      <c r="CV1304" s="174"/>
      <c r="CW1304" s="174"/>
      <c r="CX1304" s="174"/>
      <c r="CY1304" s="174"/>
      <c r="DA1304" s="174"/>
      <c r="DB1304" s="174"/>
      <c r="DC1304" s="174"/>
      <c r="DD1304" s="174"/>
      <c r="DE1304" s="174"/>
      <c r="DF1304" s="174"/>
      <c r="DG1304" s="174"/>
    </row>
    <row r="1305" spans="3:111" ht="14.25" customHeight="1">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c r="AH1305" s="168"/>
      <c r="AI1305" s="168"/>
      <c r="AJ1305" s="168"/>
      <c r="AK1305" s="168"/>
      <c r="AL1305" s="168"/>
      <c r="AM1305" s="168"/>
      <c r="AN1305" s="168"/>
      <c r="AO1305" s="168"/>
      <c r="AP1305" s="168"/>
      <c r="AQ1305" s="168"/>
      <c r="AR1305" s="168"/>
      <c r="AS1305" s="168"/>
      <c r="AT1305" s="168"/>
      <c r="AU1305" s="168"/>
      <c r="AV1305" s="168"/>
      <c r="AW1305" s="168"/>
      <c r="AX1305" s="168"/>
      <c r="AY1305" s="168"/>
      <c r="AZ1305" s="168"/>
      <c r="BA1305" s="168"/>
      <c r="BB1305" s="168"/>
      <c r="BC1305" s="168"/>
      <c r="BD1305" s="168"/>
      <c r="BE1305" s="168"/>
      <c r="BF1305" s="168"/>
      <c r="BG1305" s="168"/>
      <c r="BH1305" s="168"/>
      <c r="BI1305" s="168"/>
      <c r="BJ1305" s="168"/>
      <c r="BK1305" s="168"/>
      <c r="BL1305" s="168"/>
      <c r="BM1305" s="168"/>
      <c r="BN1305" s="168"/>
      <c r="BO1305" s="168"/>
      <c r="BP1305" s="168"/>
      <c r="BQ1305" s="168"/>
      <c r="BR1305" s="168"/>
      <c r="BS1305" s="168"/>
      <c r="BT1305" s="168"/>
      <c r="BU1305" s="168"/>
      <c r="BV1305" s="168"/>
      <c r="BW1305" s="168"/>
      <c r="BX1305" s="168"/>
      <c r="BY1305" s="168"/>
      <c r="BZ1305" s="168"/>
      <c r="CA1305" s="168"/>
      <c r="CB1305" s="168"/>
      <c r="CC1305" s="168"/>
      <c r="CD1305" s="168"/>
      <c r="CE1305" s="168"/>
      <c r="CF1305" s="168"/>
      <c r="CG1305" s="168"/>
      <c r="CH1305" s="168"/>
      <c r="CI1305" s="168"/>
      <c r="CJ1305" s="168"/>
      <c r="CK1305" s="168"/>
      <c r="CL1305" s="168"/>
      <c r="CM1305" s="168"/>
      <c r="CO1305" s="127"/>
      <c r="CU1305" s="174"/>
      <c r="CV1305" s="174"/>
      <c r="CW1305" s="174"/>
      <c r="CX1305" s="174"/>
      <c r="CY1305" s="174"/>
      <c r="DA1305" s="174"/>
      <c r="DB1305" s="174"/>
      <c r="DC1305" s="174"/>
      <c r="DD1305" s="174"/>
      <c r="DE1305" s="174"/>
    </row>
    <row r="1306" spans="3:111" ht="14.25" customHeight="1">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c r="AH1306" s="168"/>
      <c r="AI1306" s="168"/>
      <c r="AJ1306" s="168"/>
      <c r="AK1306" s="168"/>
      <c r="AL1306" s="168"/>
      <c r="AM1306" s="168"/>
      <c r="AN1306" s="168"/>
      <c r="AO1306" s="168"/>
      <c r="AP1306" s="168"/>
      <c r="AQ1306" s="168"/>
      <c r="AR1306" s="168"/>
      <c r="AS1306" s="168"/>
      <c r="AT1306" s="168"/>
      <c r="AU1306" s="168"/>
      <c r="AV1306" s="168"/>
      <c r="AW1306" s="168"/>
      <c r="AX1306" s="168"/>
      <c r="AY1306" s="168"/>
      <c r="AZ1306" s="168"/>
      <c r="BA1306" s="168"/>
      <c r="BB1306" s="168"/>
      <c r="BC1306" s="168"/>
      <c r="BD1306" s="168"/>
      <c r="BE1306" s="168"/>
      <c r="BF1306" s="168"/>
      <c r="BG1306" s="168"/>
      <c r="BH1306" s="168"/>
      <c r="BI1306" s="168"/>
      <c r="BJ1306" s="168"/>
      <c r="BK1306" s="168"/>
      <c r="BL1306" s="168"/>
      <c r="BM1306" s="168"/>
      <c r="BN1306" s="168"/>
      <c r="BO1306" s="168"/>
      <c r="BP1306" s="168"/>
      <c r="BQ1306" s="168"/>
      <c r="BR1306" s="168"/>
      <c r="BS1306" s="168"/>
      <c r="BT1306" s="168"/>
      <c r="BU1306" s="168"/>
      <c r="BV1306" s="168"/>
      <c r="BW1306" s="168"/>
      <c r="BX1306" s="168"/>
      <c r="BY1306" s="168"/>
      <c r="BZ1306" s="168"/>
      <c r="CA1306" s="168"/>
      <c r="CB1306" s="168"/>
      <c r="CC1306" s="168"/>
      <c r="CD1306" s="168"/>
      <c r="CE1306" s="168"/>
      <c r="CF1306" s="168"/>
      <c r="CG1306" s="168"/>
      <c r="CH1306" s="168"/>
      <c r="CI1306" s="168"/>
      <c r="CJ1306" s="168"/>
      <c r="CK1306" s="168"/>
      <c r="CL1306" s="168"/>
      <c r="CM1306" s="168"/>
      <c r="CO1306" s="127"/>
      <c r="CU1306" s="174"/>
      <c r="CV1306" s="174"/>
      <c r="CW1306" s="174"/>
      <c r="CX1306" s="174"/>
      <c r="CY1306" s="174"/>
      <c r="DA1306" s="174"/>
      <c r="DB1306" s="174"/>
      <c r="DC1306" s="174"/>
      <c r="DD1306" s="174"/>
      <c r="DE1306" s="174"/>
    </row>
    <row r="1307" spans="3:111" ht="14.25" customHeight="1">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c r="AH1307" s="168"/>
      <c r="AI1307" s="168"/>
      <c r="AJ1307" s="168"/>
      <c r="AK1307" s="168"/>
      <c r="AL1307" s="168"/>
      <c r="AM1307" s="168"/>
      <c r="AN1307" s="168"/>
      <c r="AO1307" s="168"/>
      <c r="AP1307" s="168"/>
      <c r="AQ1307" s="168"/>
      <c r="AR1307" s="168"/>
      <c r="AS1307" s="168"/>
      <c r="AT1307" s="168"/>
      <c r="AU1307" s="168"/>
      <c r="AV1307" s="168"/>
      <c r="AW1307" s="168"/>
      <c r="AX1307" s="168"/>
      <c r="AY1307" s="168"/>
      <c r="AZ1307" s="168"/>
      <c r="BA1307" s="168"/>
      <c r="BB1307" s="168"/>
      <c r="BC1307" s="168"/>
      <c r="BD1307" s="168"/>
      <c r="BE1307" s="168"/>
      <c r="BF1307" s="168"/>
      <c r="BG1307" s="168"/>
      <c r="BH1307" s="168"/>
      <c r="BI1307" s="168"/>
      <c r="BJ1307" s="168"/>
      <c r="BK1307" s="168"/>
      <c r="BL1307" s="168"/>
      <c r="BM1307" s="168"/>
      <c r="BN1307" s="168"/>
      <c r="BO1307" s="168"/>
      <c r="BP1307" s="168"/>
      <c r="BQ1307" s="168"/>
      <c r="BR1307" s="168"/>
      <c r="BS1307" s="168"/>
      <c r="BT1307" s="168"/>
      <c r="BU1307" s="168"/>
      <c r="BV1307" s="168"/>
      <c r="BW1307" s="168"/>
      <c r="BX1307" s="168"/>
      <c r="BY1307" s="168"/>
      <c r="BZ1307" s="168"/>
      <c r="CA1307" s="168"/>
      <c r="CB1307" s="168"/>
      <c r="CC1307" s="168"/>
      <c r="CD1307" s="168"/>
      <c r="CE1307" s="168"/>
      <c r="CF1307" s="168"/>
      <c r="CG1307" s="168"/>
      <c r="CH1307" s="168"/>
      <c r="CI1307" s="168"/>
      <c r="CJ1307" s="168"/>
      <c r="CK1307" s="168"/>
      <c r="CL1307" s="168"/>
      <c r="CM1307" s="168"/>
      <c r="CO1307" s="127"/>
      <c r="CU1307" s="174"/>
      <c r="CV1307" s="174"/>
      <c r="CW1307" s="174"/>
      <c r="CX1307" s="174"/>
      <c r="CY1307" s="174"/>
      <c r="DA1307" s="174"/>
      <c r="DB1307" s="174"/>
      <c r="DC1307" s="174"/>
      <c r="DD1307" s="174"/>
      <c r="DE1307" s="174"/>
    </row>
    <row r="1308" spans="3:111" ht="14.25" customHeight="1">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c r="AH1308" s="168"/>
      <c r="AI1308" s="168"/>
      <c r="AJ1308" s="168"/>
      <c r="AK1308" s="168"/>
      <c r="AL1308" s="168"/>
      <c r="AM1308" s="168"/>
      <c r="AN1308" s="168"/>
      <c r="AO1308" s="168"/>
      <c r="AP1308" s="168"/>
      <c r="AQ1308" s="168"/>
      <c r="AR1308" s="168"/>
      <c r="AS1308" s="168"/>
      <c r="AT1308" s="168"/>
      <c r="AU1308" s="168"/>
      <c r="AV1308" s="168"/>
      <c r="AW1308" s="168"/>
      <c r="AX1308" s="168"/>
      <c r="AY1308" s="168"/>
      <c r="AZ1308" s="168"/>
      <c r="BA1308" s="168"/>
      <c r="BB1308" s="168"/>
      <c r="BC1308" s="168"/>
      <c r="BD1308" s="168"/>
      <c r="BE1308" s="168"/>
      <c r="BF1308" s="168"/>
      <c r="BG1308" s="168"/>
      <c r="BH1308" s="168"/>
      <c r="BI1308" s="168"/>
      <c r="BJ1308" s="168"/>
      <c r="BK1308" s="168"/>
      <c r="BL1308" s="168"/>
      <c r="BM1308" s="168"/>
      <c r="BN1308" s="168"/>
      <c r="BO1308" s="168"/>
      <c r="BP1308" s="168"/>
      <c r="BQ1308" s="168"/>
      <c r="BR1308" s="168"/>
      <c r="BS1308" s="168"/>
      <c r="BT1308" s="168"/>
      <c r="BU1308" s="168"/>
      <c r="BV1308" s="168"/>
      <c r="BW1308" s="168"/>
      <c r="BX1308" s="168"/>
      <c r="BY1308" s="168"/>
      <c r="BZ1308" s="168"/>
      <c r="CA1308" s="168"/>
      <c r="CB1308" s="168"/>
      <c r="CC1308" s="168"/>
      <c r="CD1308" s="168"/>
      <c r="CE1308" s="168"/>
      <c r="CF1308" s="168"/>
      <c r="CG1308" s="168"/>
      <c r="CH1308" s="168"/>
      <c r="CI1308" s="168"/>
      <c r="CJ1308" s="168"/>
      <c r="CK1308" s="168"/>
      <c r="CL1308" s="168"/>
      <c r="CM1308" s="168"/>
      <c r="CO1308" s="127"/>
      <c r="CU1308" s="174"/>
      <c r="CV1308" s="174"/>
      <c r="CW1308" s="174"/>
      <c r="CX1308" s="174"/>
      <c r="CY1308" s="174"/>
      <c r="DA1308" s="174"/>
      <c r="DB1308" s="174"/>
      <c r="DC1308" s="174"/>
      <c r="DD1308" s="174"/>
      <c r="DE1308" s="174"/>
    </row>
    <row r="1309" spans="3:111" ht="14.25" customHeight="1">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c r="AH1309" s="168"/>
      <c r="AI1309" s="168"/>
      <c r="AJ1309" s="168"/>
      <c r="AK1309" s="168"/>
      <c r="AL1309" s="168"/>
      <c r="AM1309" s="168"/>
      <c r="AN1309" s="168"/>
      <c r="AO1309" s="168"/>
      <c r="AP1309" s="168"/>
      <c r="AQ1309" s="168"/>
      <c r="AR1309" s="168"/>
      <c r="AS1309" s="168"/>
      <c r="AT1309" s="168"/>
      <c r="AU1309" s="168"/>
      <c r="AV1309" s="168"/>
      <c r="AW1309" s="168"/>
      <c r="AX1309" s="168"/>
      <c r="AY1309" s="168"/>
      <c r="AZ1309" s="168"/>
      <c r="BA1309" s="168"/>
      <c r="BB1309" s="168"/>
      <c r="BC1309" s="168"/>
      <c r="BD1309" s="168"/>
      <c r="BE1309" s="168"/>
      <c r="BF1309" s="168"/>
      <c r="BG1309" s="168"/>
      <c r="BH1309" s="168"/>
      <c r="BI1309" s="168"/>
      <c r="BJ1309" s="168"/>
      <c r="BK1309" s="168"/>
      <c r="BL1309" s="168"/>
      <c r="BM1309" s="168"/>
      <c r="BN1309" s="168"/>
      <c r="BO1309" s="168"/>
      <c r="BP1309" s="168"/>
      <c r="BQ1309" s="168"/>
      <c r="BR1309" s="168"/>
      <c r="BS1309" s="168"/>
      <c r="BT1309" s="168"/>
      <c r="BU1309" s="168"/>
      <c r="BV1309" s="168"/>
      <c r="BW1309" s="168"/>
      <c r="BX1309" s="168"/>
      <c r="BY1309" s="168"/>
      <c r="BZ1309" s="168"/>
      <c r="CA1309" s="168"/>
      <c r="CB1309" s="168"/>
      <c r="CC1309" s="168"/>
      <c r="CD1309" s="168"/>
      <c r="CE1309" s="168"/>
      <c r="CF1309" s="168"/>
      <c r="CG1309" s="168"/>
      <c r="CH1309" s="168"/>
      <c r="CI1309" s="168"/>
      <c r="CJ1309" s="168"/>
      <c r="CK1309" s="168"/>
      <c r="CL1309" s="168"/>
      <c r="CM1309" s="168"/>
      <c r="CO1309" s="127"/>
      <c r="CU1309" s="174"/>
      <c r="CV1309" s="174"/>
      <c r="CW1309" s="174"/>
      <c r="CX1309" s="174"/>
      <c r="CY1309" s="174"/>
      <c r="DA1309" s="174"/>
      <c r="DB1309" s="174"/>
      <c r="DC1309" s="174"/>
      <c r="DD1309" s="174"/>
      <c r="DE1309" s="174"/>
    </row>
    <row r="1310" spans="3:111" ht="14.25" customHeight="1">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c r="AH1310" s="168"/>
      <c r="AI1310" s="168"/>
      <c r="AJ1310" s="168"/>
      <c r="AK1310" s="168"/>
      <c r="AL1310" s="168"/>
      <c r="AM1310" s="168"/>
      <c r="AN1310" s="168"/>
      <c r="AO1310" s="168"/>
      <c r="AP1310" s="168"/>
      <c r="AQ1310" s="168"/>
      <c r="AR1310" s="168"/>
      <c r="AS1310" s="168"/>
      <c r="AT1310" s="168"/>
      <c r="AU1310" s="168"/>
      <c r="AV1310" s="168"/>
      <c r="AW1310" s="168"/>
      <c r="AX1310" s="168"/>
      <c r="AY1310" s="168"/>
      <c r="AZ1310" s="168"/>
      <c r="BA1310" s="168"/>
      <c r="BB1310" s="168"/>
      <c r="BC1310" s="168"/>
      <c r="BD1310" s="168"/>
      <c r="BE1310" s="168"/>
      <c r="BF1310" s="168"/>
      <c r="BG1310" s="168"/>
      <c r="BH1310" s="168"/>
      <c r="BI1310" s="168"/>
      <c r="BJ1310" s="168"/>
      <c r="BK1310" s="168"/>
      <c r="BL1310" s="168"/>
      <c r="BM1310" s="168"/>
      <c r="BN1310" s="168"/>
      <c r="BO1310" s="168"/>
      <c r="BP1310" s="168"/>
      <c r="BQ1310" s="168"/>
      <c r="BR1310" s="168"/>
      <c r="BS1310" s="168"/>
      <c r="BT1310" s="168"/>
      <c r="BU1310" s="168"/>
      <c r="BV1310" s="168"/>
      <c r="BW1310" s="168"/>
      <c r="BX1310" s="168"/>
      <c r="BY1310" s="168"/>
      <c r="BZ1310" s="168"/>
      <c r="CA1310" s="168"/>
      <c r="CB1310" s="168"/>
      <c r="CC1310" s="168"/>
      <c r="CD1310" s="168"/>
      <c r="CE1310" s="168"/>
      <c r="CF1310" s="168"/>
      <c r="CG1310" s="168"/>
      <c r="CH1310" s="168"/>
      <c r="CI1310" s="168"/>
      <c r="CJ1310" s="168"/>
      <c r="CK1310" s="168"/>
      <c r="CL1310" s="168"/>
      <c r="CM1310" s="168"/>
      <c r="CO1310" s="127"/>
      <c r="CU1310" s="174"/>
      <c r="CV1310" s="174"/>
      <c r="CW1310" s="174"/>
      <c r="CX1310" s="174"/>
      <c r="CY1310" s="174"/>
      <c r="DA1310" s="174"/>
      <c r="DB1310" s="174"/>
      <c r="DC1310" s="174"/>
      <c r="DD1310" s="174"/>
      <c r="DE1310" s="174"/>
    </row>
    <row r="1311" spans="3:111" ht="14.25" customHeight="1">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c r="AH1311" s="168"/>
      <c r="AI1311" s="168"/>
      <c r="AJ1311" s="168"/>
      <c r="AK1311" s="168"/>
      <c r="AL1311" s="168"/>
      <c r="AM1311" s="168"/>
      <c r="AN1311" s="168"/>
      <c r="AO1311" s="168"/>
      <c r="AP1311" s="168"/>
      <c r="AQ1311" s="168"/>
      <c r="AR1311" s="168"/>
      <c r="AS1311" s="168"/>
      <c r="AT1311" s="168"/>
      <c r="AU1311" s="168"/>
      <c r="AV1311" s="168"/>
      <c r="AW1311" s="168"/>
      <c r="AX1311" s="168"/>
      <c r="AY1311" s="168"/>
      <c r="AZ1311" s="168"/>
      <c r="BA1311" s="168"/>
      <c r="BB1311" s="168"/>
      <c r="BC1311" s="168"/>
      <c r="BD1311" s="168"/>
      <c r="BE1311" s="168"/>
      <c r="BF1311" s="168"/>
      <c r="BG1311" s="168"/>
      <c r="BH1311" s="168"/>
      <c r="BI1311" s="168"/>
      <c r="BJ1311" s="168"/>
      <c r="BK1311" s="168"/>
      <c r="BL1311" s="168"/>
      <c r="BM1311" s="168"/>
      <c r="BN1311" s="168"/>
      <c r="BO1311" s="168"/>
      <c r="BP1311" s="168"/>
      <c r="BQ1311" s="168"/>
      <c r="BR1311" s="168"/>
      <c r="BS1311" s="168"/>
      <c r="BT1311" s="168"/>
      <c r="BU1311" s="168"/>
      <c r="BV1311" s="168"/>
      <c r="BW1311" s="168"/>
      <c r="BX1311" s="168"/>
      <c r="BY1311" s="168"/>
      <c r="BZ1311" s="168"/>
      <c r="CA1311" s="168"/>
      <c r="CB1311" s="168"/>
      <c r="CC1311" s="168"/>
      <c r="CD1311" s="168"/>
      <c r="CE1311" s="168"/>
      <c r="CF1311" s="168"/>
      <c r="CG1311" s="168"/>
      <c r="CH1311" s="168"/>
      <c r="CI1311" s="168"/>
      <c r="CJ1311" s="168"/>
      <c r="CK1311" s="168"/>
      <c r="CL1311" s="168"/>
      <c r="CM1311" s="168"/>
      <c r="CO1311" s="127"/>
      <c r="CU1311" s="174"/>
      <c r="CV1311" s="174"/>
      <c r="CW1311" s="174"/>
      <c r="CX1311" s="174"/>
      <c r="CY1311" s="174"/>
      <c r="DA1311" s="174"/>
      <c r="DB1311" s="174"/>
      <c r="DC1311" s="174"/>
      <c r="DD1311" s="174"/>
      <c r="DE1311" s="174"/>
    </row>
    <row r="1312" spans="3:111" ht="14.25" customHeight="1">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c r="AH1312" s="168"/>
      <c r="AI1312" s="168"/>
      <c r="AJ1312" s="168"/>
      <c r="AK1312" s="168"/>
      <c r="AL1312" s="168"/>
      <c r="AM1312" s="168"/>
      <c r="AN1312" s="168"/>
      <c r="AO1312" s="168"/>
      <c r="AP1312" s="168"/>
      <c r="AQ1312" s="168"/>
      <c r="AR1312" s="168"/>
      <c r="AS1312" s="168"/>
      <c r="AT1312" s="168"/>
      <c r="AU1312" s="168"/>
      <c r="AV1312" s="168"/>
      <c r="AW1312" s="168"/>
      <c r="AX1312" s="168"/>
      <c r="AY1312" s="168"/>
      <c r="AZ1312" s="168"/>
      <c r="BA1312" s="168"/>
      <c r="BB1312" s="168"/>
      <c r="BC1312" s="168"/>
      <c r="BD1312" s="168"/>
      <c r="BE1312" s="168"/>
      <c r="BF1312" s="168"/>
      <c r="BG1312" s="168"/>
      <c r="BH1312" s="168"/>
      <c r="BI1312" s="168"/>
      <c r="BJ1312" s="168"/>
      <c r="BK1312" s="168"/>
      <c r="BL1312" s="168"/>
      <c r="BM1312" s="168"/>
      <c r="BN1312" s="168"/>
      <c r="BO1312" s="168"/>
      <c r="BP1312" s="168"/>
      <c r="BQ1312" s="168"/>
      <c r="BR1312" s="168"/>
      <c r="BS1312" s="168"/>
      <c r="BT1312" s="168"/>
      <c r="BU1312" s="168"/>
      <c r="BV1312" s="168"/>
      <c r="BW1312" s="168"/>
      <c r="BX1312" s="168"/>
      <c r="BY1312" s="168"/>
      <c r="BZ1312" s="168"/>
      <c r="CA1312" s="168"/>
      <c r="CB1312" s="168"/>
      <c r="CC1312" s="168"/>
      <c r="CD1312" s="168"/>
      <c r="CE1312" s="168"/>
      <c r="CF1312" s="168"/>
      <c r="CG1312" s="168"/>
      <c r="CH1312" s="168"/>
      <c r="CI1312" s="168"/>
      <c r="CJ1312" s="168"/>
      <c r="CK1312" s="168"/>
      <c r="CL1312" s="168"/>
      <c r="CM1312" s="168"/>
      <c r="CO1312" s="127"/>
      <c r="CU1312" s="174"/>
      <c r="CV1312" s="174"/>
      <c r="CW1312" s="174"/>
      <c r="CX1312" s="174"/>
      <c r="CY1312" s="174"/>
      <c r="DA1312" s="174"/>
      <c r="DB1312" s="174"/>
      <c r="DC1312" s="174"/>
      <c r="DD1312" s="174"/>
      <c r="DE1312" s="174"/>
    </row>
    <row r="1313" spans="3:109" ht="14.25" customHeight="1">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c r="AH1313" s="168"/>
      <c r="AI1313" s="168"/>
      <c r="AJ1313" s="168"/>
      <c r="AK1313" s="168"/>
      <c r="AL1313" s="168"/>
      <c r="AM1313" s="168"/>
      <c r="AN1313" s="168"/>
      <c r="AO1313" s="168"/>
      <c r="AP1313" s="168"/>
      <c r="AQ1313" s="168"/>
      <c r="AR1313" s="168"/>
      <c r="AS1313" s="168"/>
      <c r="AT1313" s="168"/>
      <c r="AU1313" s="168"/>
      <c r="AV1313" s="168"/>
      <c r="AW1313" s="168"/>
      <c r="AX1313" s="168"/>
      <c r="AY1313" s="168"/>
      <c r="AZ1313" s="168"/>
      <c r="BA1313" s="168"/>
      <c r="BB1313" s="168"/>
      <c r="BC1313" s="168"/>
      <c r="BD1313" s="168"/>
      <c r="BE1313" s="168"/>
      <c r="BF1313" s="168"/>
      <c r="BG1313" s="168"/>
      <c r="BH1313" s="168"/>
      <c r="BI1313" s="168"/>
      <c r="BJ1313" s="168"/>
      <c r="BK1313" s="168"/>
      <c r="BL1313" s="168"/>
      <c r="BM1313" s="168"/>
      <c r="BN1313" s="168"/>
      <c r="BO1313" s="168"/>
      <c r="BP1313" s="168"/>
      <c r="BQ1313" s="168"/>
      <c r="BR1313" s="168"/>
      <c r="BS1313" s="168"/>
      <c r="BT1313" s="168"/>
      <c r="BU1313" s="168"/>
      <c r="BV1313" s="168"/>
      <c r="BW1313" s="168"/>
      <c r="BX1313" s="168"/>
      <c r="BY1313" s="168"/>
      <c r="BZ1313" s="168"/>
      <c r="CA1313" s="168"/>
      <c r="CB1313" s="168"/>
      <c r="CC1313" s="168"/>
      <c r="CD1313" s="168"/>
      <c r="CE1313" s="168"/>
      <c r="CF1313" s="168"/>
      <c r="CG1313" s="168"/>
      <c r="CH1313" s="168"/>
      <c r="CI1313" s="168"/>
      <c r="CJ1313" s="168"/>
      <c r="CK1313" s="168"/>
      <c r="CL1313" s="168"/>
      <c r="CM1313" s="168"/>
      <c r="CO1313" s="127"/>
      <c r="CU1313" s="174"/>
      <c r="CV1313" s="174"/>
      <c r="CW1313" s="174"/>
      <c r="CX1313" s="174"/>
      <c r="CY1313" s="174"/>
      <c r="DA1313" s="174"/>
      <c r="DB1313" s="174"/>
      <c r="DC1313" s="174"/>
      <c r="DD1313" s="174"/>
      <c r="DE1313" s="174"/>
    </row>
    <row r="1314" spans="3:109" ht="14.25" customHeight="1">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c r="AH1314" s="168"/>
      <c r="AI1314" s="168"/>
      <c r="AJ1314" s="168"/>
      <c r="AK1314" s="168"/>
      <c r="AL1314" s="168"/>
      <c r="AM1314" s="168"/>
      <c r="AN1314" s="168"/>
      <c r="AO1314" s="168"/>
      <c r="AP1314" s="168"/>
      <c r="AQ1314" s="168"/>
      <c r="AR1314" s="168"/>
      <c r="AS1314" s="168"/>
      <c r="AT1314" s="168"/>
      <c r="AU1314" s="168"/>
      <c r="AV1314" s="168"/>
      <c r="AW1314" s="168"/>
      <c r="AX1314" s="168"/>
      <c r="AY1314" s="168"/>
      <c r="AZ1314" s="168"/>
      <c r="BA1314" s="168"/>
      <c r="BB1314" s="168"/>
      <c r="BC1314" s="168"/>
      <c r="BD1314" s="168"/>
      <c r="BE1314" s="168"/>
      <c r="BF1314" s="168"/>
      <c r="BG1314" s="168"/>
      <c r="BH1314" s="168"/>
      <c r="BI1314" s="168"/>
      <c r="BJ1314" s="168"/>
      <c r="BK1314" s="168"/>
      <c r="BL1314" s="168"/>
      <c r="BM1314" s="168"/>
      <c r="BN1314" s="168"/>
      <c r="BO1314" s="168"/>
      <c r="BP1314" s="168"/>
      <c r="BQ1314" s="168"/>
      <c r="BR1314" s="168"/>
      <c r="BS1314" s="168"/>
      <c r="BT1314" s="168"/>
      <c r="BU1314" s="168"/>
      <c r="BV1314" s="168"/>
      <c r="BW1314" s="168"/>
      <c r="BX1314" s="168"/>
      <c r="BY1314" s="168"/>
      <c r="BZ1314" s="168"/>
      <c r="CA1314" s="168"/>
      <c r="CB1314" s="168"/>
      <c r="CC1314" s="168"/>
      <c r="CD1314" s="168"/>
      <c r="CE1314" s="168"/>
      <c r="CF1314" s="168"/>
      <c r="CG1314" s="168"/>
      <c r="CH1314" s="168"/>
      <c r="CI1314" s="168"/>
      <c r="CJ1314" s="168"/>
      <c r="CK1314" s="168"/>
      <c r="CL1314" s="168"/>
      <c r="CM1314" s="168"/>
      <c r="CO1314" s="127"/>
      <c r="CU1314" s="174"/>
      <c r="CV1314" s="174"/>
      <c r="CW1314" s="174"/>
      <c r="CX1314" s="174"/>
      <c r="CY1314" s="174"/>
      <c r="DA1314" s="174"/>
      <c r="DB1314" s="174"/>
      <c r="DC1314" s="174"/>
      <c r="DD1314" s="174"/>
      <c r="DE1314" s="174"/>
    </row>
    <row r="1315" spans="3:109" ht="14.25" customHeight="1">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c r="AH1315" s="168"/>
      <c r="AI1315" s="168"/>
      <c r="AJ1315" s="168"/>
      <c r="AK1315" s="168"/>
      <c r="AL1315" s="168"/>
      <c r="AM1315" s="168"/>
      <c r="AN1315" s="168"/>
      <c r="AO1315" s="168"/>
      <c r="AP1315" s="168"/>
      <c r="AQ1315" s="168"/>
      <c r="AR1315" s="168"/>
      <c r="AS1315" s="168"/>
      <c r="AT1315" s="168"/>
      <c r="AU1315" s="168"/>
      <c r="AV1315" s="168"/>
      <c r="AW1315" s="168"/>
      <c r="AX1315" s="168"/>
      <c r="AY1315" s="168"/>
      <c r="AZ1315" s="168"/>
      <c r="BA1315" s="168"/>
      <c r="BB1315" s="168"/>
      <c r="BC1315" s="168"/>
      <c r="BD1315" s="168"/>
      <c r="BE1315" s="168"/>
      <c r="BF1315" s="168"/>
      <c r="BG1315" s="168"/>
      <c r="BH1315" s="168"/>
      <c r="BI1315" s="168"/>
      <c r="BJ1315" s="168"/>
      <c r="BK1315" s="168"/>
      <c r="BL1315" s="168"/>
      <c r="BM1315" s="168"/>
      <c r="BN1315" s="168"/>
      <c r="BO1315" s="168"/>
      <c r="BP1315" s="168"/>
      <c r="BQ1315" s="168"/>
      <c r="BR1315" s="168"/>
      <c r="BS1315" s="168"/>
      <c r="BT1315" s="168"/>
      <c r="BU1315" s="168"/>
      <c r="BV1315" s="168"/>
      <c r="BW1315" s="168"/>
      <c r="BX1315" s="168"/>
      <c r="BY1315" s="168"/>
      <c r="BZ1315" s="168"/>
      <c r="CA1315" s="168"/>
      <c r="CB1315" s="168"/>
      <c r="CC1315" s="168"/>
      <c r="CD1315" s="168"/>
      <c r="CE1315" s="168"/>
      <c r="CF1315" s="168"/>
      <c r="CG1315" s="168"/>
      <c r="CH1315" s="168"/>
      <c r="CI1315" s="168"/>
      <c r="CJ1315" s="168"/>
      <c r="CK1315" s="168"/>
      <c r="CL1315" s="168"/>
      <c r="CM1315" s="168"/>
      <c r="CO1315" s="127"/>
      <c r="CU1315" s="174"/>
      <c r="CV1315" s="174"/>
      <c r="CW1315" s="174"/>
      <c r="CX1315" s="174"/>
      <c r="CY1315" s="174"/>
      <c r="DA1315" s="174"/>
      <c r="DB1315" s="174"/>
      <c r="DC1315" s="174"/>
      <c r="DD1315" s="174"/>
      <c r="DE1315" s="174"/>
    </row>
    <row r="1316" spans="3:109" ht="14.25" customHeight="1">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c r="AH1316" s="168"/>
      <c r="AI1316" s="168"/>
      <c r="AJ1316" s="168"/>
      <c r="AK1316" s="168"/>
      <c r="AL1316" s="168"/>
      <c r="AM1316" s="168"/>
      <c r="AN1316" s="168"/>
      <c r="AO1316" s="168"/>
      <c r="AP1316" s="168"/>
      <c r="AQ1316" s="168"/>
      <c r="AR1316" s="168"/>
      <c r="AS1316" s="168"/>
      <c r="AT1316" s="168"/>
      <c r="AU1316" s="168"/>
      <c r="AV1316" s="168"/>
      <c r="AW1316" s="168"/>
      <c r="AX1316" s="168"/>
      <c r="AY1316" s="168"/>
      <c r="AZ1316" s="168"/>
      <c r="BA1316" s="168"/>
      <c r="BB1316" s="168"/>
      <c r="BC1316" s="168"/>
      <c r="BD1316" s="168"/>
      <c r="BE1316" s="168"/>
      <c r="BF1316" s="168"/>
      <c r="BG1316" s="168"/>
      <c r="BH1316" s="168"/>
      <c r="BI1316" s="168"/>
      <c r="BJ1316" s="168"/>
      <c r="BK1316" s="168"/>
      <c r="BL1316" s="168"/>
      <c r="BM1316" s="168"/>
      <c r="BN1316" s="168"/>
      <c r="BO1316" s="168"/>
      <c r="BP1316" s="168"/>
      <c r="BQ1316" s="168"/>
      <c r="BR1316" s="168"/>
      <c r="BS1316" s="168"/>
      <c r="BT1316" s="168"/>
      <c r="BU1316" s="168"/>
      <c r="BV1316" s="168"/>
      <c r="BW1316" s="168"/>
      <c r="BX1316" s="168"/>
      <c r="BY1316" s="168"/>
      <c r="BZ1316" s="168"/>
      <c r="CA1316" s="168"/>
      <c r="CB1316" s="168"/>
      <c r="CC1316" s="168"/>
      <c r="CD1316" s="168"/>
      <c r="CE1316" s="168"/>
      <c r="CF1316" s="168"/>
      <c r="CG1316" s="168"/>
      <c r="CH1316" s="168"/>
      <c r="CI1316" s="168"/>
      <c r="CJ1316" s="168"/>
      <c r="CK1316" s="168"/>
      <c r="CL1316" s="168"/>
      <c r="CM1316" s="168"/>
      <c r="CO1316" s="127"/>
      <c r="CU1316" s="174"/>
      <c r="CV1316" s="174"/>
      <c r="CW1316" s="174"/>
      <c r="CX1316" s="174"/>
      <c r="CY1316" s="174"/>
      <c r="DA1316" s="174"/>
      <c r="DB1316" s="174"/>
      <c r="DC1316" s="174"/>
      <c r="DD1316" s="174"/>
      <c r="DE1316" s="174"/>
    </row>
    <row r="1317" spans="3:109" ht="14.25" customHeight="1">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c r="AH1317" s="168"/>
      <c r="AI1317" s="168"/>
      <c r="AJ1317" s="168"/>
      <c r="AK1317" s="168"/>
      <c r="AL1317" s="168"/>
      <c r="AM1317" s="168"/>
      <c r="AN1317" s="168"/>
      <c r="AO1317" s="168"/>
      <c r="AP1317" s="168"/>
      <c r="AQ1317" s="168"/>
      <c r="AR1317" s="168"/>
      <c r="AS1317" s="168"/>
      <c r="AT1317" s="168"/>
      <c r="AU1317" s="168"/>
      <c r="AV1317" s="168"/>
      <c r="AW1317" s="168"/>
      <c r="AX1317" s="168"/>
      <c r="AY1317" s="168"/>
      <c r="AZ1317" s="168"/>
      <c r="BA1317" s="168"/>
      <c r="BB1317" s="168"/>
      <c r="BC1317" s="168"/>
      <c r="BD1317" s="168"/>
      <c r="BE1317" s="168"/>
      <c r="BF1317" s="168"/>
      <c r="BG1317" s="168"/>
      <c r="BH1317" s="168"/>
      <c r="BI1317" s="168"/>
      <c r="BJ1317" s="168"/>
      <c r="BK1317" s="168"/>
      <c r="BL1317" s="168"/>
      <c r="BM1317" s="168"/>
      <c r="BN1317" s="168"/>
      <c r="BO1317" s="168"/>
      <c r="BP1317" s="168"/>
      <c r="BQ1317" s="168"/>
      <c r="BR1317" s="168"/>
      <c r="BS1317" s="168"/>
      <c r="BT1317" s="168"/>
      <c r="BU1317" s="168"/>
      <c r="BV1317" s="168"/>
      <c r="BW1317" s="168"/>
      <c r="BX1317" s="168"/>
      <c r="BY1317" s="168"/>
      <c r="BZ1317" s="168"/>
      <c r="CA1317" s="168"/>
      <c r="CB1317" s="168"/>
      <c r="CC1317" s="168"/>
      <c r="CD1317" s="168"/>
      <c r="CE1317" s="168"/>
      <c r="CF1317" s="168"/>
      <c r="CG1317" s="168"/>
      <c r="CH1317" s="168"/>
      <c r="CI1317" s="168"/>
      <c r="CJ1317" s="168"/>
      <c r="CK1317" s="168"/>
      <c r="CL1317" s="168"/>
      <c r="CM1317" s="168"/>
      <c r="CO1317" s="127"/>
      <c r="CU1317" s="174"/>
      <c r="CV1317" s="174"/>
      <c r="CW1317" s="174"/>
      <c r="CX1317" s="174"/>
      <c r="CY1317" s="174"/>
      <c r="DA1317" s="174"/>
      <c r="DB1317" s="174"/>
      <c r="DC1317" s="174"/>
      <c r="DD1317" s="174"/>
      <c r="DE1317" s="174"/>
    </row>
    <row r="1318" spans="3:109" ht="14.25" customHeight="1">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c r="AH1318" s="168"/>
      <c r="AI1318" s="168"/>
      <c r="AJ1318" s="168"/>
      <c r="AK1318" s="168"/>
      <c r="AL1318" s="168"/>
      <c r="AM1318" s="168"/>
      <c r="AN1318" s="168"/>
      <c r="AO1318" s="168"/>
      <c r="AP1318" s="168"/>
      <c r="AQ1318" s="168"/>
      <c r="AR1318" s="168"/>
      <c r="AS1318" s="168"/>
      <c r="AT1318" s="168"/>
      <c r="AU1318" s="168"/>
      <c r="AV1318" s="168"/>
      <c r="AW1318" s="168"/>
      <c r="AX1318" s="168"/>
      <c r="AY1318" s="168"/>
      <c r="AZ1318" s="168"/>
      <c r="BA1318" s="168"/>
      <c r="BB1318" s="168"/>
      <c r="BC1318" s="168"/>
      <c r="BD1318" s="168"/>
      <c r="BE1318" s="168"/>
      <c r="BF1318" s="168"/>
      <c r="BG1318" s="168"/>
      <c r="BH1318" s="168"/>
      <c r="BI1318" s="168"/>
      <c r="BJ1318" s="168"/>
      <c r="BK1318" s="168"/>
      <c r="BL1318" s="168"/>
      <c r="BM1318" s="168"/>
      <c r="BN1318" s="168"/>
      <c r="BO1318" s="168"/>
      <c r="BP1318" s="168"/>
      <c r="BQ1318" s="168"/>
      <c r="BR1318" s="168"/>
      <c r="BS1318" s="168"/>
      <c r="BT1318" s="168"/>
      <c r="BU1318" s="168"/>
      <c r="BV1318" s="168"/>
      <c r="BW1318" s="168"/>
      <c r="BX1318" s="168"/>
      <c r="BY1318" s="168"/>
      <c r="BZ1318" s="168"/>
      <c r="CA1318" s="168"/>
      <c r="CB1318" s="168"/>
      <c r="CC1318" s="168"/>
      <c r="CD1318" s="168"/>
      <c r="CE1318" s="168"/>
      <c r="CF1318" s="168"/>
      <c r="CG1318" s="168"/>
      <c r="CH1318" s="168"/>
      <c r="CI1318" s="168"/>
      <c r="CJ1318" s="168"/>
      <c r="CK1318" s="168"/>
      <c r="CL1318" s="168"/>
      <c r="CM1318" s="168"/>
      <c r="CO1318" s="127"/>
      <c r="CU1318" s="174"/>
      <c r="CV1318" s="174"/>
      <c r="CW1318" s="174"/>
      <c r="CX1318" s="174"/>
      <c r="CY1318" s="174"/>
      <c r="DA1318" s="174"/>
      <c r="DB1318" s="174"/>
      <c r="DC1318" s="174"/>
      <c r="DD1318" s="174"/>
      <c r="DE1318" s="174"/>
    </row>
    <row r="1319" spans="3:109" ht="14.25" customHeight="1">
      <c r="C1319" s="168"/>
      <c r="D1319" s="168"/>
      <c r="E1319" s="168"/>
      <c r="F1319" s="168"/>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c r="AH1319" s="168"/>
      <c r="AI1319" s="168"/>
      <c r="AJ1319" s="168"/>
      <c r="AK1319" s="168"/>
      <c r="AL1319" s="168"/>
      <c r="AM1319" s="168"/>
      <c r="AN1319" s="168"/>
      <c r="AO1319" s="168"/>
      <c r="AP1319" s="168"/>
      <c r="AQ1319" s="168"/>
      <c r="AR1319" s="168"/>
      <c r="AS1319" s="168"/>
      <c r="AT1319" s="168"/>
      <c r="AU1319" s="168"/>
      <c r="AV1319" s="168"/>
      <c r="AW1319" s="168"/>
      <c r="AX1319" s="168"/>
      <c r="AY1319" s="168"/>
      <c r="AZ1319" s="168"/>
      <c r="BA1319" s="168"/>
      <c r="BB1319" s="168"/>
      <c r="BC1319" s="168"/>
      <c r="BD1319" s="168"/>
      <c r="BE1319" s="168"/>
      <c r="BF1319" s="168"/>
      <c r="BG1319" s="168"/>
      <c r="BH1319" s="168"/>
      <c r="BI1319" s="168"/>
      <c r="BJ1319" s="168"/>
      <c r="BK1319" s="168"/>
      <c r="BL1319" s="168"/>
      <c r="BM1319" s="168"/>
      <c r="BN1319" s="168"/>
      <c r="BO1319" s="168"/>
      <c r="BP1319" s="168"/>
      <c r="BQ1319" s="168"/>
      <c r="BR1319" s="168"/>
      <c r="BS1319" s="168"/>
      <c r="BT1319" s="168"/>
      <c r="BU1319" s="168"/>
      <c r="BV1319" s="168"/>
      <c r="BW1319" s="168"/>
      <c r="BX1319" s="168"/>
      <c r="BY1319" s="168"/>
      <c r="BZ1319" s="168"/>
      <c r="CA1319" s="168"/>
      <c r="CB1319" s="168"/>
      <c r="CC1319" s="168"/>
      <c r="CD1319" s="168"/>
      <c r="CE1319" s="168"/>
      <c r="CF1319" s="168"/>
      <c r="CG1319" s="168"/>
      <c r="CH1319" s="168"/>
      <c r="CI1319" s="168"/>
      <c r="CJ1319" s="168"/>
      <c r="CK1319" s="168"/>
      <c r="CL1319" s="168"/>
      <c r="CM1319" s="168"/>
      <c r="CO1319" s="127"/>
      <c r="CU1319" s="174"/>
      <c r="CV1319" s="174"/>
      <c r="CW1319" s="174"/>
      <c r="CX1319" s="174"/>
      <c r="CY1319" s="174"/>
      <c r="DA1319" s="174"/>
      <c r="DB1319" s="174"/>
      <c r="DC1319" s="174"/>
      <c r="DD1319" s="174"/>
      <c r="DE1319" s="174"/>
    </row>
    <row r="1320" spans="3:109" ht="14.25" customHeight="1">
      <c r="C1320" s="168"/>
      <c r="D1320" s="168"/>
      <c r="E1320" s="168"/>
      <c r="F1320" s="168"/>
      <c r="G1320" s="168"/>
      <c r="H1320" s="168"/>
      <c r="I1320" s="168"/>
      <c r="J1320" s="168"/>
      <c r="K1320" s="168"/>
      <c r="L1320" s="168"/>
      <c r="M1320" s="168"/>
      <c r="N1320" s="168"/>
      <c r="O1320" s="168"/>
      <c r="P1320" s="168"/>
      <c r="Q1320" s="168"/>
      <c r="R1320" s="168"/>
      <c r="S1320" s="168"/>
      <c r="T1320" s="168"/>
      <c r="U1320" s="168"/>
      <c r="V1320" s="168"/>
      <c r="W1320" s="168"/>
      <c r="X1320" s="168"/>
      <c r="Y1320" s="168"/>
      <c r="Z1320" s="168"/>
      <c r="AA1320" s="168"/>
      <c r="AB1320" s="168"/>
      <c r="AC1320" s="168"/>
      <c r="AD1320" s="168"/>
      <c r="AE1320" s="168"/>
      <c r="AF1320" s="168"/>
      <c r="AG1320" s="168"/>
      <c r="AH1320" s="168"/>
      <c r="AI1320" s="168"/>
      <c r="AJ1320" s="168"/>
      <c r="AK1320" s="168"/>
      <c r="AL1320" s="168"/>
      <c r="AM1320" s="168"/>
      <c r="AN1320" s="168"/>
      <c r="AO1320" s="168"/>
      <c r="AP1320" s="168"/>
      <c r="AQ1320" s="168"/>
      <c r="AR1320" s="168"/>
      <c r="AS1320" s="168"/>
      <c r="AT1320" s="168"/>
      <c r="AU1320" s="168"/>
      <c r="AV1320" s="168"/>
      <c r="AW1320" s="168"/>
      <c r="AX1320" s="168"/>
      <c r="AY1320" s="168"/>
      <c r="AZ1320" s="168"/>
      <c r="BA1320" s="168"/>
      <c r="BB1320" s="168"/>
      <c r="BC1320" s="168"/>
      <c r="BD1320" s="168"/>
      <c r="BE1320" s="168"/>
      <c r="BF1320" s="168"/>
      <c r="BG1320" s="168"/>
      <c r="BH1320" s="168"/>
      <c r="BI1320" s="168"/>
      <c r="BJ1320" s="168"/>
      <c r="BK1320" s="168"/>
      <c r="BL1320" s="168"/>
      <c r="BM1320" s="168"/>
      <c r="BN1320" s="168"/>
      <c r="BO1320" s="168"/>
      <c r="BP1320" s="168"/>
      <c r="BQ1320" s="168"/>
      <c r="BR1320" s="168"/>
      <c r="BS1320" s="168"/>
      <c r="BT1320" s="168"/>
      <c r="BU1320" s="168"/>
      <c r="BV1320" s="168"/>
      <c r="BW1320" s="168"/>
      <c r="BX1320" s="168"/>
      <c r="BY1320" s="168"/>
      <c r="BZ1320" s="168"/>
      <c r="CA1320" s="168"/>
      <c r="CB1320" s="168"/>
      <c r="CC1320" s="168"/>
      <c r="CD1320" s="168"/>
      <c r="CE1320" s="168"/>
      <c r="CF1320" s="168"/>
      <c r="CG1320" s="168"/>
      <c r="CH1320" s="168"/>
      <c r="CI1320" s="168"/>
      <c r="CJ1320" s="168"/>
      <c r="CK1320" s="168"/>
      <c r="CL1320" s="168"/>
      <c r="CM1320" s="168"/>
      <c r="CO1320" s="127"/>
      <c r="CU1320" s="174"/>
      <c r="CV1320" s="174"/>
      <c r="CW1320" s="174"/>
      <c r="CX1320" s="174"/>
      <c r="CY1320" s="174"/>
      <c r="DA1320" s="174"/>
      <c r="DB1320" s="174"/>
      <c r="DC1320" s="174"/>
      <c r="DD1320" s="174"/>
      <c r="DE1320" s="174"/>
    </row>
    <row r="1321" spans="3:109" ht="14.25" customHeight="1">
      <c r="C1321" s="611" t="s">
        <v>892</v>
      </c>
      <c r="D1321" s="611"/>
      <c r="E1321" s="611"/>
      <c r="F1321" s="611"/>
      <c r="G1321" s="611"/>
      <c r="H1321" s="611"/>
      <c r="I1321" s="611"/>
      <c r="J1321" s="611"/>
      <c r="K1321" s="611"/>
      <c r="L1321" s="611"/>
      <c r="M1321" s="611"/>
      <c r="N1321" s="611"/>
      <c r="O1321" s="611"/>
      <c r="P1321" s="611"/>
      <c r="Q1321" s="611"/>
      <c r="R1321" s="611"/>
      <c r="S1321" s="611"/>
      <c r="T1321" s="611"/>
      <c r="U1321" s="168"/>
      <c r="V1321" s="168"/>
      <c r="W1321" s="168"/>
      <c r="X1321" s="168"/>
      <c r="Y1321" s="168"/>
      <c r="Z1321" s="168"/>
      <c r="AA1321" s="168"/>
      <c r="AB1321" s="168"/>
      <c r="AC1321" s="168"/>
      <c r="AD1321" s="168"/>
      <c r="AE1321" s="168"/>
      <c r="AF1321" s="168"/>
      <c r="AG1321" s="168"/>
      <c r="AH1321" s="611" t="s">
        <v>892</v>
      </c>
      <c r="AI1321" s="611"/>
      <c r="AJ1321" s="611"/>
      <c r="AK1321" s="611"/>
      <c r="AL1321" s="611"/>
      <c r="AM1321" s="611"/>
      <c r="AN1321" s="611"/>
      <c r="AO1321" s="611"/>
      <c r="AP1321" s="611"/>
      <c r="AQ1321" s="611"/>
      <c r="AR1321" s="611"/>
      <c r="AS1321" s="611"/>
      <c r="AT1321" s="611"/>
      <c r="AU1321" s="611"/>
      <c r="AV1321" s="611"/>
      <c r="AW1321" s="611"/>
      <c r="AX1321" s="611"/>
      <c r="AY1321" s="611"/>
      <c r="AZ1321" s="168"/>
      <c r="BA1321" s="168"/>
      <c r="BB1321" s="168"/>
      <c r="BC1321" s="168"/>
      <c r="BD1321" s="168"/>
      <c r="BE1321" s="168"/>
      <c r="BF1321" s="168"/>
      <c r="BG1321" s="168"/>
      <c r="BH1321" s="168"/>
      <c r="BI1321" s="168"/>
      <c r="BJ1321" s="168"/>
      <c r="BK1321" s="168"/>
      <c r="BL1321" s="168"/>
      <c r="BM1321" s="168"/>
      <c r="BN1321" s="168"/>
      <c r="BO1321" s="168"/>
      <c r="BP1321" s="611" t="s">
        <v>892</v>
      </c>
      <c r="BQ1321" s="611"/>
      <c r="BR1321" s="611"/>
      <c r="BS1321" s="611"/>
      <c r="BT1321" s="611"/>
      <c r="BU1321" s="611"/>
      <c r="BV1321" s="611"/>
      <c r="BW1321" s="611"/>
      <c r="BX1321" s="611"/>
      <c r="BY1321" s="611"/>
      <c r="BZ1321" s="611"/>
      <c r="CA1321" s="611"/>
      <c r="CB1321" s="611"/>
      <c r="CC1321" s="611"/>
      <c r="CD1321" s="611"/>
      <c r="CE1321" s="611"/>
      <c r="CF1321" s="611"/>
      <c r="CG1321" s="611"/>
      <c r="CH1321" s="168"/>
      <c r="CI1321" s="168"/>
      <c r="CJ1321" s="168"/>
      <c r="CK1321" s="168"/>
      <c r="CL1321" s="168"/>
      <c r="CM1321" s="168"/>
      <c r="CO1321" s="127"/>
      <c r="CU1321" s="174"/>
      <c r="CV1321" s="174"/>
      <c r="CW1321" s="174"/>
      <c r="CX1321" s="174"/>
      <c r="CY1321" s="174"/>
      <c r="DA1321" s="174"/>
      <c r="DB1321" s="174"/>
      <c r="DC1321" s="174"/>
      <c r="DD1321" s="174"/>
      <c r="DE1321" s="174"/>
    </row>
    <row r="1322" spans="3:109" ht="14.25" customHeight="1">
      <c r="C1322" s="168"/>
      <c r="D1322" s="168"/>
      <c r="E1322" s="168"/>
      <c r="F1322" s="168"/>
      <c r="G1322" s="168"/>
      <c r="H1322" s="168"/>
      <c r="I1322" s="168"/>
      <c r="J1322" s="168"/>
      <c r="K1322" s="168"/>
      <c r="L1322" s="168"/>
      <c r="M1322" s="168"/>
      <c r="N1322" s="168"/>
      <c r="O1322" s="168"/>
      <c r="P1322" s="168"/>
      <c r="Q1322" s="168"/>
      <c r="R1322" s="168"/>
      <c r="S1322" s="168"/>
      <c r="T1322" s="168"/>
      <c r="U1322" s="168"/>
      <c r="V1322" s="168"/>
      <c r="W1322" s="168"/>
      <c r="X1322" s="168"/>
      <c r="Y1322" s="168"/>
      <c r="Z1322" s="168"/>
      <c r="AA1322" s="168"/>
      <c r="AB1322" s="168"/>
      <c r="AC1322" s="168"/>
      <c r="AD1322" s="168"/>
      <c r="AE1322" s="168"/>
      <c r="AF1322" s="168"/>
      <c r="AG1322" s="168"/>
      <c r="AH1322" s="168"/>
      <c r="AI1322" s="168"/>
      <c r="AJ1322" s="168"/>
      <c r="AK1322" s="168"/>
      <c r="AL1322" s="168"/>
      <c r="AM1322" s="168"/>
      <c r="AN1322" s="168"/>
      <c r="AO1322" s="168"/>
      <c r="AP1322" s="168"/>
      <c r="AQ1322" s="168"/>
      <c r="AR1322" s="168"/>
      <c r="AS1322" s="168"/>
      <c r="AT1322" s="168"/>
      <c r="AU1322" s="168"/>
      <c r="AV1322" s="168"/>
      <c r="AW1322" s="168"/>
      <c r="AX1322" s="168"/>
      <c r="AY1322" s="168"/>
      <c r="AZ1322" s="168"/>
      <c r="BA1322" s="168"/>
      <c r="BB1322" s="168"/>
      <c r="BC1322" s="168"/>
      <c r="BD1322" s="168"/>
      <c r="BE1322" s="168"/>
      <c r="BF1322" s="168"/>
      <c r="BG1322" s="168"/>
      <c r="BH1322" s="168"/>
      <c r="BI1322" s="168"/>
      <c r="BJ1322" s="168"/>
      <c r="BK1322" s="168"/>
      <c r="BL1322" s="168"/>
      <c r="BM1322" s="168"/>
      <c r="BN1322" s="168"/>
      <c r="BO1322" s="168"/>
      <c r="BP1322" s="168"/>
      <c r="BQ1322" s="168"/>
      <c r="BR1322" s="168"/>
      <c r="BS1322" s="168"/>
      <c r="BT1322" s="168"/>
      <c r="BU1322" s="168"/>
      <c r="BV1322" s="168"/>
      <c r="BW1322" s="168"/>
      <c r="BX1322" s="168"/>
      <c r="BY1322" s="168"/>
      <c r="BZ1322" s="168"/>
      <c r="CA1322" s="168"/>
      <c r="CB1322" s="168"/>
      <c r="CC1322" s="168"/>
      <c r="CD1322" s="168"/>
      <c r="CE1322" s="168"/>
      <c r="CF1322" s="168"/>
      <c r="CG1322" s="168"/>
      <c r="CH1322" s="168"/>
      <c r="CI1322" s="168"/>
      <c r="CJ1322" s="168"/>
      <c r="CK1322" s="168"/>
      <c r="CL1322" s="168"/>
      <c r="CM1322" s="168"/>
      <c r="CO1322" s="127"/>
      <c r="CU1322" s="174"/>
      <c r="CV1322" s="174"/>
      <c r="CW1322" s="174"/>
      <c r="CX1322" s="174"/>
      <c r="CY1322" s="174"/>
      <c r="DA1322" s="174"/>
      <c r="DB1322" s="174"/>
      <c r="DC1322" s="174"/>
      <c r="DD1322" s="174"/>
      <c r="DE1322" s="174"/>
    </row>
    <row r="1323" spans="3:109" ht="14.25" customHeight="1">
      <c r="C1323" s="610" t="s">
        <v>894</v>
      </c>
      <c r="D1323" s="610"/>
      <c r="E1323" s="610"/>
      <c r="F1323" s="610"/>
      <c r="G1323" s="610"/>
      <c r="H1323" s="610"/>
      <c r="I1323" s="610"/>
      <c r="J1323" s="610"/>
      <c r="K1323" s="610"/>
      <c r="L1323" s="610"/>
      <c r="M1323" s="610"/>
      <c r="N1323" s="610"/>
      <c r="O1323" s="610"/>
      <c r="P1323" s="610"/>
      <c r="Q1323" s="610"/>
      <c r="R1323" s="610"/>
      <c r="S1323" s="610"/>
      <c r="T1323" s="610"/>
      <c r="U1323" s="610"/>
      <c r="V1323" s="610"/>
      <c r="W1323" s="610"/>
      <c r="X1323" s="610"/>
      <c r="Y1323" s="610"/>
      <c r="Z1323" s="610"/>
      <c r="AA1323" s="610"/>
      <c r="AB1323" s="168"/>
      <c r="AC1323" s="168"/>
      <c r="AD1323" s="168"/>
      <c r="AE1323" s="168"/>
      <c r="AF1323" s="168"/>
      <c r="AG1323" s="168"/>
      <c r="AH1323" s="168"/>
      <c r="AI1323" s="168"/>
      <c r="AJ1323" s="168"/>
      <c r="AK1323" s="168"/>
      <c r="AL1323" s="168"/>
      <c r="AM1323" s="168"/>
      <c r="AN1323" s="168"/>
      <c r="AO1323" s="168"/>
      <c r="AP1323" s="168"/>
      <c r="AQ1323" s="168"/>
      <c r="AR1323" s="168"/>
      <c r="AS1323" s="168"/>
      <c r="AT1323" s="168"/>
      <c r="AU1323" s="168"/>
      <c r="AV1323" s="168"/>
      <c r="AW1323" s="610" t="s">
        <v>902</v>
      </c>
      <c r="AX1323" s="610"/>
      <c r="AY1323" s="610"/>
      <c r="AZ1323" s="610"/>
      <c r="BA1323" s="610"/>
      <c r="BB1323" s="610"/>
      <c r="BC1323" s="610"/>
      <c r="BD1323" s="610"/>
      <c r="BE1323" s="610"/>
      <c r="BF1323" s="610"/>
      <c r="BG1323" s="610"/>
      <c r="BH1323" s="610"/>
      <c r="BI1323" s="610"/>
      <c r="BJ1323" s="610"/>
      <c r="BK1323" s="610"/>
      <c r="BL1323" s="610"/>
      <c r="BM1323" s="610"/>
      <c r="BN1323" s="610"/>
      <c r="BO1323" s="610"/>
      <c r="BP1323" s="610"/>
      <c r="BQ1323" s="610"/>
      <c r="BR1323" s="610"/>
      <c r="BS1323" s="610"/>
      <c r="BT1323" s="610"/>
      <c r="BU1323" s="610"/>
      <c r="BV1323" s="610"/>
      <c r="BW1323" s="610"/>
      <c r="BX1323" s="169"/>
      <c r="BY1323" s="168"/>
      <c r="BZ1323" s="168"/>
      <c r="CA1323" s="168"/>
      <c r="CB1323" s="168"/>
      <c r="CC1323" s="168"/>
      <c r="CD1323" s="168"/>
      <c r="CE1323" s="168"/>
      <c r="CF1323" s="168"/>
      <c r="CG1323" s="168"/>
      <c r="CH1323" s="168"/>
      <c r="CI1323" s="168"/>
      <c r="CJ1323" s="168"/>
      <c r="CK1323" s="168"/>
      <c r="CL1323" s="168"/>
      <c r="CM1323" s="168"/>
      <c r="CO1323" s="127"/>
      <c r="CU1323" s="174"/>
      <c r="CV1323" s="174"/>
      <c r="CW1323" s="174"/>
      <c r="CX1323" s="174"/>
      <c r="CY1323" s="174"/>
      <c r="DA1323" s="174"/>
      <c r="DB1323" s="174"/>
      <c r="DC1323" s="174"/>
      <c r="DD1323" s="174"/>
      <c r="DE1323" s="174"/>
    </row>
    <row r="1324" spans="3:109" ht="14.25" customHeight="1">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c r="AH1324" s="168"/>
      <c r="AI1324" s="168"/>
      <c r="AJ1324" s="168"/>
      <c r="AK1324" s="168"/>
      <c r="AL1324" s="168"/>
      <c r="AM1324" s="168"/>
      <c r="AN1324" s="168"/>
      <c r="AO1324" s="168"/>
      <c r="AP1324" s="168"/>
      <c r="AQ1324" s="168"/>
      <c r="AR1324" s="168"/>
      <c r="AS1324" s="168"/>
      <c r="AT1324" s="168"/>
      <c r="AU1324" s="168"/>
      <c r="AV1324" s="168"/>
      <c r="AW1324" s="168"/>
      <c r="AX1324" s="168"/>
      <c r="AY1324" s="168"/>
      <c r="AZ1324" s="168"/>
      <c r="BA1324" s="168"/>
      <c r="BB1324" s="168"/>
      <c r="BC1324" s="168"/>
      <c r="BD1324" s="168"/>
      <c r="BE1324" s="168"/>
      <c r="BF1324" s="168"/>
      <c r="BG1324" s="168"/>
      <c r="BH1324" s="168"/>
      <c r="BI1324" s="168"/>
      <c r="BJ1324" s="168"/>
      <c r="BK1324" s="168"/>
      <c r="BL1324" s="168"/>
      <c r="BM1324" s="168"/>
      <c r="BN1324" s="168"/>
      <c r="BO1324" s="168"/>
      <c r="BP1324" s="168"/>
      <c r="BQ1324" s="168"/>
      <c r="BR1324" s="168"/>
      <c r="BS1324" s="168"/>
      <c r="BT1324" s="168"/>
      <c r="BU1324" s="168"/>
      <c r="BV1324" s="168"/>
      <c r="BW1324" s="168"/>
      <c r="BX1324" s="168"/>
      <c r="BY1324" s="168"/>
      <c r="BZ1324" s="168"/>
      <c r="CA1324" s="168"/>
      <c r="CB1324" s="168"/>
      <c r="CC1324" s="168"/>
      <c r="CD1324" s="168"/>
      <c r="CE1324" s="168"/>
      <c r="CF1324" s="168"/>
      <c r="CG1324" s="168"/>
      <c r="CH1324" s="168"/>
      <c r="CI1324" s="168"/>
      <c r="CJ1324" s="168"/>
      <c r="CK1324" s="168"/>
      <c r="CL1324" s="168"/>
      <c r="CM1324" s="168"/>
      <c r="CO1324" s="127"/>
      <c r="CU1324" s="174"/>
      <c r="CV1324" s="174"/>
      <c r="CW1324" s="174"/>
      <c r="CX1324" s="174"/>
      <c r="CY1324" s="174"/>
      <c r="DA1324" s="174"/>
      <c r="DB1324" s="174"/>
      <c r="DC1324" s="174"/>
      <c r="DD1324" s="174"/>
      <c r="DE1324" s="174"/>
    </row>
    <row r="1325" spans="3:109" ht="14.25" customHeight="1">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c r="AH1325" s="168"/>
      <c r="AI1325" s="168"/>
      <c r="AJ1325" s="168"/>
      <c r="AK1325" s="168"/>
      <c r="AL1325" s="168"/>
      <c r="AM1325" s="168"/>
      <c r="AN1325" s="168"/>
      <c r="AO1325" s="168"/>
      <c r="AP1325" s="168"/>
      <c r="AQ1325" s="168"/>
      <c r="AR1325" s="168"/>
      <c r="AS1325" s="168"/>
      <c r="AT1325" s="168"/>
      <c r="AU1325" s="168"/>
      <c r="AV1325" s="168"/>
      <c r="AW1325" s="168"/>
      <c r="AX1325" s="168"/>
      <c r="AY1325" s="168"/>
      <c r="AZ1325" s="168"/>
      <c r="BA1325" s="168"/>
      <c r="BB1325" s="168"/>
      <c r="BC1325" s="168"/>
      <c r="BD1325" s="168"/>
      <c r="BE1325" s="168"/>
      <c r="BF1325" s="168"/>
      <c r="BG1325" s="168"/>
      <c r="BH1325" s="168"/>
      <c r="BI1325" s="168"/>
      <c r="BJ1325" s="168"/>
      <c r="BK1325" s="168"/>
      <c r="BL1325" s="168"/>
      <c r="BM1325" s="168"/>
      <c r="BN1325" s="168"/>
      <c r="BO1325" s="168"/>
      <c r="BP1325" s="168"/>
      <c r="BQ1325" s="168"/>
      <c r="BR1325" s="168"/>
      <c r="BS1325" s="168"/>
      <c r="BT1325" s="168"/>
      <c r="BU1325" s="168"/>
      <c r="BV1325" s="168"/>
      <c r="BW1325" s="168"/>
      <c r="BX1325" s="168"/>
      <c r="BY1325" s="168"/>
      <c r="BZ1325" s="168"/>
      <c r="CA1325" s="168"/>
      <c r="CB1325" s="168"/>
      <c r="CC1325" s="168"/>
      <c r="CD1325" s="168"/>
      <c r="CE1325" s="168"/>
      <c r="CF1325" s="168"/>
      <c r="CG1325" s="168"/>
      <c r="CH1325" s="168"/>
      <c r="CI1325" s="168"/>
      <c r="CJ1325" s="168"/>
      <c r="CK1325" s="168"/>
      <c r="CL1325" s="168"/>
      <c r="CM1325" s="168"/>
      <c r="CO1325" s="127"/>
      <c r="CU1325" s="174"/>
      <c r="CV1325" s="174"/>
      <c r="CW1325" s="174"/>
      <c r="CX1325" s="174"/>
      <c r="CY1325" s="174"/>
      <c r="DA1325" s="174"/>
      <c r="DB1325" s="174"/>
      <c r="DC1325" s="174"/>
      <c r="DD1325" s="174"/>
      <c r="DE1325" s="174"/>
    </row>
    <row r="1326" spans="3:109" ht="14.25" customHeight="1">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c r="AH1326" s="168"/>
      <c r="AI1326" s="168"/>
      <c r="AJ1326" s="168"/>
      <c r="AK1326" s="168"/>
      <c r="AL1326" s="168"/>
      <c r="AM1326" s="168"/>
      <c r="AN1326" s="168"/>
      <c r="AO1326" s="168"/>
      <c r="AP1326" s="168"/>
      <c r="AQ1326" s="168"/>
      <c r="AR1326" s="168"/>
      <c r="AS1326" s="168"/>
      <c r="AT1326" s="168"/>
      <c r="AU1326" s="168"/>
      <c r="AV1326" s="168"/>
      <c r="AW1326" s="168"/>
      <c r="AX1326" s="168"/>
      <c r="AY1326" s="168"/>
      <c r="AZ1326" s="168"/>
      <c r="BA1326" s="168"/>
      <c r="BB1326" s="168"/>
      <c r="BC1326" s="168"/>
      <c r="BD1326" s="168"/>
      <c r="BE1326" s="168"/>
      <c r="BF1326" s="168"/>
      <c r="BG1326" s="168"/>
      <c r="BH1326" s="168"/>
      <c r="BI1326" s="168"/>
      <c r="BJ1326" s="168"/>
      <c r="BK1326" s="168"/>
      <c r="BL1326" s="168"/>
      <c r="BM1326" s="168"/>
      <c r="BN1326" s="168"/>
      <c r="BO1326" s="168"/>
      <c r="BP1326" s="168"/>
      <c r="BQ1326" s="168"/>
      <c r="BR1326" s="168"/>
      <c r="BS1326" s="168"/>
      <c r="BT1326" s="168"/>
      <c r="BU1326" s="168"/>
      <c r="BV1326" s="168"/>
      <c r="BW1326" s="168"/>
      <c r="BX1326" s="168"/>
      <c r="BY1326" s="168"/>
      <c r="BZ1326" s="168"/>
      <c r="CA1326" s="168"/>
      <c r="CB1326" s="168"/>
      <c r="CC1326" s="168"/>
      <c r="CD1326" s="168"/>
      <c r="CE1326" s="168"/>
      <c r="CF1326" s="168"/>
      <c r="CG1326" s="168"/>
      <c r="CH1326" s="168"/>
      <c r="CI1326" s="168"/>
      <c r="CJ1326" s="168"/>
      <c r="CK1326" s="168"/>
      <c r="CL1326" s="168"/>
      <c r="CM1326" s="168"/>
      <c r="CO1326" s="127"/>
      <c r="CU1326" s="174"/>
      <c r="CV1326" s="174"/>
      <c r="CW1326" s="174"/>
      <c r="CX1326" s="174"/>
      <c r="CY1326" s="174"/>
      <c r="DA1326" s="174"/>
      <c r="DB1326" s="174"/>
      <c r="DC1326" s="174"/>
      <c r="DD1326" s="174"/>
      <c r="DE1326" s="174"/>
    </row>
    <row r="1327" spans="3:109" ht="14.25" customHeight="1">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c r="AH1327" s="168"/>
      <c r="AI1327" s="168"/>
      <c r="AJ1327" s="168"/>
      <c r="AK1327" s="168"/>
      <c r="AL1327" s="168"/>
      <c r="AM1327" s="168"/>
      <c r="AN1327" s="168"/>
      <c r="AO1327" s="168"/>
      <c r="AP1327" s="168"/>
      <c r="AQ1327" s="168"/>
      <c r="AR1327" s="168"/>
      <c r="AS1327" s="168"/>
      <c r="AT1327" s="168"/>
      <c r="AU1327" s="168"/>
      <c r="AV1327" s="168"/>
      <c r="AW1327" s="168"/>
      <c r="AX1327" s="168"/>
      <c r="AY1327" s="168"/>
      <c r="AZ1327" s="168"/>
      <c r="BA1327" s="168"/>
      <c r="BB1327" s="168"/>
      <c r="BC1327" s="168"/>
      <c r="BD1327" s="168"/>
      <c r="BE1327" s="168"/>
      <c r="BF1327" s="168"/>
      <c r="BG1327" s="168"/>
      <c r="BH1327" s="168"/>
      <c r="BI1327" s="168"/>
      <c r="BJ1327" s="168"/>
      <c r="BK1327" s="168"/>
      <c r="BL1327" s="168"/>
      <c r="BM1327" s="168"/>
      <c r="BN1327" s="168"/>
      <c r="BO1327" s="168"/>
      <c r="BP1327" s="168"/>
      <c r="BQ1327" s="168"/>
      <c r="BR1327" s="168"/>
      <c r="BS1327" s="168"/>
      <c r="BT1327" s="168"/>
      <c r="BU1327" s="168"/>
      <c r="BV1327" s="168"/>
      <c r="BW1327" s="168"/>
      <c r="BX1327" s="168"/>
      <c r="BY1327" s="168"/>
      <c r="BZ1327" s="168"/>
      <c r="CA1327" s="168"/>
      <c r="CB1327" s="168"/>
      <c r="CC1327" s="168"/>
      <c r="CD1327" s="168"/>
      <c r="CE1327" s="168"/>
      <c r="CF1327" s="168"/>
      <c r="CG1327" s="168"/>
      <c r="CH1327" s="168"/>
      <c r="CI1327" s="168"/>
      <c r="CJ1327" s="168"/>
      <c r="CK1327" s="168"/>
      <c r="CL1327" s="168"/>
      <c r="CM1327" s="168"/>
      <c r="CO1327" s="127"/>
      <c r="CU1327" s="174"/>
      <c r="CV1327" s="174"/>
      <c r="CW1327" s="174"/>
      <c r="CX1327" s="174"/>
      <c r="CY1327" s="174"/>
      <c r="DA1327" s="174"/>
      <c r="DB1327" s="174"/>
      <c r="DC1327" s="174"/>
      <c r="DD1327" s="174"/>
      <c r="DE1327" s="174"/>
    </row>
    <row r="1328" spans="3:109" ht="14.25" customHeight="1">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c r="AH1328" s="168"/>
      <c r="AI1328" s="168"/>
      <c r="AJ1328" s="168"/>
      <c r="AK1328" s="168"/>
      <c r="AL1328" s="168"/>
      <c r="AM1328" s="168"/>
      <c r="AN1328" s="168"/>
      <c r="AO1328" s="168"/>
      <c r="AP1328" s="168"/>
      <c r="AQ1328" s="168"/>
      <c r="AR1328" s="168"/>
      <c r="AS1328" s="168"/>
      <c r="AT1328" s="168"/>
      <c r="AU1328" s="168"/>
      <c r="AV1328" s="168"/>
      <c r="AW1328" s="168"/>
      <c r="AX1328" s="168"/>
      <c r="AY1328" s="168"/>
      <c r="AZ1328" s="168"/>
      <c r="BA1328" s="168"/>
      <c r="BB1328" s="168"/>
      <c r="BC1328" s="168"/>
      <c r="BD1328" s="168"/>
      <c r="BE1328" s="168"/>
      <c r="BF1328" s="168"/>
      <c r="BG1328" s="168"/>
      <c r="BH1328" s="168"/>
      <c r="BI1328" s="168"/>
      <c r="BJ1328" s="168"/>
      <c r="BK1328" s="168"/>
      <c r="BL1328" s="168"/>
      <c r="BM1328" s="168"/>
      <c r="BN1328" s="168"/>
      <c r="BO1328" s="168"/>
      <c r="BP1328" s="168"/>
      <c r="BQ1328" s="168"/>
      <c r="BR1328" s="168"/>
      <c r="BS1328" s="168"/>
      <c r="BT1328" s="168"/>
      <c r="BU1328" s="168"/>
      <c r="BV1328" s="168"/>
      <c r="BW1328" s="168"/>
      <c r="BX1328" s="168"/>
      <c r="BY1328" s="168"/>
      <c r="BZ1328" s="168"/>
      <c r="CA1328" s="168"/>
      <c r="CB1328" s="168"/>
      <c r="CC1328" s="168"/>
      <c r="CD1328" s="168"/>
      <c r="CE1328" s="168"/>
      <c r="CF1328" s="168"/>
      <c r="CG1328" s="168"/>
      <c r="CH1328" s="168"/>
      <c r="CI1328" s="168"/>
      <c r="CJ1328" s="168"/>
      <c r="CK1328" s="168"/>
      <c r="CL1328" s="168"/>
      <c r="CM1328" s="168"/>
      <c r="CO1328" s="127"/>
      <c r="CU1328" s="174"/>
      <c r="CV1328" s="174"/>
      <c r="CW1328" s="174"/>
      <c r="CX1328" s="174"/>
      <c r="CY1328" s="174"/>
      <c r="DA1328" s="174"/>
      <c r="DB1328" s="174"/>
      <c r="DC1328" s="174"/>
      <c r="DD1328" s="174"/>
      <c r="DE1328" s="174"/>
    </row>
    <row r="1329" spans="3:112" ht="14.25" customHeight="1">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c r="AH1329" s="168"/>
      <c r="AI1329" s="168"/>
      <c r="AJ1329" s="168"/>
      <c r="AK1329" s="168"/>
      <c r="AL1329" s="168"/>
      <c r="AM1329" s="168"/>
      <c r="AN1329" s="168"/>
      <c r="AO1329" s="168"/>
      <c r="AP1329" s="168"/>
      <c r="AQ1329" s="168"/>
      <c r="AR1329" s="168"/>
      <c r="AS1329" s="168"/>
      <c r="AT1329" s="168"/>
      <c r="AU1329" s="168"/>
      <c r="AV1329" s="168"/>
      <c r="AW1329" s="168"/>
      <c r="AX1329" s="168"/>
      <c r="AY1329" s="168"/>
      <c r="AZ1329" s="168"/>
      <c r="BA1329" s="168"/>
      <c r="BB1329" s="168"/>
      <c r="BC1329" s="168"/>
      <c r="BD1329" s="168"/>
      <c r="BE1329" s="168"/>
      <c r="BF1329" s="168"/>
      <c r="BG1329" s="168"/>
      <c r="BH1329" s="168"/>
      <c r="BI1329" s="168"/>
      <c r="BJ1329" s="168"/>
      <c r="BK1329" s="168"/>
      <c r="BL1329" s="168"/>
      <c r="BM1329" s="168"/>
      <c r="BN1329" s="168"/>
      <c r="BO1329" s="168"/>
      <c r="BP1329" s="168"/>
      <c r="BQ1329" s="168"/>
      <c r="BR1329" s="168"/>
      <c r="BS1329" s="168"/>
      <c r="BT1329" s="168"/>
      <c r="BU1329" s="168"/>
      <c r="BV1329" s="168"/>
      <c r="BW1329" s="168"/>
      <c r="BX1329" s="168"/>
      <c r="BY1329" s="168"/>
      <c r="BZ1329" s="168"/>
      <c r="CA1329" s="168"/>
      <c r="CB1329" s="168"/>
      <c r="CC1329" s="168"/>
      <c r="CD1329" s="168"/>
      <c r="CE1329" s="168"/>
      <c r="CF1329" s="168"/>
      <c r="CG1329" s="168"/>
      <c r="CH1329" s="168"/>
      <c r="CI1329" s="168"/>
      <c r="CJ1329" s="168"/>
      <c r="CK1329" s="168"/>
      <c r="CL1329" s="168"/>
      <c r="CM1329" s="168"/>
      <c r="CO1329" s="127"/>
      <c r="CU1329" s="174"/>
      <c r="CV1329" s="174"/>
      <c r="CW1329" s="174"/>
      <c r="CX1329" s="174"/>
      <c r="CY1329" s="174"/>
      <c r="DA1329" s="174"/>
      <c r="DB1329" s="174"/>
      <c r="DC1329" s="174"/>
      <c r="DD1329" s="174"/>
      <c r="DE1329" s="174"/>
    </row>
    <row r="1330" spans="3:112" ht="14.25" customHeight="1">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c r="AH1330" s="168"/>
      <c r="AI1330" s="168"/>
      <c r="AJ1330" s="168"/>
      <c r="AK1330" s="168"/>
      <c r="AL1330" s="168"/>
      <c r="AM1330" s="168"/>
      <c r="AN1330" s="168"/>
      <c r="AO1330" s="168"/>
      <c r="AP1330" s="168"/>
      <c r="AQ1330" s="168"/>
      <c r="AR1330" s="168"/>
      <c r="AS1330" s="168"/>
      <c r="AT1330" s="168"/>
      <c r="AU1330" s="168"/>
      <c r="AV1330" s="168"/>
      <c r="AW1330" s="168"/>
      <c r="AX1330" s="168"/>
      <c r="AY1330" s="168"/>
      <c r="AZ1330" s="168"/>
      <c r="BA1330" s="168"/>
      <c r="BB1330" s="168"/>
      <c r="BC1330" s="168"/>
      <c r="BD1330" s="168"/>
      <c r="BE1330" s="168"/>
      <c r="BF1330" s="168"/>
      <c r="BG1330" s="168"/>
      <c r="BH1330" s="168"/>
      <c r="BI1330" s="168"/>
      <c r="BJ1330" s="168"/>
      <c r="BK1330" s="168"/>
      <c r="BL1330" s="168"/>
      <c r="BM1330" s="168"/>
      <c r="BN1330" s="168"/>
      <c r="BO1330" s="168"/>
      <c r="BP1330" s="168"/>
      <c r="BQ1330" s="168"/>
      <c r="BR1330" s="168"/>
      <c r="BS1330" s="168"/>
      <c r="BT1330" s="168"/>
      <c r="BU1330" s="168"/>
      <c r="BV1330" s="168"/>
      <c r="BW1330" s="168"/>
      <c r="BX1330" s="168"/>
      <c r="BY1330" s="168"/>
      <c r="BZ1330" s="168"/>
      <c r="CA1330" s="168"/>
      <c r="CB1330" s="168"/>
      <c r="CC1330" s="168"/>
      <c r="CD1330" s="168"/>
      <c r="CE1330" s="168"/>
      <c r="CF1330" s="168"/>
      <c r="CG1330" s="168"/>
      <c r="CH1330" s="168"/>
      <c r="CI1330" s="168"/>
      <c r="CJ1330" s="168"/>
      <c r="CK1330" s="168"/>
      <c r="CL1330" s="168"/>
      <c r="CM1330" s="168"/>
      <c r="CO1330" s="127"/>
      <c r="CU1330" s="174"/>
      <c r="CV1330" s="174"/>
      <c r="CW1330" s="174"/>
      <c r="CX1330" s="174"/>
      <c r="CY1330" s="174"/>
      <c r="DA1330" s="174"/>
      <c r="DB1330" s="174"/>
      <c r="DC1330" s="174"/>
      <c r="DD1330" s="174"/>
      <c r="DE1330" s="174"/>
    </row>
    <row r="1331" spans="3:112" ht="14.25" customHeight="1">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c r="AH1331" s="168"/>
      <c r="AI1331" s="168"/>
      <c r="AJ1331" s="168"/>
      <c r="AK1331" s="168"/>
      <c r="AL1331" s="168"/>
      <c r="AM1331" s="168"/>
      <c r="AN1331" s="168"/>
      <c r="AO1331" s="168"/>
      <c r="AP1331" s="168"/>
      <c r="AQ1331" s="168"/>
      <c r="AR1331" s="168"/>
      <c r="AS1331" s="168"/>
      <c r="AT1331" s="168"/>
      <c r="AU1331" s="168"/>
      <c r="AV1331" s="168"/>
      <c r="AW1331" s="168"/>
      <c r="AX1331" s="168"/>
      <c r="AY1331" s="168"/>
      <c r="AZ1331" s="168"/>
      <c r="BA1331" s="168"/>
      <c r="BB1331" s="168"/>
      <c r="BC1331" s="168"/>
      <c r="BD1331" s="168"/>
      <c r="BE1331" s="168"/>
      <c r="BF1331" s="168"/>
      <c r="BG1331" s="168"/>
      <c r="BH1331" s="168"/>
      <c r="BI1331" s="168"/>
      <c r="BJ1331" s="168"/>
      <c r="BK1331" s="168"/>
      <c r="BL1331" s="168"/>
      <c r="BM1331" s="168"/>
      <c r="BN1331" s="168"/>
      <c r="BO1331" s="168"/>
      <c r="BP1331" s="168"/>
      <c r="BQ1331" s="168"/>
      <c r="BR1331" s="168"/>
      <c r="BS1331" s="168"/>
      <c r="BT1331" s="168"/>
      <c r="BU1331" s="168"/>
      <c r="BV1331" s="168"/>
      <c r="BW1331" s="168"/>
      <c r="BX1331" s="168"/>
      <c r="BY1331" s="168"/>
      <c r="BZ1331" s="168"/>
      <c r="CA1331" s="168"/>
      <c r="CB1331" s="168"/>
      <c r="CC1331" s="168"/>
      <c r="CD1331" s="168"/>
      <c r="CE1331" s="168"/>
      <c r="CF1331" s="168"/>
      <c r="CG1331" s="168"/>
      <c r="CH1331" s="168"/>
      <c r="CI1331" s="168"/>
      <c r="CJ1331" s="168"/>
      <c r="CK1331" s="168"/>
      <c r="CL1331" s="168"/>
      <c r="CM1331" s="168"/>
      <c r="CO1331" s="127"/>
    </row>
    <row r="1332" spans="3:112" ht="14.25" customHeight="1">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c r="AH1332" s="168"/>
      <c r="AI1332" s="168"/>
      <c r="AJ1332" s="168"/>
      <c r="AK1332" s="168"/>
      <c r="AL1332" s="168"/>
      <c r="AM1332" s="168"/>
      <c r="AN1332" s="168"/>
      <c r="AO1332" s="168"/>
      <c r="AP1332" s="168"/>
      <c r="AQ1332" s="168"/>
      <c r="AR1332" s="168"/>
      <c r="AS1332" s="168"/>
      <c r="AT1332" s="168"/>
      <c r="AU1332" s="168"/>
      <c r="AV1332" s="168"/>
      <c r="AW1332" s="168"/>
      <c r="AX1332" s="168"/>
      <c r="AY1332" s="168"/>
      <c r="AZ1332" s="168"/>
      <c r="BA1332" s="168"/>
      <c r="BB1332" s="168"/>
      <c r="BC1332" s="168"/>
      <c r="BD1332" s="168"/>
      <c r="BE1332" s="168"/>
      <c r="BF1332" s="168"/>
      <c r="BG1332" s="168"/>
      <c r="BH1332" s="168"/>
      <c r="BI1332" s="168"/>
      <c r="BJ1332" s="168"/>
      <c r="BK1332" s="168"/>
      <c r="BL1332" s="168"/>
      <c r="BM1332" s="168"/>
      <c r="BN1332" s="168"/>
      <c r="BO1332" s="168"/>
      <c r="BP1332" s="168"/>
      <c r="BQ1332" s="168"/>
      <c r="BR1332" s="168"/>
      <c r="BS1332" s="168"/>
      <c r="BT1332" s="168"/>
      <c r="BU1332" s="168"/>
      <c r="BV1332" s="168"/>
      <c r="BW1332" s="168"/>
      <c r="BX1332" s="168"/>
      <c r="BY1332" s="168"/>
      <c r="BZ1332" s="168"/>
      <c r="CA1332" s="168"/>
      <c r="CB1332" s="168"/>
      <c r="CC1332" s="168"/>
      <c r="CD1332" s="168"/>
      <c r="CE1332" s="168"/>
      <c r="CF1332" s="168"/>
      <c r="CG1332" s="168"/>
      <c r="CH1332" s="168"/>
      <c r="CI1332" s="168"/>
      <c r="CJ1332" s="168"/>
      <c r="CK1332" s="168"/>
      <c r="CL1332" s="168"/>
      <c r="CM1332" s="168"/>
      <c r="CO1332" s="127"/>
      <c r="CU1332" s="590" t="s">
        <v>759</v>
      </c>
      <c r="CV1332" s="590"/>
      <c r="CW1332" s="590"/>
      <c r="CX1332" s="590"/>
      <c r="CY1332" s="590"/>
      <c r="DA1332" s="590" t="s">
        <v>755</v>
      </c>
      <c r="DB1332" s="590"/>
      <c r="DC1332" s="590"/>
      <c r="DD1332" s="590"/>
      <c r="DE1332" s="590"/>
    </row>
    <row r="1333" spans="3:112" ht="14.25" customHeight="1">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c r="AH1333" s="168"/>
      <c r="AI1333" s="168"/>
      <c r="AJ1333" s="168"/>
      <c r="AK1333" s="168"/>
      <c r="AL1333" s="168"/>
      <c r="AM1333" s="168"/>
      <c r="AN1333" s="168"/>
      <c r="AO1333" s="168"/>
      <c r="AP1333" s="168"/>
      <c r="AQ1333" s="168"/>
      <c r="AR1333" s="168"/>
      <c r="AS1333" s="168"/>
      <c r="AT1333" s="168"/>
      <c r="AU1333" s="168"/>
      <c r="AV1333" s="168"/>
      <c r="AW1333" s="168"/>
      <c r="AX1333" s="168"/>
      <c r="AY1333" s="168"/>
      <c r="AZ1333" s="168"/>
      <c r="BA1333" s="168"/>
      <c r="BB1333" s="168"/>
      <c r="BC1333" s="168"/>
      <c r="BD1333" s="168"/>
      <c r="BE1333" s="168"/>
      <c r="BF1333" s="168"/>
      <c r="BG1333" s="168"/>
      <c r="BH1333" s="168"/>
      <c r="BI1333" s="168"/>
      <c r="BJ1333" s="168"/>
      <c r="BK1333" s="168"/>
      <c r="BL1333" s="168"/>
      <c r="BM1333" s="168"/>
      <c r="BN1333" s="168"/>
      <c r="BO1333" s="168"/>
      <c r="BP1333" s="168"/>
      <c r="BQ1333" s="168"/>
      <c r="BR1333" s="168"/>
      <c r="BS1333" s="168"/>
      <c r="BT1333" s="168"/>
      <c r="BU1333" s="168"/>
      <c r="BV1333" s="168"/>
      <c r="BW1333" s="168"/>
      <c r="BX1333" s="168"/>
      <c r="BY1333" s="168"/>
      <c r="BZ1333" s="168"/>
      <c r="CA1333" s="168"/>
      <c r="CB1333" s="168"/>
      <c r="CC1333" s="168"/>
      <c r="CD1333" s="168"/>
      <c r="CE1333" s="168"/>
      <c r="CF1333" s="168"/>
      <c r="CG1333" s="168"/>
      <c r="CH1333" s="168"/>
      <c r="CI1333" s="168"/>
      <c r="CJ1333" s="168"/>
      <c r="CK1333" s="168"/>
      <c r="CL1333" s="168"/>
      <c r="CM1333" s="168"/>
      <c r="CO1333" s="127"/>
      <c r="CU1333" s="175" t="s">
        <v>761</v>
      </c>
      <c r="CV1333" s="175" t="s">
        <v>762</v>
      </c>
      <c r="CW1333" s="175" t="s">
        <v>243</v>
      </c>
      <c r="CX1333" s="175" t="s">
        <v>763</v>
      </c>
      <c r="CY1333" s="175" t="s">
        <v>750</v>
      </c>
      <c r="DA1333" s="170" t="s">
        <v>764</v>
      </c>
      <c r="DB1333" s="170" t="s">
        <v>765</v>
      </c>
      <c r="DC1333" s="170" t="s">
        <v>766</v>
      </c>
      <c r="DD1333" s="170" t="s">
        <v>767</v>
      </c>
      <c r="DE1333" s="171" t="s">
        <v>768</v>
      </c>
    </row>
    <row r="1334" spans="3:112" ht="14.25" customHeight="1">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c r="AH1334" s="168"/>
      <c r="AI1334" s="168"/>
      <c r="AJ1334" s="168"/>
      <c r="AK1334" s="168"/>
      <c r="AL1334" s="168"/>
      <c r="AM1334" s="168"/>
      <c r="AN1334" s="168"/>
      <c r="AO1334" s="168"/>
      <c r="AP1334" s="168"/>
      <c r="AQ1334" s="168"/>
      <c r="AR1334" s="168"/>
      <c r="AS1334" s="168"/>
      <c r="AT1334" s="168"/>
      <c r="AU1334" s="168"/>
      <c r="AV1334" s="168"/>
      <c r="AW1334" s="168"/>
      <c r="AX1334" s="168"/>
      <c r="AY1334" s="168"/>
      <c r="AZ1334" s="168"/>
      <c r="BA1334" s="168"/>
      <c r="BB1334" s="168"/>
      <c r="BC1334" s="168"/>
      <c r="BD1334" s="168"/>
      <c r="BE1334" s="168"/>
      <c r="BF1334" s="168"/>
      <c r="BG1334" s="168"/>
      <c r="BH1334" s="168"/>
      <c r="BI1334" s="168"/>
      <c r="BJ1334" s="168"/>
      <c r="BK1334" s="168"/>
      <c r="BL1334" s="168"/>
      <c r="BM1334" s="168"/>
      <c r="BN1334" s="168"/>
      <c r="BO1334" s="168"/>
      <c r="BP1334" s="168"/>
      <c r="BQ1334" s="168"/>
      <c r="BR1334" s="168"/>
      <c r="BS1334" s="168"/>
      <c r="BT1334" s="168"/>
      <c r="BU1334" s="168"/>
      <c r="BV1334" s="168"/>
      <c r="BW1334" s="168"/>
      <c r="BX1334" s="168"/>
      <c r="BY1334" s="168"/>
      <c r="BZ1334" s="168"/>
      <c r="CA1334" s="168"/>
      <c r="CB1334" s="168"/>
      <c r="CC1334" s="168"/>
      <c r="CD1334" s="168"/>
      <c r="CE1334" s="168"/>
      <c r="CF1334" s="168"/>
      <c r="CG1334" s="168"/>
      <c r="CH1334" s="168"/>
      <c r="CI1334" s="168"/>
      <c r="CJ1334" s="168"/>
      <c r="CK1334" s="168"/>
      <c r="CL1334" s="168"/>
      <c r="CM1334" s="168"/>
      <c r="CO1334" s="127"/>
      <c r="CU1334" s="172">
        <v>46.2</v>
      </c>
      <c r="CV1334" s="172">
        <v>89.3</v>
      </c>
      <c r="CW1334" s="172">
        <v>65.7</v>
      </c>
      <c r="CX1334" s="172">
        <v>81.400000000000006</v>
      </c>
      <c r="CY1334" s="172">
        <v>70.099999999999994</v>
      </c>
      <c r="DA1334" s="172">
        <v>80.08</v>
      </c>
      <c r="DB1334" s="172">
        <v>85.29</v>
      </c>
      <c r="DC1334" s="172">
        <v>51.58</v>
      </c>
      <c r="DD1334" s="172">
        <v>73.930000000000007</v>
      </c>
      <c r="DE1334" s="176">
        <v>227</v>
      </c>
    </row>
    <row r="1335" spans="3:112" ht="14.25" customHeight="1">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c r="AH1335" s="168"/>
      <c r="AI1335" s="168"/>
      <c r="AJ1335" s="168"/>
      <c r="AK1335" s="168"/>
      <c r="AL1335" s="168"/>
      <c r="AM1335" s="168"/>
      <c r="AN1335" s="168"/>
      <c r="AO1335" s="168"/>
      <c r="AP1335" s="168"/>
      <c r="AQ1335" s="168"/>
      <c r="AR1335" s="168"/>
      <c r="AS1335" s="168"/>
      <c r="AT1335" s="168"/>
      <c r="AU1335" s="168"/>
      <c r="AV1335" s="168"/>
      <c r="AW1335" s="168"/>
      <c r="AX1335" s="168"/>
      <c r="AY1335" s="168"/>
      <c r="AZ1335" s="168"/>
      <c r="BA1335" s="168"/>
      <c r="BB1335" s="168"/>
      <c r="BC1335" s="168"/>
      <c r="BD1335" s="168"/>
      <c r="BE1335" s="168"/>
      <c r="BF1335" s="168"/>
      <c r="BG1335" s="168"/>
      <c r="BH1335" s="168"/>
      <c r="BI1335" s="168"/>
      <c r="BJ1335" s="168"/>
      <c r="BK1335" s="168"/>
      <c r="BL1335" s="168"/>
      <c r="BM1335" s="168"/>
      <c r="BN1335" s="168"/>
      <c r="BO1335" s="168"/>
      <c r="BP1335" s="168"/>
      <c r="BQ1335" s="168"/>
      <c r="BR1335" s="168"/>
      <c r="BS1335" s="168"/>
      <c r="BT1335" s="168"/>
      <c r="BU1335" s="168"/>
      <c r="BV1335" s="168"/>
      <c r="BW1335" s="168"/>
      <c r="BX1335" s="168"/>
      <c r="BY1335" s="168"/>
      <c r="BZ1335" s="168"/>
      <c r="CA1335" s="168"/>
      <c r="CB1335" s="168"/>
      <c r="CC1335" s="168"/>
      <c r="CD1335" s="168"/>
      <c r="CE1335" s="168"/>
      <c r="CF1335" s="168"/>
      <c r="CG1335" s="168"/>
      <c r="CH1335" s="168"/>
      <c r="CI1335" s="168"/>
      <c r="CJ1335" s="168"/>
      <c r="CK1335" s="168"/>
      <c r="CL1335" s="168"/>
      <c r="CM1335" s="168"/>
      <c r="CO1335" s="127"/>
    </row>
    <row r="1336" spans="3:112" ht="14.25" customHeight="1">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c r="AH1336" s="168"/>
      <c r="AI1336" s="168"/>
      <c r="AJ1336" s="168"/>
      <c r="AK1336" s="168"/>
      <c r="AL1336" s="168"/>
      <c r="AM1336" s="168"/>
      <c r="AN1336" s="168"/>
      <c r="AO1336" s="168"/>
      <c r="AP1336" s="168"/>
      <c r="AQ1336" s="168"/>
      <c r="AR1336" s="168"/>
      <c r="AS1336" s="168"/>
      <c r="AT1336" s="168"/>
      <c r="AU1336" s="168"/>
      <c r="AV1336" s="168"/>
      <c r="AW1336" s="168"/>
      <c r="AX1336" s="168"/>
      <c r="AY1336" s="168"/>
      <c r="AZ1336" s="168"/>
      <c r="BA1336" s="168"/>
      <c r="BB1336" s="168"/>
      <c r="BC1336" s="168"/>
      <c r="BD1336" s="168"/>
      <c r="BE1336" s="168"/>
      <c r="BF1336" s="168"/>
      <c r="BG1336" s="168"/>
      <c r="BH1336" s="168"/>
      <c r="BI1336" s="168"/>
      <c r="BJ1336" s="168"/>
      <c r="BK1336" s="168"/>
      <c r="BL1336" s="168"/>
      <c r="BM1336" s="168"/>
      <c r="BN1336" s="168"/>
      <c r="BO1336" s="168"/>
      <c r="BP1336" s="168"/>
      <c r="BQ1336" s="168"/>
      <c r="BR1336" s="168"/>
      <c r="BS1336" s="168"/>
      <c r="BT1336" s="168"/>
      <c r="BU1336" s="168"/>
      <c r="BV1336" s="168"/>
      <c r="BW1336" s="168"/>
      <c r="BX1336" s="168"/>
      <c r="BY1336" s="168"/>
      <c r="BZ1336" s="168"/>
      <c r="CA1336" s="168"/>
      <c r="CB1336" s="168"/>
      <c r="CC1336" s="168"/>
      <c r="CD1336" s="168"/>
      <c r="CE1336" s="168"/>
      <c r="CF1336" s="168"/>
      <c r="CG1336" s="168"/>
      <c r="CH1336" s="168"/>
      <c r="CI1336" s="168"/>
      <c r="CJ1336" s="168"/>
      <c r="CK1336" s="168"/>
      <c r="CL1336" s="168"/>
      <c r="CM1336" s="168"/>
      <c r="CO1336" s="127"/>
      <c r="CU1336" s="588" t="s">
        <v>760</v>
      </c>
      <c r="CV1336" s="589"/>
    </row>
    <row r="1337" spans="3:112" ht="14.25" customHeight="1">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c r="AH1337" s="168"/>
      <c r="AI1337" s="168"/>
      <c r="AJ1337" s="168"/>
      <c r="AK1337" s="168"/>
      <c r="AL1337" s="168"/>
      <c r="AM1337" s="168"/>
      <c r="AN1337" s="168"/>
      <c r="AO1337" s="168"/>
      <c r="AP1337" s="168"/>
      <c r="AQ1337" s="168"/>
      <c r="AR1337" s="168"/>
      <c r="AS1337" s="168"/>
      <c r="AT1337" s="168"/>
      <c r="AU1337" s="168"/>
      <c r="AV1337" s="168"/>
      <c r="AW1337" s="168"/>
      <c r="AX1337" s="168"/>
      <c r="AY1337" s="168"/>
      <c r="AZ1337" s="168"/>
      <c r="BA1337" s="168"/>
      <c r="BB1337" s="168"/>
      <c r="BC1337" s="168"/>
      <c r="BD1337" s="168"/>
      <c r="BE1337" s="168"/>
      <c r="BF1337" s="168"/>
      <c r="BG1337" s="168"/>
      <c r="BH1337" s="168"/>
      <c r="BI1337" s="168"/>
      <c r="BJ1337" s="168"/>
      <c r="BK1337" s="168"/>
      <c r="BL1337" s="168"/>
      <c r="BM1337" s="168"/>
      <c r="BN1337" s="168"/>
      <c r="BO1337" s="168"/>
      <c r="BP1337" s="168"/>
      <c r="BQ1337" s="168"/>
      <c r="BR1337" s="168"/>
      <c r="BS1337" s="168"/>
      <c r="BT1337" s="168"/>
      <c r="BU1337" s="168"/>
      <c r="BV1337" s="168"/>
      <c r="BW1337" s="168"/>
      <c r="BX1337" s="168"/>
      <c r="BY1337" s="168"/>
      <c r="BZ1337" s="168"/>
      <c r="CA1337" s="168"/>
      <c r="CB1337" s="168"/>
      <c r="CC1337" s="168"/>
      <c r="CD1337" s="168"/>
      <c r="CE1337" s="168"/>
      <c r="CF1337" s="168"/>
      <c r="CG1337" s="168"/>
      <c r="CH1337" s="168"/>
      <c r="CI1337" s="168"/>
      <c r="CJ1337" s="168"/>
      <c r="CK1337" s="168"/>
      <c r="CL1337" s="168"/>
      <c r="CM1337" s="168"/>
      <c r="CO1337" s="127"/>
      <c r="CU1337" s="170" t="s">
        <v>769</v>
      </c>
      <c r="CV1337" s="170" t="s">
        <v>770</v>
      </c>
    </row>
    <row r="1338" spans="3:112" ht="14.25" customHeight="1">
      <c r="C1338" s="168"/>
      <c r="D1338" s="168"/>
      <c r="E1338" s="168"/>
      <c r="F1338" s="168"/>
      <c r="G1338" s="168"/>
      <c r="H1338" s="168"/>
      <c r="I1338" s="168"/>
      <c r="J1338" s="168"/>
      <c r="K1338" s="168"/>
      <c r="L1338" s="168"/>
      <c r="M1338" s="168"/>
      <c r="N1338" s="168"/>
      <c r="O1338" s="168"/>
      <c r="P1338" s="168"/>
      <c r="Q1338" s="168"/>
      <c r="R1338" s="168"/>
      <c r="S1338" s="168"/>
      <c r="T1338" s="168"/>
      <c r="U1338" s="168"/>
      <c r="V1338" s="168"/>
      <c r="W1338" s="168"/>
      <c r="X1338" s="168"/>
      <c r="Y1338" s="168"/>
      <c r="Z1338" s="168"/>
      <c r="AA1338" s="168"/>
      <c r="AB1338" s="168"/>
      <c r="AC1338" s="168"/>
      <c r="AD1338" s="168"/>
      <c r="AE1338" s="168"/>
      <c r="AF1338" s="168"/>
      <c r="AG1338" s="168"/>
      <c r="AH1338" s="168"/>
      <c r="AI1338" s="168"/>
      <c r="AJ1338" s="168"/>
      <c r="AK1338" s="168"/>
      <c r="AL1338" s="168"/>
      <c r="AM1338" s="168"/>
      <c r="AN1338" s="168"/>
      <c r="AO1338" s="168"/>
      <c r="AP1338" s="168"/>
      <c r="AQ1338" s="168"/>
      <c r="AR1338" s="168"/>
      <c r="AS1338" s="168"/>
      <c r="AT1338" s="168"/>
      <c r="AU1338" s="168"/>
      <c r="AV1338" s="168"/>
      <c r="AW1338" s="168"/>
      <c r="AX1338" s="168"/>
      <c r="AY1338" s="168"/>
      <c r="AZ1338" s="168"/>
      <c r="BA1338" s="168"/>
      <c r="BB1338" s="168"/>
      <c r="BC1338" s="168"/>
      <c r="BD1338" s="168"/>
      <c r="BE1338" s="168"/>
      <c r="BF1338" s="168"/>
      <c r="BG1338" s="168"/>
      <c r="BH1338" s="168"/>
      <c r="BI1338" s="168"/>
      <c r="BJ1338" s="168"/>
      <c r="BK1338" s="168"/>
      <c r="BL1338" s="168"/>
      <c r="BM1338" s="168"/>
      <c r="BN1338" s="168"/>
      <c r="BO1338" s="168"/>
      <c r="BP1338" s="168"/>
      <c r="BQ1338" s="168"/>
      <c r="BR1338" s="168"/>
      <c r="BS1338" s="168"/>
      <c r="BT1338" s="168"/>
      <c r="BU1338" s="168"/>
      <c r="BV1338" s="168"/>
      <c r="BW1338" s="168"/>
      <c r="BX1338" s="168"/>
      <c r="BY1338" s="168"/>
      <c r="BZ1338" s="168"/>
      <c r="CA1338" s="168"/>
      <c r="CB1338" s="168"/>
      <c r="CC1338" s="168"/>
      <c r="CD1338" s="168"/>
      <c r="CE1338" s="168"/>
      <c r="CF1338" s="168"/>
      <c r="CG1338" s="168"/>
      <c r="CH1338" s="168"/>
      <c r="CI1338" s="168"/>
      <c r="CJ1338" s="168"/>
      <c r="CK1338" s="168"/>
      <c r="CL1338" s="168"/>
      <c r="CM1338" s="168"/>
      <c r="CO1338" s="127"/>
      <c r="CU1338" s="172">
        <v>55.3</v>
      </c>
      <c r="CV1338" s="176">
        <v>81</v>
      </c>
    </row>
    <row r="1339" spans="3:112" ht="14.25" customHeight="1">
      <c r="C1339" s="168"/>
      <c r="D1339" s="168"/>
      <c r="E1339" s="168"/>
      <c r="F1339" s="168"/>
      <c r="G1339" s="168"/>
      <c r="H1339" s="168"/>
      <c r="I1339" s="168"/>
      <c r="J1339" s="168"/>
      <c r="K1339" s="168"/>
      <c r="L1339" s="168"/>
      <c r="M1339" s="168"/>
      <c r="N1339" s="168"/>
      <c r="O1339" s="168"/>
      <c r="P1339" s="168"/>
      <c r="Q1339" s="168"/>
      <c r="R1339" s="168"/>
      <c r="S1339" s="168"/>
      <c r="T1339" s="168"/>
      <c r="U1339" s="168"/>
      <c r="V1339" s="168"/>
      <c r="W1339" s="168"/>
      <c r="X1339" s="168"/>
      <c r="Y1339" s="168"/>
      <c r="Z1339" s="168"/>
      <c r="AA1339" s="168"/>
      <c r="AB1339" s="168"/>
      <c r="AC1339" s="168"/>
      <c r="AD1339" s="168"/>
      <c r="AE1339" s="168"/>
      <c r="AF1339" s="168"/>
      <c r="AG1339" s="168"/>
      <c r="AH1339" s="168"/>
      <c r="AI1339" s="168"/>
      <c r="AJ1339" s="168"/>
      <c r="AK1339" s="168"/>
      <c r="AL1339" s="168"/>
      <c r="AM1339" s="168"/>
      <c r="AN1339" s="168"/>
      <c r="AO1339" s="168"/>
      <c r="AP1339" s="168"/>
      <c r="AQ1339" s="168"/>
      <c r="AR1339" s="168"/>
      <c r="AS1339" s="168"/>
      <c r="AT1339" s="168"/>
      <c r="AU1339" s="168"/>
      <c r="AV1339" s="168"/>
      <c r="AW1339" s="168"/>
      <c r="AX1339" s="168"/>
      <c r="AY1339" s="168"/>
      <c r="AZ1339" s="168"/>
      <c r="BA1339" s="168"/>
      <c r="BB1339" s="168"/>
      <c r="BC1339" s="168"/>
      <c r="BD1339" s="168"/>
      <c r="BE1339" s="168"/>
      <c r="BF1339" s="168"/>
      <c r="BG1339" s="168"/>
      <c r="BH1339" s="168"/>
      <c r="BI1339" s="168"/>
      <c r="BJ1339" s="168"/>
      <c r="BK1339" s="168"/>
      <c r="BL1339" s="168"/>
      <c r="BM1339" s="168"/>
      <c r="BN1339" s="168"/>
      <c r="BO1339" s="168"/>
      <c r="BP1339" s="168"/>
      <c r="BQ1339" s="168"/>
      <c r="BR1339" s="168"/>
      <c r="BS1339" s="168"/>
      <c r="BT1339" s="168"/>
      <c r="BU1339" s="168"/>
      <c r="BV1339" s="168"/>
      <c r="BW1339" s="168"/>
      <c r="BX1339" s="168"/>
      <c r="BY1339" s="168"/>
      <c r="BZ1339" s="168"/>
      <c r="CA1339" s="168"/>
      <c r="CB1339" s="168"/>
      <c r="CC1339" s="168"/>
      <c r="CD1339" s="168"/>
      <c r="CE1339" s="168"/>
      <c r="CF1339" s="168"/>
      <c r="CG1339" s="168"/>
      <c r="CH1339" s="168"/>
      <c r="CI1339" s="168"/>
      <c r="CJ1339" s="168"/>
      <c r="CK1339" s="168"/>
      <c r="CL1339" s="168"/>
      <c r="CM1339" s="168"/>
      <c r="CO1339" s="127"/>
    </row>
    <row r="1340" spans="3:112" ht="14.25" customHeight="1">
      <c r="C1340" s="611" t="s">
        <v>892</v>
      </c>
      <c r="D1340" s="611"/>
      <c r="E1340" s="611"/>
      <c r="F1340" s="611"/>
      <c r="G1340" s="611"/>
      <c r="H1340" s="611"/>
      <c r="I1340" s="611"/>
      <c r="J1340" s="611"/>
      <c r="K1340" s="611"/>
      <c r="L1340" s="611"/>
      <c r="M1340" s="611"/>
      <c r="N1340" s="611"/>
      <c r="O1340" s="611"/>
      <c r="P1340" s="611"/>
      <c r="Q1340" s="611"/>
      <c r="R1340" s="611"/>
      <c r="S1340" s="611"/>
      <c r="T1340" s="611"/>
      <c r="U1340" s="168"/>
      <c r="V1340" s="168"/>
      <c r="W1340" s="168"/>
      <c r="X1340" s="168"/>
      <c r="Y1340" s="168"/>
      <c r="Z1340" s="168"/>
      <c r="AA1340" s="168"/>
      <c r="AB1340" s="168"/>
      <c r="AC1340" s="168"/>
      <c r="AD1340" s="168"/>
      <c r="AE1340" s="168"/>
      <c r="AF1340" s="168"/>
      <c r="AG1340" s="168"/>
      <c r="AH1340" s="168"/>
      <c r="AI1340" s="168"/>
      <c r="AJ1340" s="168"/>
      <c r="AK1340" s="168"/>
      <c r="AL1340" s="168"/>
      <c r="AM1340" s="168"/>
      <c r="AN1340" s="168"/>
      <c r="AO1340" s="168"/>
      <c r="AP1340" s="168"/>
      <c r="AQ1340" s="168"/>
      <c r="AR1340" s="168"/>
      <c r="AS1340" s="168"/>
      <c r="AT1340" s="168"/>
      <c r="AU1340" s="168"/>
      <c r="AV1340" s="168"/>
      <c r="AW1340" s="611" t="s">
        <v>892</v>
      </c>
      <c r="AX1340" s="611"/>
      <c r="AY1340" s="611"/>
      <c r="AZ1340" s="611"/>
      <c r="BA1340" s="611"/>
      <c r="BB1340" s="611"/>
      <c r="BC1340" s="611"/>
      <c r="BD1340" s="611"/>
      <c r="BE1340" s="611"/>
      <c r="BF1340" s="611"/>
      <c r="BG1340" s="611"/>
      <c r="BH1340" s="611"/>
      <c r="BI1340" s="611"/>
      <c r="BJ1340" s="611"/>
      <c r="BK1340" s="611"/>
      <c r="BL1340" s="611"/>
      <c r="BM1340" s="611"/>
      <c r="BN1340" s="611"/>
      <c r="BO1340" s="168"/>
      <c r="BP1340" s="168"/>
      <c r="BQ1340" s="168"/>
      <c r="BR1340" s="168"/>
      <c r="BS1340" s="168"/>
      <c r="BT1340" s="168"/>
      <c r="BU1340" s="168"/>
      <c r="BV1340" s="168"/>
      <c r="BW1340" s="168"/>
      <c r="BX1340" s="168"/>
      <c r="BY1340" s="168"/>
      <c r="BZ1340" s="168"/>
      <c r="CA1340" s="168"/>
      <c r="CB1340" s="168"/>
      <c r="CC1340" s="168"/>
      <c r="CD1340" s="168"/>
      <c r="CE1340" s="168"/>
      <c r="CF1340" s="168"/>
      <c r="CG1340" s="168"/>
      <c r="CH1340" s="168"/>
      <c r="CI1340" s="168"/>
      <c r="CJ1340" s="168"/>
      <c r="CK1340" s="168"/>
      <c r="CL1340" s="168"/>
      <c r="CM1340" s="168"/>
      <c r="CO1340" s="127"/>
    </row>
    <row r="1341" spans="3:112" ht="14.25" customHeight="1">
      <c r="C1341" s="168"/>
      <c r="D1341" s="168"/>
      <c r="E1341" s="168"/>
      <c r="F1341" s="168"/>
      <c r="G1341" s="168"/>
      <c r="H1341" s="168"/>
      <c r="I1341" s="168"/>
      <c r="J1341" s="168"/>
      <c r="K1341" s="168"/>
      <c r="L1341" s="168"/>
      <c r="M1341" s="168"/>
      <c r="N1341" s="168"/>
      <c r="O1341" s="168"/>
      <c r="P1341" s="168"/>
      <c r="Q1341" s="168"/>
      <c r="R1341" s="168"/>
      <c r="S1341" s="168"/>
      <c r="T1341" s="168"/>
      <c r="U1341" s="168"/>
      <c r="V1341" s="168"/>
      <c r="W1341" s="168"/>
      <c r="X1341" s="168"/>
      <c r="Y1341" s="168"/>
      <c r="Z1341" s="168"/>
      <c r="AA1341" s="168"/>
      <c r="AB1341" s="168"/>
      <c r="AC1341" s="168"/>
      <c r="AD1341" s="168"/>
      <c r="AE1341" s="168"/>
      <c r="AF1341" s="168"/>
      <c r="AG1341" s="168"/>
      <c r="AH1341" s="168"/>
      <c r="AI1341" s="168"/>
      <c r="AJ1341" s="168"/>
      <c r="AK1341" s="168"/>
      <c r="AL1341" s="168"/>
      <c r="AM1341" s="168"/>
      <c r="AN1341" s="168"/>
      <c r="AO1341" s="168"/>
      <c r="AP1341" s="168"/>
      <c r="AQ1341" s="168"/>
      <c r="AR1341" s="168"/>
      <c r="AS1341" s="168"/>
      <c r="AT1341" s="168"/>
      <c r="AU1341" s="168"/>
      <c r="AV1341" s="168"/>
      <c r="AW1341" s="168"/>
      <c r="AX1341" s="168"/>
      <c r="AY1341" s="168"/>
      <c r="AZ1341" s="168"/>
      <c r="BA1341" s="168"/>
      <c r="BB1341" s="168"/>
      <c r="BC1341" s="168"/>
      <c r="BD1341" s="168"/>
      <c r="BE1341" s="168"/>
      <c r="BF1341" s="168"/>
      <c r="BG1341" s="168"/>
      <c r="BH1341" s="168"/>
      <c r="BI1341" s="168"/>
      <c r="BJ1341" s="168"/>
      <c r="BK1341" s="168"/>
      <c r="BL1341" s="168"/>
      <c r="BM1341" s="168"/>
      <c r="BN1341" s="168"/>
      <c r="BO1341" s="168"/>
      <c r="BP1341" s="168"/>
      <c r="BQ1341" s="168"/>
      <c r="BR1341" s="168"/>
      <c r="BS1341" s="168"/>
      <c r="BT1341" s="168"/>
      <c r="BU1341" s="168"/>
      <c r="BV1341" s="168"/>
      <c r="BW1341" s="168"/>
      <c r="BX1341" s="168"/>
      <c r="BY1341" s="168"/>
      <c r="BZ1341" s="168"/>
      <c r="CA1341" s="168"/>
      <c r="CB1341" s="168"/>
      <c r="CC1341" s="168"/>
      <c r="CD1341" s="168"/>
      <c r="CE1341" s="168"/>
      <c r="CF1341" s="168"/>
      <c r="CG1341" s="168"/>
      <c r="CH1341" s="168"/>
      <c r="CI1341" s="168"/>
      <c r="CJ1341" s="168"/>
      <c r="CK1341" s="168"/>
      <c r="CL1341" s="168"/>
      <c r="CM1341" s="168"/>
      <c r="CO1341" s="127"/>
      <c r="DA1341" s="588" t="s">
        <v>774</v>
      </c>
      <c r="DB1341" s="596"/>
      <c r="DC1341" s="596"/>
      <c r="DD1341" s="596"/>
      <c r="DE1341" s="596"/>
      <c r="DF1341" s="596"/>
      <c r="DG1341" s="596"/>
      <c r="DH1341" s="589"/>
    </row>
    <row r="1342" spans="3:112" ht="14.25" customHeight="1">
      <c r="C1342" s="610" t="s">
        <v>771</v>
      </c>
      <c r="D1342" s="610"/>
      <c r="E1342" s="610"/>
      <c r="F1342" s="610"/>
      <c r="G1342" s="610"/>
      <c r="H1342" s="610"/>
      <c r="I1342" s="610"/>
      <c r="J1342" s="610"/>
      <c r="K1342" s="610"/>
      <c r="L1342" s="610"/>
      <c r="M1342" s="610"/>
      <c r="N1342" s="610"/>
      <c r="O1342" s="610"/>
      <c r="P1342" s="610"/>
      <c r="Q1342" s="610"/>
      <c r="R1342" s="610"/>
      <c r="S1342" s="610"/>
      <c r="T1342" s="610"/>
      <c r="U1342" s="610"/>
      <c r="V1342" s="610"/>
      <c r="W1342" s="610"/>
      <c r="X1342" s="610"/>
      <c r="Y1342" s="610"/>
      <c r="Z1342" s="610"/>
      <c r="AA1342" s="610"/>
      <c r="AB1342" s="610"/>
      <c r="AC1342" s="610"/>
      <c r="AD1342" s="610"/>
      <c r="AE1342" s="610"/>
      <c r="AF1342" s="610"/>
      <c r="AG1342" s="610"/>
      <c r="AH1342" s="610"/>
      <c r="AI1342" s="610"/>
      <c r="AJ1342" s="610"/>
      <c r="AK1342" s="610"/>
      <c r="AL1342" s="610"/>
      <c r="AM1342" s="610"/>
      <c r="AN1342" s="610"/>
      <c r="AO1342" s="610"/>
      <c r="AP1342" s="610"/>
      <c r="AQ1342" s="610"/>
      <c r="AR1342" s="610"/>
      <c r="AS1342" s="168"/>
      <c r="AT1342" s="168"/>
      <c r="AU1342" s="168"/>
      <c r="AV1342" s="168"/>
      <c r="AW1342" s="610" t="s">
        <v>772</v>
      </c>
      <c r="AX1342" s="610"/>
      <c r="AY1342" s="610"/>
      <c r="AZ1342" s="610"/>
      <c r="BA1342" s="610"/>
      <c r="BB1342" s="610"/>
      <c r="BC1342" s="610"/>
      <c r="BD1342" s="610"/>
      <c r="BE1342" s="610"/>
      <c r="BF1342" s="610"/>
      <c r="BG1342" s="610"/>
      <c r="BH1342" s="610"/>
      <c r="BI1342" s="610"/>
      <c r="BJ1342" s="610"/>
      <c r="BK1342" s="610"/>
      <c r="BL1342" s="610"/>
      <c r="BM1342" s="610"/>
      <c r="BN1342" s="610"/>
      <c r="BO1342" s="610"/>
      <c r="BP1342" s="610"/>
      <c r="BQ1342" s="610"/>
      <c r="BR1342" s="610"/>
      <c r="BS1342" s="610"/>
      <c r="BT1342" s="610"/>
      <c r="BU1342" s="610"/>
      <c r="BV1342" s="610"/>
      <c r="BW1342" s="610"/>
      <c r="BX1342" s="610"/>
      <c r="BY1342" s="610"/>
      <c r="BZ1342" s="610"/>
      <c r="CA1342" s="610"/>
      <c r="CB1342" s="610"/>
      <c r="CC1342" s="610"/>
      <c r="CD1342" s="610"/>
      <c r="CE1342" s="610"/>
      <c r="CF1342" s="610"/>
      <c r="CG1342" s="610"/>
      <c r="CH1342" s="610"/>
      <c r="CI1342" s="610"/>
      <c r="CJ1342" s="610"/>
      <c r="CK1342" s="610"/>
      <c r="CL1342" s="610"/>
      <c r="CM1342" s="610"/>
      <c r="CN1342" s="610"/>
      <c r="CO1342" s="127"/>
      <c r="DA1342" s="170">
        <v>2012</v>
      </c>
      <c r="DB1342" s="170">
        <v>2013</v>
      </c>
      <c r="DC1342" s="170">
        <v>2014</v>
      </c>
      <c r="DD1342" s="170">
        <v>2015</v>
      </c>
      <c r="DE1342" s="170">
        <v>2016</v>
      </c>
      <c r="DF1342" s="170">
        <v>2017</v>
      </c>
      <c r="DG1342" s="171">
        <v>2018</v>
      </c>
      <c r="DH1342" s="212">
        <v>2019</v>
      </c>
    </row>
    <row r="1343" spans="3:112" ht="14.25" customHeight="1">
      <c r="C1343" s="168"/>
      <c r="D1343" s="168"/>
      <c r="E1343" s="168"/>
      <c r="F1343" s="168"/>
      <c r="G1343" s="168"/>
      <c r="H1343" s="168"/>
      <c r="I1343" s="168"/>
      <c r="J1343" s="168"/>
      <c r="K1343" s="168"/>
      <c r="L1343" s="168"/>
      <c r="M1343" s="168"/>
      <c r="N1343" s="168"/>
      <c r="O1343" s="168"/>
      <c r="P1343" s="168"/>
      <c r="Q1343" s="168"/>
      <c r="R1343" s="168"/>
      <c r="S1343" s="168"/>
      <c r="T1343" s="168"/>
      <c r="U1343" s="168"/>
      <c r="V1343" s="168"/>
      <c r="W1343" s="168"/>
      <c r="X1343" s="168"/>
      <c r="Y1343" s="168"/>
      <c r="Z1343" s="168"/>
      <c r="AA1343" s="168"/>
      <c r="AB1343" s="168"/>
      <c r="AC1343" s="168"/>
      <c r="AD1343" s="168"/>
      <c r="AE1343" s="168"/>
      <c r="AF1343" s="168"/>
      <c r="AG1343" s="168"/>
      <c r="AH1343" s="168"/>
      <c r="AI1343" s="168"/>
      <c r="AJ1343" s="168"/>
      <c r="AK1343" s="168"/>
      <c r="AL1343" s="168"/>
      <c r="AM1343" s="168"/>
      <c r="AN1343" s="168"/>
      <c r="AO1343" s="168"/>
      <c r="AP1343" s="168"/>
      <c r="AQ1343" s="168"/>
      <c r="AR1343" s="168"/>
      <c r="AS1343" s="168"/>
      <c r="AT1343" s="168"/>
      <c r="AU1343" s="168"/>
      <c r="AV1343" s="168"/>
      <c r="AW1343" s="168"/>
      <c r="AX1343" s="168"/>
      <c r="AY1343" s="168"/>
      <c r="AZ1343" s="168"/>
      <c r="BA1343" s="168"/>
      <c r="BB1343" s="168"/>
      <c r="BC1343" s="168"/>
      <c r="BD1343" s="168"/>
      <c r="BE1343" s="168"/>
      <c r="BF1343" s="168"/>
      <c r="BG1343" s="168"/>
      <c r="BH1343" s="168"/>
      <c r="BI1343" s="168"/>
      <c r="BJ1343" s="168"/>
      <c r="BK1343" s="168"/>
      <c r="BL1343" s="168"/>
      <c r="BM1343" s="168"/>
      <c r="BN1343" s="168"/>
      <c r="BO1343" s="168"/>
      <c r="BP1343" s="168"/>
      <c r="BQ1343" s="168"/>
      <c r="BR1343" s="168"/>
      <c r="BS1343" s="168"/>
      <c r="BT1343" s="168"/>
      <c r="BU1343" s="168"/>
      <c r="BV1343" s="168"/>
      <c r="BW1343" s="168"/>
      <c r="BX1343" s="168"/>
      <c r="BY1343" s="168"/>
      <c r="BZ1343" s="168"/>
      <c r="CA1343" s="168"/>
      <c r="CB1343" s="168"/>
      <c r="CC1343" s="168"/>
      <c r="CD1343" s="168"/>
      <c r="CE1343" s="168"/>
      <c r="CF1343" s="168"/>
      <c r="CG1343" s="168"/>
      <c r="CH1343" s="168"/>
      <c r="CI1343" s="168"/>
      <c r="CJ1343" s="168"/>
      <c r="CK1343" s="168"/>
      <c r="CL1343" s="168"/>
      <c r="CM1343" s="168"/>
      <c r="CO1343" s="127"/>
      <c r="DA1343" s="172"/>
      <c r="DB1343" s="172"/>
      <c r="DC1343" s="172"/>
      <c r="DD1343" s="172"/>
      <c r="DE1343" s="172"/>
      <c r="DF1343" s="172"/>
      <c r="DG1343" s="172"/>
      <c r="DH1343" s="209"/>
    </row>
    <row r="1344" spans="3:112" ht="14.25" customHeight="1">
      <c r="C1344" s="168"/>
      <c r="D1344" s="168"/>
      <c r="E1344" s="168"/>
      <c r="F1344" s="168"/>
      <c r="G1344" s="168"/>
      <c r="H1344" s="168"/>
      <c r="I1344" s="168"/>
      <c r="J1344" s="168"/>
      <c r="K1344" s="168"/>
      <c r="L1344" s="168"/>
      <c r="M1344" s="168"/>
      <c r="N1344" s="168"/>
      <c r="O1344" s="168"/>
      <c r="P1344" s="168"/>
      <c r="Q1344" s="168"/>
      <c r="R1344" s="168"/>
      <c r="S1344" s="168"/>
      <c r="T1344" s="168"/>
      <c r="U1344" s="168"/>
      <c r="V1344" s="168"/>
      <c r="W1344" s="168"/>
      <c r="X1344" s="168"/>
      <c r="Y1344" s="168"/>
      <c r="Z1344" s="168"/>
      <c r="AA1344" s="168"/>
      <c r="AB1344" s="168"/>
      <c r="AC1344" s="168"/>
      <c r="AD1344" s="168"/>
      <c r="AE1344" s="168"/>
      <c r="AF1344" s="168"/>
      <c r="AG1344" s="168"/>
      <c r="AH1344" s="168"/>
      <c r="AI1344" s="168"/>
      <c r="AJ1344" s="168"/>
      <c r="AK1344" s="168"/>
      <c r="AL1344" s="168"/>
      <c r="AM1344" s="168"/>
      <c r="AN1344" s="168"/>
      <c r="AO1344" s="168"/>
      <c r="AP1344" s="168"/>
      <c r="AQ1344" s="168"/>
      <c r="AR1344" s="168"/>
      <c r="AS1344" s="168"/>
      <c r="AT1344" s="168"/>
      <c r="AU1344" s="168"/>
      <c r="AV1344" s="168"/>
      <c r="AW1344" s="168"/>
      <c r="AX1344" s="168"/>
      <c r="AY1344" s="168"/>
      <c r="AZ1344" s="168"/>
      <c r="BA1344" s="168"/>
      <c r="BB1344" s="168"/>
      <c r="BC1344" s="168"/>
      <c r="BD1344" s="168"/>
      <c r="BE1344" s="168"/>
      <c r="BF1344" s="168"/>
      <c r="BG1344" s="168"/>
      <c r="BH1344" s="168"/>
      <c r="BI1344" s="168"/>
      <c r="BJ1344" s="168"/>
      <c r="BK1344" s="168"/>
      <c r="BL1344" s="168"/>
      <c r="BM1344" s="168"/>
      <c r="BN1344" s="168"/>
      <c r="BO1344" s="168"/>
      <c r="BP1344" s="168"/>
      <c r="BQ1344" s="168"/>
      <c r="BR1344" s="168"/>
      <c r="BS1344" s="168"/>
      <c r="BT1344" s="168"/>
      <c r="BU1344" s="168"/>
      <c r="BV1344" s="168"/>
      <c r="BW1344" s="168"/>
      <c r="BX1344" s="168"/>
      <c r="BY1344" s="168"/>
      <c r="BZ1344" s="168"/>
      <c r="CA1344" s="168"/>
      <c r="CB1344" s="168"/>
      <c r="CC1344" s="168"/>
      <c r="CD1344" s="168"/>
      <c r="CE1344" s="168"/>
      <c r="CF1344" s="168"/>
      <c r="CG1344" s="168"/>
      <c r="CH1344" s="168"/>
      <c r="CI1344" s="168"/>
      <c r="CJ1344" s="168"/>
      <c r="CK1344" s="168"/>
      <c r="CL1344" s="168"/>
      <c r="CM1344" s="168"/>
      <c r="CO1344" s="127"/>
    </row>
    <row r="1345" spans="3:112" ht="14.25" customHeight="1">
      <c r="C1345" s="168"/>
      <c r="D1345" s="168"/>
      <c r="E1345" s="168"/>
      <c r="F1345" s="168"/>
      <c r="G1345" s="168"/>
      <c r="H1345" s="168"/>
      <c r="I1345" s="168"/>
      <c r="J1345" s="168"/>
      <c r="K1345" s="168"/>
      <c r="L1345" s="168"/>
      <c r="M1345" s="168"/>
      <c r="N1345" s="168"/>
      <c r="O1345" s="168"/>
      <c r="P1345" s="168"/>
      <c r="Q1345" s="168"/>
      <c r="R1345" s="168"/>
      <c r="S1345" s="168"/>
      <c r="T1345" s="168"/>
      <c r="U1345" s="168"/>
      <c r="V1345" s="168"/>
      <c r="W1345" s="168"/>
      <c r="X1345" s="168"/>
      <c r="Y1345" s="168"/>
      <c r="Z1345" s="168"/>
      <c r="AA1345" s="168"/>
      <c r="AB1345" s="168"/>
      <c r="AC1345" s="168"/>
      <c r="AD1345" s="168"/>
      <c r="AE1345" s="168"/>
      <c r="AF1345" s="168"/>
      <c r="AG1345" s="168"/>
      <c r="AH1345" s="168"/>
      <c r="AI1345" s="168"/>
      <c r="AJ1345" s="168"/>
      <c r="AK1345" s="168"/>
      <c r="AL1345" s="168"/>
      <c r="AM1345" s="168"/>
      <c r="AN1345" s="168"/>
      <c r="AO1345" s="168"/>
      <c r="AP1345" s="168"/>
      <c r="AQ1345" s="168"/>
      <c r="AR1345" s="168"/>
      <c r="AS1345" s="168"/>
      <c r="AT1345" s="168"/>
      <c r="AU1345" s="168"/>
      <c r="AV1345" s="168"/>
      <c r="AW1345" s="168"/>
      <c r="AX1345" s="168"/>
      <c r="AY1345" s="168"/>
      <c r="AZ1345" s="168"/>
      <c r="BA1345" s="168"/>
      <c r="BB1345" s="168"/>
      <c r="BC1345" s="168"/>
      <c r="BD1345" s="168"/>
      <c r="BE1345" s="168"/>
      <c r="BF1345" s="168"/>
      <c r="BG1345" s="168"/>
      <c r="BH1345" s="168"/>
      <c r="BI1345" s="168"/>
      <c r="BJ1345" s="168"/>
      <c r="BK1345" s="168"/>
      <c r="BL1345" s="168"/>
      <c r="BM1345" s="168"/>
      <c r="BN1345" s="168"/>
      <c r="BO1345" s="168"/>
      <c r="BP1345" s="168"/>
      <c r="BQ1345" s="168"/>
      <c r="BR1345" s="168"/>
      <c r="BS1345" s="168"/>
      <c r="BT1345" s="168"/>
      <c r="BU1345" s="168"/>
      <c r="BV1345" s="168"/>
      <c r="BW1345" s="168"/>
      <c r="BX1345" s="168"/>
      <c r="BY1345" s="168"/>
      <c r="BZ1345" s="168"/>
      <c r="CA1345" s="168"/>
      <c r="CB1345" s="168"/>
      <c r="CC1345" s="168"/>
      <c r="CD1345" s="168"/>
      <c r="CE1345" s="168"/>
      <c r="CF1345" s="168"/>
      <c r="CG1345" s="168"/>
      <c r="CH1345" s="168"/>
      <c r="CI1345" s="168"/>
      <c r="CJ1345" s="168"/>
      <c r="CK1345" s="168"/>
      <c r="CL1345" s="168"/>
      <c r="CM1345" s="168"/>
      <c r="CO1345" s="127"/>
    </row>
    <row r="1346" spans="3:112" ht="14.25" customHeight="1">
      <c r="C1346" s="168"/>
      <c r="D1346" s="168"/>
      <c r="E1346" s="168"/>
      <c r="F1346" s="168"/>
      <c r="G1346" s="168"/>
      <c r="H1346" s="168"/>
      <c r="I1346" s="168"/>
      <c r="J1346" s="168"/>
      <c r="K1346" s="168"/>
      <c r="L1346" s="168"/>
      <c r="M1346" s="168"/>
      <c r="N1346" s="168"/>
      <c r="O1346" s="168"/>
      <c r="P1346" s="168"/>
      <c r="Q1346" s="168"/>
      <c r="R1346" s="168"/>
      <c r="S1346" s="168"/>
      <c r="T1346" s="168"/>
      <c r="U1346" s="168"/>
      <c r="V1346" s="168"/>
      <c r="W1346" s="168"/>
      <c r="X1346" s="168"/>
      <c r="Y1346" s="168"/>
      <c r="Z1346" s="168"/>
      <c r="AA1346" s="168"/>
      <c r="AB1346" s="168"/>
      <c r="AC1346" s="168"/>
      <c r="AD1346" s="168"/>
      <c r="AE1346" s="168"/>
      <c r="AF1346" s="168"/>
      <c r="AG1346" s="168"/>
      <c r="AH1346" s="168"/>
      <c r="AI1346" s="168"/>
      <c r="AJ1346" s="168"/>
      <c r="AK1346" s="168"/>
      <c r="AL1346" s="168"/>
      <c r="AM1346" s="168"/>
      <c r="AN1346" s="168"/>
      <c r="AO1346" s="168"/>
      <c r="AP1346" s="168"/>
      <c r="AQ1346" s="168"/>
      <c r="AR1346" s="168"/>
      <c r="AS1346" s="168"/>
      <c r="AT1346" s="168"/>
      <c r="AU1346" s="168"/>
      <c r="AV1346" s="168"/>
      <c r="AW1346" s="168"/>
      <c r="AX1346" s="168"/>
      <c r="AY1346" s="168"/>
      <c r="AZ1346" s="168"/>
      <c r="BA1346" s="168"/>
      <c r="BB1346" s="168"/>
      <c r="BC1346" s="168"/>
      <c r="BD1346" s="168"/>
      <c r="BE1346" s="168"/>
      <c r="BF1346" s="168"/>
      <c r="BG1346" s="168"/>
      <c r="BH1346" s="168"/>
      <c r="BI1346" s="168"/>
      <c r="BJ1346" s="168"/>
      <c r="BK1346" s="168"/>
      <c r="BL1346" s="168"/>
      <c r="BM1346" s="168"/>
      <c r="BN1346" s="168"/>
      <c r="BO1346" s="168"/>
      <c r="BP1346" s="168"/>
      <c r="BQ1346" s="168"/>
      <c r="BR1346" s="168"/>
      <c r="BS1346" s="168"/>
      <c r="BT1346" s="168"/>
      <c r="BU1346" s="168"/>
      <c r="BV1346" s="168"/>
      <c r="BW1346" s="168"/>
      <c r="BX1346" s="168"/>
      <c r="BY1346" s="168"/>
      <c r="BZ1346" s="168"/>
      <c r="CA1346" s="168"/>
      <c r="CB1346" s="168"/>
      <c r="CC1346" s="168"/>
      <c r="CD1346" s="168"/>
      <c r="CE1346" s="168"/>
      <c r="CF1346" s="168"/>
      <c r="CG1346" s="168"/>
      <c r="CH1346" s="168"/>
      <c r="CI1346" s="168"/>
      <c r="CJ1346" s="168"/>
      <c r="CK1346" s="168"/>
      <c r="CL1346" s="168"/>
      <c r="CM1346" s="168"/>
      <c r="CO1346" s="127"/>
      <c r="DA1346" s="590" t="s">
        <v>773</v>
      </c>
      <c r="DB1346" s="590"/>
      <c r="DC1346" s="590"/>
      <c r="DD1346" s="590"/>
      <c r="DE1346" s="590"/>
      <c r="DF1346" s="590"/>
      <c r="DG1346" s="590"/>
      <c r="DH1346" s="209"/>
    </row>
    <row r="1347" spans="3:112" ht="14.25" customHeight="1">
      <c r="C1347" s="168"/>
      <c r="D1347" s="168"/>
      <c r="E1347" s="168"/>
      <c r="F1347" s="168"/>
      <c r="G1347" s="168"/>
      <c r="H1347" s="168"/>
      <c r="I1347" s="168"/>
      <c r="J1347" s="168"/>
      <c r="K1347" s="168"/>
      <c r="L1347" s="168"/>
      <c r="M1347" s="168"/>
      <c r="N1347" s="168"/>
      <c r="O1347" s="168"/>
      <c r="P1347" s="168"/>
      <c r="Q1347" s="168"/>
      <c r="R1347" s="168"/>
      <c r="S1347" s="168"/>
      <c r="T1347" s="168"/>
      <c r="U1347" s="168"/>
      <c r="V1347" s="168"/>
      <c r="W1347" s="168"/>
      <c r="X1347" s="168"/>
      <c r="Y1347" s="168"/>
      <c r="Z1347" s="168"/>
      <c r="AA1347" s="168"/>
      <c r="AB1347" s="168"/>
      <c r="AC1347" s="168"/>
      <c r="AD1347" s="168"/>
      <c r="AE1347" s="168"/>
      <c r="AF1347" s="168"/>
      <c r="AG1347" s="168"/>
      <c r="AH1347" s="168"/>
      <c r="AI1347" s="168"/>
      <c r="AJ1347" s="168"/>
      <c r="AK1347" s="168"/>
      <c r="AL1347" s="168"/>
      <c r="AM1347" s="168"/>
      <c r="AN1347" s="168"/>
      <c r="AO1347" s="168"/>
      <c r="AP1347" s="168"/>
      <c r="AQ1347" s="168"/>
      <c r="AR1347" s="168"/>
      <c r="AS1347" s="168"/>
      <c r="AT1347" s="168"/>
      <c r="AU1347" s="168"/>
      <c r="AV1347" s="168"/>
      <c r="AW1347" s="168"/>
      <c r="AX1347" s="168"/>
      <c r="AY1347" s="168"/>
      <c r="AZ1347" s="168"/>
      <c r="BA1347" s="168"/>
      <c r="BB1347" s="168"/>
      <c r="BC1347" s="168"/>
      <c r="BD1347" s="168"/>
      <c r="BE1347" s="168"/>
      <c r="BF1347" s="168"/>
      <c r="BG1347" s="168"/>
      <c r="BH1347" s="168"/>
      <c r="BI1347" s="168"/>
      <c r="BJ1347" s="168"/>
      <c r="BK1347" s="168"/>
      <c r="BL1347" s="168"/>
      <c r="BM1347" s="168"/>
      <c r="BN1347" s="168"/>
      <c r="BO1347" s="168"/>
      <c r="BP1347" s="168"/>
      <c r="BQ1347" s="168"/>
      <c r="BR1347" s="168"/>
      <c r="BS1347" s="168"/>
      <c r="BT1347" s="168"/>
      <c r="BU1347" s="168"/>
      <c r="BV1347" s="168"/>
      <c r="BW1347" s="168"/>
      <c r="BX1347" s="168"/>
      <c r="BY1347" s="168"/>
      <c r="BZ1347" s="168"/>
      <c r="CA1347" s="168"/>
      <c r="CB1347" s="168"/>
      <c r="CC1347" s="168"/>
      <c r="CD1347" s="168"/>
      <c r="CE1347" s="168"/>
      <c r="CF1347" s="168"/>
      <c r="CG1347" s="168"/>
      <c r="CH1347" s="168"/>
      <c r="CI1347" s="168"/>
      <c r="CJ1347" s="168"/>
      <c r="CK1347" s="168"/>
      <c r="CL1347" s="168"/>
      <c r="CM1347" s="168"/>
      <c r="CO1347" s="127"/>
      <c r="DA1347" s="170">
        <v>2012</v>
      </c>
      <c r="DB1347" s="170">
        <v>2013</v>
      </c>
      <c r="DC1347" s="170">
        <v>2014</v>
      </c>
      <c r="DD1347" s="170">
        <v>2015</v>
      </c>
      <c r="DE1347" s="170">
        <v>2016</v>
      </c>
      <c r="DF1347" s="170">
        <v>2017</v>
      </c>
      <c r="DG1347" s="171">
        <v>2018</v>
      </c>
      <c r="DH1347" s="212">
        <v>2019</v>
      </c>
    </row>
    <row r="1348" spans="3:112" ht="14.25" customHeight="1">
      <c r="C1348" s="168"/>
      <c r="D1348" s="168"/>
      <c r="E1348" s="168"/>
      <c r="F1348" s="168"/>
      <c r="G1348" s="168"/>
      <c r="H1348" s="168"/>
      <c r="I1348" s="168"/>
      <c r="J1348" s="168"/>
      <c r="K1348" s="168"/>
      <c r="L1348" s="168"/>
      <c r="M1348" s="168"/>
      <c r="N1348" s="168"/>
      <c r="O1348" s="168"/>
      <c r="P1348" s="168"/>
      <c r="Q1348" s="168"/>
      <c r="R1348" s="168"/>
      <c r="S1348" s="168"/>
      <c r="T1348" s="168"/>
      <c r="U1348" s="168"/>
      <c r="V1348" s="168"/>
      <c r="W1348" s="168"/>
      <c r="X1348" s="168"/>
      <c r="Y1348" s="168"/>
      <c r="Z1348" s="168"/>
      <c r="AA1348" s="168"/>
      <c r="AB1348" s="168"/>
      <c r="AC1348" s="168"/>
      <c r="AD1348" s="168"/>
      <c r="AE1348" s="168"/>
      <c r="AF1348" s="168"/>
      <c r="AG1348" s="168"/>
      <c r="AH1348" s="168"/>
      <c r="AI1348" s="168"/>
      <c r="AJ1348" s="168"/>
      <c r="AK1348" s="168"/>
      <c r="AL1348" s="168"/>
      <c r="AM1348" s="168"/>
      <c r="AN1348" s="168"/>
      <c r="AO1348" s="168"/>
      <c r="AP1348" s="168"/>
      <c r="AQ1348" s="168"/>
      <c r="AR1348" s="168"/>
      <c r="AS1348" s="168"/>
      <c r="AT1348" s="168"/>
      <c r="AU1348" s="168"/>
      <c r="AV1348" s="168"/>
      <c r="AW1348" s="168"/>
      <c r="AX1348" s="168"/>
      <c r="AY1348" s="168"/>
      <c r="AZ1348" s="168"/>
      <c r="BA1348" s="168"/>
      <c r="BB1348" s="168"/>
      <c r="BC1348" s="168"/>
      <c r="BD1348" s="168"/>
      <c r="BE1348" s="168"/>
      <c r="BF1348" s="168"/>
      <c r="BG1348" s="168"/>
      <c r="BH1348" s="168"/>
      <c r="BI1348" s="168"/>
      <c r="BJ1348" s="168"/>
      <c r="BK1348" s="168"/>
      <c r="BL1348" s="168"/>
      <c r="BM1348" s="168"/>
      <c r="BN1348" s="168"/>
      <c r="BO1348" s="168"/>
      <c r="BP1348" s="168"/>
      <c r="BQ1348" s="168"/>
      <c r="BR1348" s="168"/>
      <c r="BS1348" s="168"/>
      <c r="BT1348" s="168"/>
      <c r="BU1348" s="168"/>
      <c r="BV1348" s="168"/>
      <c r="BW1348" s="168"/>
      <c r="BX1348" s="168"/>
      <c r="BY1348" s="168"/>
      <c r="BZ1348" s="168"/>
      <c r="CA1348" s="168"/>
      <c r="CB1348" s="168"/>
      <c r="CC1348" s="168"/>
      <c r="CD1348" s="168"/>
      <c r="CE1348" s="168"/>
      <c r="CF1348" s="168"/>
      <c r="CG1348" s="168"/>
      <c r="CH1348" s="168"/>
      <c r="CI1348" s="168"/>
      <c r="CJ1348" s="168"/>
      <c r="CK1348" s="168"/>
      <c r="CL1348" s="168"/>
      <c r="CM1348" s="168"/>
      <c r="CO1348" s="127"/>
      <c r="DA1348" s="172">
        <v>69.400000000000006</v>
      </c>
      <c r="DB1348" s="172">
        <v>71.3</v>
      </c>
      <c r="DC1348" s="172">
        <v>72.400000000000006</v>
      </c>
      <c r="DD1348" s="172">
        <v>72.5</v>
      </c>
      <c r="DE1348" s="172">
        <v>72.2</v>
      </c>
      <c r="DF1348" s="172">
        <v>77.3</v>
      </c>
      <c r="DG1348" s="172"/>
      <c r="DH1348" s="209"/>
    </row>
    <row r="1349" spans="3:112" ht="14.25" customHeight="1">
      <c r="C1349" s="168"/>
      <c r="D1349" s="168"/>
      <c r="E1349" s="168"/>
      <c r="F1349" s="168"/>
      <c r="G1349" s="168"/>
      <c r="H1349" s="168"/>
      <c r="I1349" s="168"/>
      <c r="J1349" s="168"/>
      <c r="K1349" s="168"/>
      <c r="L1349" s="168"/>
      <c r="M1349" s="168"/>
      <c r="N1349" s="168"/>
      <c r="O1349" s="168"/>
      <c r="P1349" s="168"/>
      <c r="Q1349" s="168"/>
      <c r="R1349" s="168"/>
      <c r="S1349" s="168"/>
      <c r="T1349" s="168"/>
      <c r="U1349" s="168"/>
      <c r="V1349" s="168"/>
      <c r="W1349" s="168"/>
      <c r="X1349" s="168"/>
      <c r="Y1349" s="168"/>
      <c r="Z1349" s="168"/>
      <c r="AA1349" s="168"/>
      <c r="AB1349" s="168"/>
      <c r="AC1349" s="168"/>
      <c r="AD1349" s="168"/>
      <c r="AE1349" s="168"/>
      <c r="AF1349" s="168"/>
      <c r="AG1349" s="168"/>
      <c r="AH1349" s="168"/>
      <c r="AI1349" s="168"/>
      <c r="AJ1349" s="168"/>
      <c r="AK1349" s="168"/>
      <c r="AL1349" s="168"/>
      <c r="AM1349" s="168"/>
      <c r="AN1349" s="168"/>
      <c r="AO1349" s="168"/>
      <c r="AP1349" s="168"/>
      <c r="AQ1349" s="168"/>
      <c r="AR1349" s="168"/>
      <c r="AS1349" s="168"/>
      <c r="AT1349" s="168"/>
      <c r="AU1349" s="168"/>
      <c r="AV1349" s="168"/>
      <c r="AW1349" s="168"/>
      <c r="AX1349" s="168"/>
      <c r="AY1349" s="168"/>
      <c r="AZ1349" s="168"/>
      <c r="BA1349" s="168"/>
      <c r="BB1349" s="168"/>
      <c r="BC1349" s="168"/>
      <c r="BD1349" s="168"/>
      <c r="BE1349" s="168"/>
      <c r="BF1349" s="168"/>
      <c r="BG1349" s="168"/>
      <c r="BH1349" s="168"/>
      <c r="BI1349" s="168"/>
      <c r="BJ1349" s="168"/>
      <c r="BK1349" s="168"/>
      <c r="BL1349" s="168"/>
      <c r="BM1349" s="168"/>
      <c r="BN1349" s="168"/>
      <c r="BO1349" s="168"/>
      <c r="BP1349" s="168"/>
      <c r="BQ1349" s="168"/>
      <c r="BR1349" s="168"/>
      <c r="BS1349" s="168"/>
      <c r="BT1349" s="168"/>
      <c r="BU1349" s="168"/>
      <c r="BV1349" s="168"/>
      <c r="BW1349" s="168"/>
      <c r="BX1349" s="168"/>
      <c r="BY1349" s="168"/>
      <c r="BZ1349" s="168"/>
      <c r="CA1349" s="168"/>
      <c r="CB1349" s="168"/>
      <c r="CC1349" s="168"/>
      <c r="CD1349" s="168"/>
      <c r="CE1349" s="168"/>
      <c r="CF1349" s="168"/>
      <c r="CG1349" s="168"/>
      <c r="CH1349" s="168"/>
      <c r="CI1349" s="168"/>
      <c r="CJ1349" s="168"/>
      <c r="CK1349" s="168"/>
      <c r="CL1349" s="168"/>
      <c r="CM1349" s="168"/>
      <c r="CO1349" s="127"/>
    </row>
    <row r="1350" spans="3:112" ht="14.25" customHeight="1">
      <c r="C1350" s="168"/>
      <c r="D1350" s="168"/>
      <c r="E1350" s="168"/>
      <c r="F1350" s="168"/>
      <c r="G1350" s="168"/>
      <c r="H1350" s="168"/>
      <c r="I1350" s="168"/>
      <c r="J1350" s="168"/>
      <c r="K1350" s="168"/>
      <c r="L1350" s="168"/>
      <c r="M1350" s="168"/>
      <c r="N1350" s="168"/>
      <c r="O1350" s="168"/>
      <c r="P1350" s="168"/>
      <c r="Q1350" s="168"/>
      <c r="R1350" s="168"/>
      <c r="S1350" s="168"/>
      <c r="T1350" s="168"/>
      <c r="U1350" s="168"/>
      <c r="V1350" s="168"/>
      <c r="W1350" s="168"/>
      <c r="X1350" s="168"/>
      <c r="Y1350" s="168"/>
      <c r="Z1350" s="168"/>
      <c r="AA1350" s="168"/>
      <c r="AB1350" s="168"/>
      <c r="AC1350" s="168"/>
      <c r="AD1350" s="168"/>
      <c r="AE1350" s="168"/>
      <c r="AF1350" s="168"/>
      <c r="AG1350" s="168"/>
      <c r="AH1350" s="168"/>
      <c r="AI1350" s="168"/>
      <c r="AJ1350" s="168"/>
      <c r="AK1350" s="168"/>
      <c r="AL1350" s="168"/>
      <c r="AM1350" s="168"/>
      <c r="AN1350" s="168"/>
      <c r="AO1350" s="168"/>
      <c r="AP1350" s="168"/>
      <c r="AQ1350" s="168"/>
      <c r="AR1350" s="168"/>
      <c r="AS1350" s="168"/>
      <c r="AT1350" s="168"/>
      <c r="AU1350" s="168"/>
      <c r="AV1350" s="168"/>
      <c r="AW1350" s="168"/>
      <c r="AX1350" s="168"/>
      <c r="AY1350" s="168"/>
      <c r="AZ1350" s="168"/>
      <c r="BA1350" s="168"/>
      <c r="BB1350" s="168"/>
      <c r="BC1350" s="168"/>
      <c r="BD1350" s="168"/>
      <c r="BE1350" s="168"/>
      <c r="BF1350" s="168"/>
      <c r="BG1350" s="168"/>
      <c r="BH1350" s="168"/>
      <c r="BI1350" s="168"/>
      <c r="BJ1350" s="168"/>
      <c r="BK1350" s="168"/>
      <c r="BL1350" s="168"/>
      <c r="BM1350" s="168"/>
      <c r="BN1350" s="168"/>
      <c r="BO1350" s="168"/>
      <c r="BP1350" s="168"/>
      <c r="BQ1350" s="168"/>
      <c r="BR1350" s="168"/>
      <c r="BS1350" s="168"/>
      <c r="BT1350" s="168"/>
      <c r="BU1350" s="168"/>
      <c r="BV1350" s="168"/>
      <c r="BW1350" s="168"/>
      <c r="BX1350" s="168"/>
      <c r="BY1350" s="168"/>
      <c r="BZ1350" s="168"/>
      <c r="CA1350" s="168"/>
      <c r="CB1350" s="168"/>
      <c r="CC1350" s="168"/>
      <c r="CD1350" s="168"/>
      <c r="CE1350" s="168"/>
      <c r="CF1350" s="168"/>
      <c r="CG1350" s="168"/>
      <c r="CH1350" s="168"/>
      <c r="CI1350" s="168"/>
      <c r="CJ1350" s="168"/>
      <c r="CK1350" s="168"/>
      <c r="CL1350" s="168"/>
      <c r="CM1350" s="168"/>
      <c r="CO1350" s="127"/>
    </row>
    <row r="1351" spans="3:112" ht="14.25" customHeight="1">
      <c r="C1351" s="168"/>
      <c r="D1351" s="168"/>
      <c r="E1351" s="168"/>
      <c r="F1351" s="168"/>
      <c r="G1351" s="168"/>
      <c r="H1351" s="168"/>
      <c r="I1351" s="168"/>
      <c r="J1351" s="168"/>
      <c r="K1351" s="168"/>
      <c r="L1351" s="168"/>
      <c r="M1351" s="168"/>
      <c r="N1351" s="168"/>
      <c r="O1351" s="168"/>
      <c r="P1351" s="168"/>
      <c r="Q1351" s="168"/>
      <c r="R1351" s="168"/>
      <c r="S1351" s="168"/>
      <c r="T1351" s="168"/>
      <c r="U1351" s="168"/>
      <c r="V1351" s="168"/>
      <c r="W1351" s="168"/>
      <c r="X1351" s="168"/>
      <c r="Y1351" s="168"/>
      <c r="Z1351" s="168"/>
      <c r="AA1351" s="168"/>
      <c r="AB1351" s="168"/>
      <c r="AC1351" s="168"/>
      <c r="AD1351" s="168"/>
      <c r="AE1351" s="168"/>
      <c r="AF1351" s="168"/>
      <c r="AG1351" s="168"/>
      <c r="AH1351" s="168"/>
      <c r="AI1351" s="168"/>
      <c r="AJ1351" s="168"/>
      <c r="AK1351" s="168"/>
      <c r="AL1351" s="168"/>
      <c r="AM1351" s="168"/>
      <c r="AN1351" s="168"/>
      <c r="AO1351" s="168"/>
      <c r="AP1351" s="168"/>
      <c r="AQ1351" s="168"/>
      <c r="AR1351" s="168"/>
      <c r="AS1351" s="168"/>
      <c r="AT1351" s="168"/>
      <c r="AU1351" s="168"/>
      <c r="AV1351" s="168"/>
      <c r="AW1351" s="168"/>
      <c r="AX1351" s="168"/>
      <c r="AY1351" s="168"/>
      <c r="AZ1351" s="168"/>
      <c r="BA1351" s="168"/>
      <c r="BB1351" s="168"/>
      <c r="BC1351" s="168"/>
      <c r="BD1351" s="168"/>
      <c r="BE1351" s="168"/>
      <c r="BF1351" s="168"/>
      <c r="BG1351" s="168"/>
      <c r="BH1351" s="168"/>
      <c r="BI1351" s="168"/>
      <c r="BJ1351" s="168"/>
      <c r="BK1351" s="168"/>
      <c r="BL1351" s="168"/>
      <c r="BM1351" s="168"/>
      <c r="BN1351" s="168"/>
      <c r="BO1351" s="168"/>
      <c r="BP1351" s="168"/>
      <c r="BQ1351" s="168"/>
      <c r="BR1351" s="168"/>
      <c r="BS1351" s="168"/>
      <c r="BT1351" s="168"/>
      <c r="BU1351" s="168"/>
      <c r="BV1351" s="168"/>
      <c r="BW1351" s="168"/>
      <c r="BX1351" s="168"/>
      <c r="BY1351" s="168"/>
      <c r="BZ1351" s="168"/>
      <c r="CA1351" s="168"/>
      <c r="CB1351" s="168"/>
      <c r="CC1351" s="168"/>
      <c r="CD1351" s="168"/>
      <c r="CE1351" s="168"/>
      <c r="CF1351" s="168"/>
      <c r="CG1351" s="168"/>
      <c r="CH1351" s="168"/>
      <c r="CI1351" s="168"/>
      <c r="CJ1351" s="168"/>
      <c r="CK1351" s="168"/>
      <c r="CL1351" s="168"/>
      <c r="CM1351" s="168"/>
      <c r="CO1351" s="127"/>
    </row>
    <row r="1352" spans="3:112" ht="14.25" customHeight="1">
      <c r="C1352" s="168"/>
      <c r="D1352" s="168"/>
      <c r="E1352" s="168"/>
      <c r="F1352" s="168"/>
      <c r="G1352" s="168"/>
      <c r="H1352" s="168"/>
      <c r="I1352" s="168"/>
      <c r="J1352" s="168"/>
      <c r="K1352" s="168"/>
      <c r="L1352" s="168"/>
      <c r="M1352" s="168"/>
      <c r="N1352" s="168"/>
      <c r="O1352" s="168"/>
      <c r="P1352" s="168"/>
      <c r="Q1352" s="168"/>
      <c r="R1352" s="168"/>
      <c r="S1352" s="168"/>
      <c r="T1352" s="168"/>
      <c r="U1352" s="168"/>
      <c r="V1352" s="168"/>
      <c r="W1352" s="168"/>
      <c r="X1352" s="168"/>
      <c r="Y1352" s="168"/>
      <c r="Z1352" s="168"/>
      <c r="AA1352" s="168"/>
      <c r="AB1352" s="168"/>
      <c r="AC1352" s="168"/>
      <c r="AD1352" s="168"/>
      <c r="AE1352" s="168"/>
      <c r="AF1352" s="168"/>
      <c r="AG1352" s="168"/>
      <c r="AH1352" s="168"/>
      <c r="AI1352" s="168"/>
      <c r="AJ1352" s="168"/>
      <c r="AK1352" s="168"/>
      <c r="AL1352" s="168"/>
      <c r="AM1352" s="168"/>
      <c r="AN1352" s="168"/>
      <c r="AO1352" s="168"/>
      <c r="AP1352" s="168"/>
      <c r="AQ1352" s="168"/>
      <c r="AR1352" s="168"/>
      <c r="AS1352" s="168"/>
      <c r="AT1352" s="168"/>
      <c r="AU1352" s="168"/>
      <c r="AV1352" s="168"/>
      <c r="AW1352" s="168"/>
      <c r="AX1352" s="168"/>
      <c r="AY1352" s="168"/>
      <c r="AZ1352" s="168"/>
      <c r="BA1352" s="168"/>
      <c r="BB1352" s="168"/>
      <c r="BC1352" s="168"/>
      <c r="BD1352" s="168"/>
      <c r="BE1352" s="168"/>
      <c r="BF1352" s="168"/>
      <c r="BG1352" s="168"/>
      <c r="BH1352" s="168"/>
      <c r="BI1352" s="168"/>
      <c r="BJ1352" s="168"/>
      <c r="BK1352" s="168"/>
      <c r="BL1352" s="168"/>
      <c r="BM1352" s="168"/>
      <c r="BN1352" s="168"/>
      <c r="BO1352" s="168"/>
      <c r="BP1352" s="168"/>
      <c r="BQ1352" s="168"/>
      <c r="BR1352" s="168"/>
      <c r="BS1352" s="168"/>
      <c r="BT1352" s="168"/>
      <c r="BU1352" s="168"/>
      <c r="BV1352" s="168"/>
      <c r="BW1352" s="168"/>
      <c r="BX1352" s="168"/>
      <c r="BY1352" s="168"/>
      <c r="BZ1352" s="168"/>
      <c r="CA1352" s="168"/>
      <c r="CB1352" s="168"/>
      <c r="CC1352" s="168"/>
      <c r="CD1352" s="168"/>
      <c r="CE1352" s="168"/>
      <c r="CF1352" s="168"/>
      <c r="CG1352" s="168"/>
      <c r="CH1352" s="168"/>
      <c r="CI1352" s="168"/>
      <c r="CJ1352" s="168"/>
      <c r="CK1352" s="168"/>
      <c r="CL1352" s="168"/>
      <c r="CM1352" s="168"/>
      <c r="CO1352" s="127"/>
    </row>
    <row r="1353" spans="3:112" ht="14.25" customHeight="1">
      <c r="C1353" s="168"/>
      <c r="D1353" s="168"/>
      <c r="E1353" s="168"/>
      <c r="F1353" s="168"/>
      <c r="G1353" s="168"/>
      <c r="H1353" s="168"/>
      <c r="I1353" s="168"/>
      <c r="J1353" s="168"/>
      <c r="K1353" s="168"/>
      <c r="L1353" s="168"/>
      <c r="M1353" s="168"/>
      <c r="N1353" s="168"/>
      <c r="O1353" s="168"/>
      <c r="P1353" s="168"/>
      <c r="Q1353" s="168"/>
      <c r="R1353" s="168"/>
      <c r="S1353" s="168"/>
      <c r="T1353" s="168"/>
      <c r="U1353" s="168"/>
      <c r="V1353" s="168"/>
      <c r="W1353" s="168"/>
      <c r="X1353" s="168"/>
      <c r="Y1353" s="168"/>
      <c r="Z1353" s="168"/>
      <c r="AA1353" s="168"/>
      <c r="AB1353" s="168"/>
      <c r="AC1353" s="168"/>
      <c r="AD1353" s="168"/>
      <c r="AE1353" s="168"/>
      <c r="AF1353" s="168"/>
      <c r="AG1353" s="168"/>
      <c r="AH1353" s="168"/>
      <c r="AI1353" s="168"/>
      <c r="AJ1353" s="168"/>
      <c r="AK1353" s="168"/>
      <c r="AL1353" s="168"/>
      <c r="AM1353" s="168"/>
      <c r="AN1353" s="168"/>
      <c r="AO1353" s="168"/>
      <c r="AP1353" s="168"/>
      <c r="AQ1353" s="168"/>
      <c r="AR1353" s="168"/>
      <c r="AS1353" s="168"/>
      <c r="AT1353" s="168"/>
      <c r="AU1353" s="168"/>
      <c r="AV1353" s="168"/>
      <c r="AW1353" s="168"/>
      <c r="AX1353" s="168"/>
      <c r="AY1353" s="168"/>
      <c r="AZ1353" s="168"/>
      <c r="BA1353" s="168"/>
      <c r="BB1353" s="168"/>
      <c r="BC1353" s="168"/>
      <c r="BD1353" s="168"/>
      <c r="BE1353" s="168"/>
      <c r="BF1353" s="168"/>
      <c r="BG1353" s="168"/>
      <c r="BH1353" s="168"/>
      <c r="BI1353" s="168"/>
      <c r="BJ1353" s="168"/>
      <c r="BK1353" s="168"/>
      <c r="BL1353" s="168"/>
      <c r="BM1353" s="168"/>
      <c r="BN1353" s="168"/>
      <c r="BO1353" s="168"/>
      <c r="BP1353" s="168"/>
      <c r="BQ1353" s="168"/>
      <c r="BR1353" s="168"/>
      <c r="BS1353" s="168"/>
      <c r="BT1353" s="168"/>
      <c r="BU1353" s="168"/>
      <c r="BV1353" s="168"/>
      <c r="BW1353" s="168"/>
      <c r="BX1353" s="168"/>
      <c r="BY1353" s="168"/>
      <c r="BZ1353" s="168"/>
      <c r="CA1353" s="168"/>
      <c r="CB1353" s="168"/>
      <c r="CC1353" s="168"/>
      <c r="CD1353" s="168"/>
      <c r="CE1353" s="168"/>
      <c r="CF1353" s="168"/>
      <c r="CG1353" s="168"/>
      <c r="CH1353" s="168"/>
      <c r="CI1353" s="168"/>
      <c r="CJ1353" s="168"/>
      <c r="CK1353" s="168"/>
      <c r="CL1353" s="168"/>
      <c r="CM1353" s="168"/>
      <c r="CO1353" s="127"/>
    </row>
    <row r="1354" spans="3:112" ht="14.25" customHeight="1">
      <c r="C1354" s="168"/>
      <c r="D1354" s="168"/>
      <c r="E1354" s="168"/>
      <c r="F1354" s="168"/>
      <c r="G1354" s="168"/>
      <c r="H1354" s="168"/>
      <c r="I1354" s="168"/>
      <c r="J1354" s="168"/>
      <c r="K1354" s="168"/>
      <c r="L1354" s="168"/>
      <c r="M1354" s="168"/>
      <c r="N1354" s="168"/>
      <c r="O1354" s="168"/>
      <c r="P1354" s="168"/>
      <c r="Q1354" s="168"/>
      <c r="R1354" s="168"/>
      <c r="S1354" s="168"/>
      <c r="T1354" s="168"/>
      <c r="U1354" s="168"/>
      <c r="V1354" s="168"/>
      <c r="W1354" s="168"/>
      <c r="X1354" s="168"/>
      <c r="Y1354" s="168"/>
      <c r="Z1354" s="168"/>
      <c r="AA1354" s="168"/>
      <c r="AB1354" s="168"/>
      <c r="AC1354" s="168"/>
      <c r="AD1354" s="168"/>
      <c r="AE1354" s="168"/>
      <c r="AF1354" s="168"/>
      <c r="AG1354" s="168"/>
      <c r="AH1354" s="168"/>
      <c r="AI1354" s="168"/>
      <c r="AJ1354" s="168"/>
      <c r="AK1354" s="168"/>
      <c r="AL1354" s="168"/>
      <c r="AM1354" s="168"/>
      <c r="AN1354" s="168"/>
      <c r="AO1354" s="168"/>
      <c r="AP1354" s="168"/>
      <c r="AQ1354" s="168"/>
      <c r="AR1354" s="168"/>
      <c r="AS1354" s="168"/>
      <c r="AT1354" s="168"/>
      <c r="AU1354" s="168"/>
      <c r="AV1354" s="168"/>
      <c r="AW1354" s="168"/>
      <c r="AX1354" s="168"/>
      <c r="AY1354" s="168"/>
      <c r="AZ1354" s="168"/>
      <c r="BA1354" s="168"/>
      <c r="BB1354" s="168"/>
      <c r="BC1354" s="168"/>
      <c r="BD1354" s="168"/>
      <c r="BE1354" s="168"/>
      <c r="BF1354" s="168"/>
      <c r="BG1354" s="168"/>
      <c r="BH1354" s="168"/>
      <c r="BI1354" s="168"/>
      <c r="BJ1354" s="168"/>
      <c r="BK1354" s="168"/>
      <c r="BL1354" s="168"/>
      <c r="BM1354" s="168"/>
      <c r="BN1354" s="168"/>
      <c r="BO1354" s="168"/>
      <c r="BP1354" s="168"/>
      <c r="BQ1354" s="168"/>
      <c r="BR1354" s="168"/>
      <c r="BS1354" s="168"/>
      <c r="BT1354" s="168"/>
      <c r="BU1354" s="168"/>
      <c r="BV1354" s="168"/>
      <c r="BW1354" s="168"/>
      <c r="BX1354" s="168"/>
      <c r="BY1354" s="168"/>
      <c r="BZ1354" s="168"/>
      <c r="CA1354" s="168"/>
      <c r="CB1354" s="168"/>
      <c r="CC1354" s="168"/>
      <c r="CD1354" s="168"/>
      <c r="CE1354" s="168"/>
      <c r="CF1354" s="168"/>
      <c r="CG1354" s="168"/>
      <c r="CH1354" s="168"/>
      <c r="CI1354" s="168"/>
      <c r="CJ1354" s="168"/>
      <c r="CK1354" s="168"/>
      <c r="CL1354" s="168"/>
      <c r="CM1354" s="168"/>
      <c r="CO1354" s="127"/>
    </row>
    <row r="1355" spans="3:112" ht="14.25" customHeight="1">
      <c r="C1355" s="168"/>
      <c r="D1355" s="168"/>
      <c r="E1355" s="168"/>
      <c r="F1355" s="168"/>
      <c r="G1355" s="168"/>
      <c r="H1355" s="168"/>
      <c r="I1355" s="168"/>
      <c r="J1355" s="168"/>
      <c r="K1355" s="168"/>
      <c r="L1355" s="168"/>
      <c r="M1355" s="168"/>
      <c r="N1355" s="168"/>
      <c r="O1355" s="168"/>
      <c r="P1355" s="168"/>
      <c r="Q1355" s="168"/>
      <c r="R1355" s="168"/>
      <c r="S1355" s="168"/>
      <c r="T1355" s="168"/>
      <c r="U1355" s="168"/>
      <c r="V1355" s="168"/>
      <c r="W1355" s="168"/>
      <c r="X1355" s="168"/>
      <c r="Y1355" s="168"/>
      <c r="Z1355" s="168"/>
      <c r="AA1355" s="168"/>
      <c r="AB1355" s="168"/>
      <c r="AC1355" s="168"/>
      <c r="AD1355" s="168"/>
      <c r="AE1355" s="168"/>
      <c r="AF1355" s="168"/>
      <c r="AG1355" s="168"/>
      <c r="AH1355" s="168"/>
      <c r="AI1355" s="168"/>
      <c r="AJ1355" s="168"/>
      <c r="AK1355" s="168"/>
      <c r="AL1355" s="168"/>
      <c r="AM1355" s="168"/>
      <c r="AN1355" s="168"/>
      <c r="AO1355" s="168"/>
      <c r="AP1355" s="168"/>
      <c r="AQ1355" s="168"/>
      <c r="AR1355" s="168"/>
      <c r="AS1355" s="168"/>
      <c r="AT1355" s="168"/>
      <c r="AU1355" s="168"/>
      <c r="AV1355" s="168"/>
      <c r="AW1355" s="168"/>
      <c r="AX1355" s="168"/>
      <c r="AY1355" s="168"/>
      <c r="AZ1355" s="168"/>
      <c r="BA1355" s="168"/>
      <c r="BB1355" s="168"/>
      <c r="BC1355" s="168"/>
      <c r="BD1355" s="168"/>
      <c r="BE1355" s="168"/>
      <c r="BF1355" s="168"/>
      <c r="BG1355" s="168"/>
      <c r="BH1355" s="168"/>
      <c r="BI1355" s="168"/>
      <c r="BJ1355" s="168"/>
      <c r="BK1355" s="168"/>
      <c r="BL1355" s="168"/>
      <c r="BM1355" s="168"/>
      <c r="BN1355" s="168"/>
      <c r="BO1355" s="168"/>
      <c r="BP1355" s="168"/>
      <c r="BQ1355" s="168"/>
      <c r="BR1355" s="168"/>
      <c r="BS1355" s="168"/>
      <c r="BT1355" s="168"/>
      <c r="BU1355" s="168"/>
      <c r="BV1355" s="168"/>
      <c r="BW1355" s="168"/>
      <c r="BX1355" s="168"/>
      <c r="BY1355" s="168"/>
      <c r="BZ1355" s="168"/>
      <c r="CA1355" s="168"/>
      <c r="CB1355" s="168"/>
      <c r="CC1355" s="168"/>
      <c r="CD1355" s="168"/>
      <c r="CE1355" s="168"/>
      <c r="CF1355" s="168"/>
      <c r="CG1355" s="168"/>
      <c r="CH1355" s="168"/>
      <c r="CI1355" s="168"/>
      <c r="CJ1355" s="168"/>
      <c r="CK1355" s="168"/>
      <c r="CL1355" s="168"/>
      <c r="CM1355" s="168"/>
      <c r="CO1355" s="127"/>
    </row>
    <row r="1356" spans="3:112" ht="14.25" customHeight="1">
      <c r="C1356" s="168"/>
      <c r="D1356" s="168"/>
      <c r="E1356" s="168"/>
      <c r="F1356" s="168"/>
      <c r="G1356" s="168"/>
      <c r="H1356" s="168"/>
      <c r="I1356" s="168"/>
      <c r="J1356" s="168"/>
      <c r="K1356" s="168"/>
      <c r="L1356" s="168"/>
      <c r="M1356" s="168"/>
      <c r="N1356" s="168"/>
      <c r="O1356" s="168"/>
      <c r="P1356" s="168"/>
      <c r="Q1356" s="168"/>
      <c r="R1356" s="168"/>
      <c r="S1356" s="168"/>
      <c r="T1356" s="168"/>
      <c r="U1356" s="168"/>
      <c r="V1356" s="168"/>
      <c r="W1356" s="168"/>
      <c r="X1356" s="168"/>
      <c r="Y1356" s="168"/>
      <c r="Z1356" s="168"/>
      <c r="AA1356" s="168"/>
      <c r="AB1356" s="168"/>
      <c r="AC1356" s="168"/>
      <c r="AD1356" s="168"/>
      <c r="AE1356" s="168"/>
      <c r="AF1356" s="168"/>
      <c r="AG1356" s="168"/>
      <c r="AH1356" s="168"/>
      <c r="AI1356" s="168"/>
      <c r="AJ1356" s="168"/>
      <c r="AK1356" s="168"/>
      <c r="AL1356" s="168"/>
      <c r="AM1356" s="168"/>
      <c r="AN1356" s="168"/>
      <c r="AO1356" s="168"/>
      <c r="AP1356" s="168"/>
      <c r="AQ1356" s="168"/>
      <c r="AR1356" s="168"/>
      <c r="AS1356" s="168"/>
      <c r="AT1356" s="168"/>
      <c r="AU1356" s="168"/>
      <c r="AV1356" s="168"/>
      <c r="AW1356" s="168"/>
      <c r="AX1356" s="168"/>
      <c r="AY1356" s="168"/>
      <c r="AZ1356" s="168"/>
      <c r="BA1356" s="168"/>
      <c r="BB1356" s="168"/>
      <c r="BC1356" s="168"/>
      <c r="BD1356" s="168"/>
      <c r="BE1356" s="168"/>
      <c r="BF1356" s="168"/>
      <c r="BG1356" s="168"/>
      <c r="BH1356" s="168"/>
      <c r="BI1356" s="168"/>
      <c r="BJ1356" s="168"/>
      <c r="BK1356" s="168"/>
      <c r="BL1356" s="168"/>
      <c r="BM1356" s="168"/>
      <c r="BN1356" s="168"/>
      <c r="BO1356" s="168"/>
      <c r="BP1356" s="168"/>
      <c r="BQ1356" s="168"/>
      <c r="BR1356" s="168"/>
      <c r="BS1356" s="168"/>
      <c r="BT1356" s="168"/>
      <c r="BU1356" s="168"/>
      <c r="BV1356" s="168"/>
      <c r="BW1356" s="168"/>
      <c r="BX1356" s="168"/>
      <c r="BY1356" s="168"/>
      <c r="BZ1356" s="168"/>
      <c r="CA1356" s="168"/>
      <c r="CB1356" s="168"/>
      <c r="CC1356" s="168"/>
      <c r="CD1356" s="168"/>
      <c r="CE1356" s="168"/>
      <c r="CF1356" s="168"/>
      <c r="CG1356" s="168"/>
      <c r="CH1356" s="168"/>
      <c r="CI1356" s="168"/>
      <c r="CJ1356" s="168"/>
      <c r="CK1356" s="168"/>
      <c r="CL1356" s="168"/>
      <c r="CM1356" s="168"/>
      <c r="CO1356" s="127"/>
    </row>
    <row r="1357" spans="3:112" ht="14.25" customHeight="1">
      <c r="C1357" s="168"/>
      <c r="D1357" s="168"/>
      <c r="E1357" s="168"/>
      <c r="F1357" s="168"/>
      <c r="G1357" s="168"/>
      <c r="H1357" s="168"/>
      <c r="I1357" s="168"/>
      <c r="J1357" s="168"/>
      <c r="K1357" s="168"/>
      <c r="L1357" s="168"/>
      <c r="M1357" s="168"/>
      <c r="N1357" s="168"/>
      <c r="O1357" s="168"/>
      <c r="P1357" s="168"/>
      <c r="Q1357" s="168"/>
      <c r="R1357" s="168"/>
      <c r="S1357" s="168"/>
      <c r="T1357" s="168"/>
      <c r="U1357" s="168"/>
      <c r="V1357" s="168"/>
      <c r="W1357" s="168"/>
      <c r="X1357" s="168"/>
      <c r="Y1357" s="168"/>
      <c r="Z1357" s="168"/>
      <c r="AA1357" s="168"/>
      <c r="AB1357" s="168"/>
      <c r="AC1357" s="168"/>
      <c r="AD1357" s="168"/>
      <c r="AE1357" s="168"/>
      <c r="AF1357" s="168"/>
      <c r="AG1357" s="168"/>
      <c r="AH1357" s="168"/>
      <c r="AI1357" s="168"/>
      <c r="AJ1357" s="168"/>
      <c r="AK1357" s="168"/>
      <c r="AL1357" s="168"/>
      <c r="AM1357" s="168"/>
      <c r="AN1357" s="168"/>
      <c r="AO1357" s="168"/>
      <c r="AP1357" s="168"/>
      <c r="AQ1357" s="168"/>
      <c r="AR1357" s="168"/>
      <c r="AS1357" s="168"/>
      <c r="AT1357" s="168"/>
      <c r="AU1357" s="168"/>
      <c r="AV1357" s="168"/>
      <c r="AW1357" s="168"/>
      <c r="AX1357" s="168"/>
      <c r="AY1357" s="168"/>
      <c r="AZ1357" s="168"/>
      <c r="BA1357" s="168"/>
      <c r="BB1357" s="168"/>
      <c r="BC1357" s="168"/>
      <c r="BD1357" s="168"/>
      <c r="BE1357" s="168"/>
      <c r="BF1357" s="168"/>
      <c r="BG1357" s="168"/>
      <c r="BH1357" s="168"/>
      <c r="BI1357" s="168"/>
      <c r="BJ1357" s="168"/>
      <c r="BK1357" s="168"/>
      <c r="BL1357" s="168"/>
      <c r="BM1357" s="168"/>
      <c r="BN1357" s="168"/>
      <c r="BO1357" s="168"/>
      <c r="BP1357" s="168"/>
      <c r="BQ1357" s="168"/>
      <c r="BR1357" s="168"/>
      <c r="BS1357" s="168"/>
      <c r="BT1357" s="168"/>
      <c r="BU1357" s="168"/>
      <c r="BV1357" s="168"/>
      <c r="BW1357" s="168"/>
      <c r="BX1357" s="168"/>
      <c r="BY1357" s="168"/>
      <c r="BZ1357" s="168"/>
      <c r="CA1357" s="168"/>
      <c r="CB1357" s="168"/>
      <c r="CC1357" s="168"/>
      <c r="CD1357" s="168"/>
      <c r="CE1357" s="168"/>
      <c r="CF1357" s="168"/>
      <c r="CG1357" s="168"/>
      <c r="CH1357" s="168"/>
      <c r="CI1357" s="168"/>
      <c r="CJ1357" s="168"/>
      <c r="CK1357" s="168"/>
      <c r="CL1357" s="168"/>
      <c r="CM1357" s="168"/>
      <c r="CO1357" s="127"/>
    </row>
    <row r="1358" spans="3:112" ht="14.25" customHeight="1">
      <c r="C1358" s="168"/>
      <c r="D1358" s="168"/>
      <c r="E1358" s="168"/>
      <c r="F1358" s="168"/>
      <c r="G1358" s="168"/>
      <c r="H1358" s="168"/>
      <c r="I1358" s="168"/>
      <c r="J1358" s="168"/>
      <c r="K1358" s="168"/>
      <c r="L1358" s="168"/>
      <c r="M1358" s="168"/>
      <c r="N1358" s="168"/>
      <c r="O1358" s="168"/>
      <c r="P1358" s="168"/>
      <c r="Q1358" s="168"/>
      <c r="R1358" s="168"/>
      <c r="S1358" s="168"/>
      <c r="T1358" s="168"/>
      <c r="U1358" s="168"/>
      <c r="V1358" s="168"/>
      <c r="W1358" s="168"/>
      <c r="X1358" s="168"/>
      <c r="Y1358" s="168"/>
      <c r="Z1358" s="168"/>
      <c r="AA1358" s="168"/>
      <c r="AB1358" s="168"/>
      <c r="AC1358" s="168"/>
      <c r="AD1358" s="168"/>
      <c r="AE1358" s="168"/>
      <c r="AF1358" s="168"/>
      <c r="AG1358" s="168"/>
      <c r="AH1358" s="168"/>
      <c r="AI1358" s="168"/>
      <c r="AJ1358" s="168"/>
      <c r="AK1358" s="168"/>
      <c r="AL1358" s="168"/>
      <c r="AM1358" s="168"/>
      <c r="AN1358" s="168"/>
      <c r="AO1358" s="168"/>
      <c r="AP1358" s="168"/>
      <c r="AQ1358" s="168"/>
      <c r="AR1358" s="168"/>
      <c r="AS1358" s="168"/>
      <c r="AT1358" s="168"/>
      <c r="AU1358" s="168"/>
      <c r="AV1358" s="168"/>
      <c r="AW1358" s="168"/>
      <c r="AX1358" s="168"/>
      <c r="AY1358" s="168"/>
      <c r="AZ1358" s="168"/>
      <c r="BA1358" s="168"/>
      <c r="BB1358" s="168"/>
      <c r="BC1358" s="168"/>
      <c r="BD1358" s="168"/>
      <c r="BE1358" s="168"/>
      <c r="BF1358" s="168"/>
      <c r="BG1358" s="168"/>
      <c r="BH1358" s="168"/>
      <c r="BI1358" s="168"/>
      <c r="BJ1358" s="168"/>
      <c r="BK1358" s="168"/>
      <c r="BL1358" s="168"/>
      <c r="BM1358" s="168"/>
      <c r="BN1358" s="168"/>
      <c r="BO1358" s="168"/>
      <c r="BP1358" s="168"/>
      <c r="BQ1358" s="168"/>
      <c r="BR1358" s="168"/>
      <c r="BS1358" s="168"/>
      <c r="BT1358" s="168"/>
      <c r="BU1358" s="168"/>
      <c r="BV1358" s="168"/>
      <c r="BW1358" s="168"/>
      <c r="BX1358" s="168"/>
      <c r="BY1358" s="168"/>
      <c r="BZ1358" s="168"/>
      <c r="CA1358" s="168"/>
      <c r="CB1358" s="168"/>
      <c r="CC1358" s="168"/>
      <c r="CD1358" s="168"/>
      <c r="CE1358" s="168"/>
      <c r="CF1358" s="168"/>
      <c r="CG1358" s="168"/>
      <c r="CH1358" s="168"/>
      <c r="CI1358" s="168"/>
      <c r="CJ1358" s="168"/>
      <c r="CK1358" s="168"/>
      <c r="CL1358" s="168"/>
      <c r="CM1358" s="168"/>
      <c r="CO1358" s="127"/>
    </row>
    <row r="1359" spans="3:112" ht="14.25" customHeight="1">
      <c r="C1359" s="611" t="s">
        <v>892</v>
      </c>
      <c r="D1359" s="611"/>
      <c r="E1359" s="611"/>
      <c r="F1359" s="611"/>
      <c r="G1359" s="611"/>
      <c r="H1359" s="611"/>
      <c r="I1359" s="611"/>
      <c r="J1359" s="611"/>
      <c r="K1359" s="611"/>
      <c r="L1359" s="611"/>
      <c r="M1359" s="611"/>
      <c r="N1359" s="611"/>
      <c r="O1359" s="611"/>
      <c r="P1359" s="611"/>
      <c r="Q1359" s="611"/>
      <c r="R1359" s="611"/>
      <c r="S1359" s="611"/>
      <c r="T1359" s="611"/>
      <c r="U1359" s="168"/>
      <c r="V1359" s="168"/>
      <c r="W1359" s="168"/>
      <c r="X1359" s="168"/>
      <c r="Y1359" s="168"/>
      <c r="Z1359" s="168"/>
      <c r="AA1359" s="168"/>
      <c r="AB1359" s="168"/>
      <c r="AC1359" s="168"/>
      <c r="AD1359" s="168"/>
      <c r="AE1359" s="168"/>
      <c r="AF1359" s="168"/>
      <c r="AG1359" s="168"/>
      <c r="AH1359" s="168"/>
      <c r="AI1359" s="168"/>
      <c r="AJ1359" s="168"/>
      <c r="AK1359" s="168"/>
      <c r="AL1359" s="168"/>
      <c r="AM1359" s="168"/>
      <c r="AN1359" s="168"/>
      <c r="AO1359" s="168"/>
      <c r="AP1359" s="168"/>
      <c r="AQ1359" s="168"/>
      <c r="AR1359" s="168"/>
      <c r="AS1359" s="168"/>
      <c r="AT1359" s="168"/>
      <c r="AU1359" s="168"/>
      <c r="AV1359" s="168"/>
      <c r="AW1359" s="611" t="s">
        <v>1581</v>
      </c>
      <c r="AX1359" s="611"/>
      <c r="AY1359" s="611"/>
      <c r="AZ1359" s="611"/>
      <c r="BA1359" s="611"/>
      <c r="BB1359" s="611"/>
      <c r="BC1359" s="611"/>
      <c r="BD1359" s="611"/>
      <c r="BE1359" s="611"/>
      <c r="BF1359" s="611"/>
      <c r="BG1359" s="611"/>
      <c r="BH1359" s="611"/>
      <c r="BI1359" s="611"/>
      <c r="BJ1359" s="611"/>
      <c r="BK1359" s="611"/>
      <c r="BL1359" s="611"/>
      <c r="BM1359" s="611"/>
      <c r="BN1359" s="611"/>
      <c r="BO1359" s="168"/>
      <c r="BP1359" s="168"/>
      <c r="BQ1359" s="168"/>
      <c r="BR1359" s="168"/>
      <c r="BS1359" s="168"/>
      <c r="BT1359" s="168"/>
      <c r="BU1359" s="168"/>
      <c r="BV1359" s="168"/>
      <c r="BW1359" s="168"/>
      <c r="BX1359" s="168"/>
      <c r="BY1359" s="168"/>
      <c r="BZ1359" s="168"/>
      <c r="CA1359" s="168"/>
      <c r="CB1359" s="168"/>
      <c r="CC1359" s="168"/>
      <c r="CD1359" s="168"/>
      <c r="CE1359" s="168"/>
      <c r="CF1359" s="168"/>
      <c r="CG1359" s="168"/>
      <c r="CH1359" s="168"/>
      <c r="CI1359" s="168"/>
      <c r="CJ1359" s="168"/>
      <c r="CK1359" s="168"/>
      <c r="CL1359" s="168"/>
      <c r="CM1359" s="168"/>
      <c r="CO1359" s="127"/>
    </row>
    <row r="1360" spans="3:112" ht="14.25" customHeight="1">
      <c r="D1360" s="168"/>
      <c r="E1360" s="168"/>
      <c r="F1360" s="168"/>
      <c r="G1360" s="168"/>
      <c r="H1360" s="168"/>
      <c r="I1360" s="168"/>
      <c r="J1360" s="168"/>
      <c r="K1360" s="168"/>
      <c r="L1360" s="168"/>
      <c r="M1360" s="168"/>
      <c r="N1360" s="168"/>
      <c r="O1360" s="168"/>
      <c r="P1360" s="168"/>
      <c r="Q1360" s="168"/>
      <c r="R1360" s="168"/>
      <c r="S1360" s="168"/>
      <c r="T1360" s="168"/>
      <c r="U1360" s="168"/>
      <c r="V1360" s="168"/>
      <c r="W1360" s="168"/>
      <c r="X1360" s="168"/>
      <c r="Y1360" s="168"/>
      <c r="Z1360" s="168"/>
      <c r="AA1360" s="168"/>
      <c r="AB1360" s="168"/>
      <c r="AC1360" s="168"/>
      <c r="AD1360" s="168"/>
      <c r="AE1360" s="168"/>
      <c r="AF1360" s="168"/>
      <c r="AG1360" s="168"/>
      <c r="AH1360" s="168"/>
      <c r="AI1360" s="168"/>
      <c r="AJ1360" s="168"/>
      <c r="AK1360" s="168"/>
      <c r="AL1360" s="168"/>
      <c r="AM1360" s="168"/>
      <c r="AN1360" s="168"/>
      <c r="AO1360" s="168"/>
      <c r="AP1360" s="168"/>
      <c r="AQ1360" s="168"/>
      <c r="AR1360" s="168"/>
      <c r="AS1360" s="168"/>
      <c r="AT1360" s="168"/>
      <c r="AU1360" s="168"/>
      <c r="AV1360" s="168"/>
      <c r="AW1360" s="168"/>
      <c r="AX1360" s="168"/>
      <c r="AY1360" s="168"/>
      <c r="AZ1360" s="168"/>
      <c r="BA1360" s="168"/>
      <c r="BB1360" s="168"/>
      <c r="BC1360" s="168"/>
      <c r="BD1360" s="168"/>
      <c r="BE1360" s="168"/>
      <c r="BF1360" s="168"/>
      <c r="BG1360" s="168"/>
      <c r="BH1360" s="168"/>
      <c r="BI1360" s="168"/>
      <c r="BJ1360" s="168"/>
      <c r="BK1360" s="168"/>
      <c r="BL1360" s="168"/>
      <c r="BM1360" s="168"/>
      <c r="BN1360" s="168"/>
      <c r="BO1360" s="168"/>
      <c r="BP1360" s="168"/>
      <c r="BQ1360" s="168"/>
      <c r="BR1360" s="168"/>
      <c r="BS1360" s="168"/>
      <c r="BT1360" s="168"/>
      <c r="BU1360" s="168"/>
      <c r="BV1360" s="168"/>
      <c r="BW1360" s="168"/>
      <c r="BX1360" s="168"/>
      <c r="BY1360" s="168"/>
      <c r="BZ1360" s="168"/>
      <c r="CA1360" s="168"/>
      <c r="CB1360" s="168"/>
      <c r="CC1360" s="168"/>
      <c r="CD1360" s="168"/>
      <c r="CE1360" s="168"/>
      <c r="CF1360" s="168"/>
      <c r="CG1360" s="168"/>
      <c r="CH1360" s="168"/>
      <c r="CI1360" s="168"/>
      <c r="CJ1360" s="168"/>
      <c r="CK1360" s="168"/>
      <c r="CL1360" s="168"/>
      <c r="CM1360" s="168"/>
      <c r="CN1360" s="168"/>
    </row>
    <row r="1361" spans="4:106" ht="14.25" customHeight="1">
      <c r="D1361" s="168"/>
      <c r="E1361" s="168"/>
      <c r="F1361" s="168"/>
      <c r="G1361" s="168"/>
      <c r="H1361" s="168"/>
      <c r="I1361" s="168"/>
      <c r="J1361" s="168"/>
      <c r="K1361" s="168"/>
      <c r="L1361" s="168"/>
      <c r="M1361" s="168"/>
      <c r="N1361" s="168"/>
      <c r="O1361" s="168"/>
      <c r="P1361" s="168"/>
      <c r="Q1361" s="168"/>
      <c r="R1361" s="168"/>
      <c r="S1361" s="168"/>
      <c r="T1361" s="168"/>
      <c r="U1361" s="168"/>
      <c r="V1361" s="168"/>
      <c r="W1361" s="168"/>
      <c r="X1361" s="168"/>
      <c r="Y1361" s="168"/>
      <c r="Z1361" s="168"/>
      <c r="AA1361" s="168"/>
      <c r="AB1361" s="168"/>
      <c r="AC1361" s="168"/>
      <c r="AD1361" s="168"/>
      <c r="AE1361" s="168"/>
      <c r="AF1361" s="168"/>
      <c r="AG1361" s="168"/>
      <c r="AH1361" s="168"/>
      <c r="AI1361" s="168"/>
      <c r="AJ1361" s="168"/>
      <c r="AK1361" s="168"/>
      <c r="AL1361" s="168"/>
      <c r="AM1361" s="168"/>
      <c r="AN1361" s="168"/>
      <c r="AO1361" s="168"/>
      <c r="AP1361" s="168"/>
      <c r="AQ1361" s="168"/>
      <c r="AR1361" s="168"/>
      <c r="AS1361" s="168"/>
      <c r="AT1361" s="168"/>
      <c r="AU1361" s="168"/>
      <c r="AV1361" s="168"/>
      <c r="AW1361" s="168"/>
      <c r="AX1361" s="168"/>
      <c r="AY1361" s="168"/>
      <c r="AZ1361" s="168"/>
      <c r="BA1361" s="168"/>
      <c r="BB1361" s="168"/>
      <c r="BC1361" s="168"/>
      <c r="BD1361" s="168"/>
      <c r="BE1361" s="168"/>
      <c r="BF1361" s="168"/>
      <c r="BG1361" s="168"/>
      <c r="BH1361" s="168"/>
      <c r="BI1361" s="168"/>
      <c r="BJ1361" s="168"/>
      <c r="BK1361" s="168"/>
      <c r="BL1361" s="168"/>
      <c r="BM1361" s="168"/>
      <c r="BN1361" s="168"/>
      <c r="BO1361" s="168"/>
      <c r="BP1361" s="168"/>
      <c r="BQ1361" s="168"/>
      <c r="BR1361" s="168"/>
      <c r="BS1361" s="168"/>
      <c r="BT1361" s="168"/>
      <c r="BU1361" s="168"/>
      <c r="BV1361" s="168"/>
      <c r="BW1361" s="168"/>
      <c r="BX1361" s="168"/>
      <c r="BY1361" s="168"/>
      <c r="BZ1361" s="168"/>
      <c r="CA1361" s="168"/>
      <c r="CB1361" s="168"/>
      <c r="CC1361" s="168"/>
      <c r="CD1361" s="168"/>
      <c r="CE1361" s="168"/>
      <c r="CF1361" s="168"/>
      <c r="CG1361" s="168"/>
      <c r="CH1361" s="168"/>
      <c r="CI1361" s="168"/>
      <c r="CJ1361" s="168"/>
      <c r="CK1361" s="168"/>
      <c r="CL1361" s="168"/>
      <c r="CM1361" s="168"/>
      <c r="CN1361" s="168"/>
    </row>
    <row r="1362" spans="4:106" ht="14.25" customHeight="1">
      <c r="D1362" s="605" t="s">
        <v>608</v>
      </c>
      <c r="E1362" s="605"/>
      <c r="F1362" s="605"/>
      <c r="G1362" s="605"/>
      <c r="H1362" s="605"/>
      <c r="I1362" s="605"/>
      <c r="J1362" s="605"/>
      <c r="K1362" s="605"/>
      <c r="L1362" s="605"/>
      <c r="M1362" s="605"/>
      <c r="N1362" s="605"/>
      <c r="O1362" s="605"/>
      <c r="P1362" s="605"/>
      <c r="Q1362" s="605"/>
      <c r="R1362" s="605"/>
      <c r="S1362" s="605"/>
      <c r="T1362" s="605"/>
      <c r="U1362" s="605"/>
      <c r="V1362" s="605"/>
      <c r="W1362" s="605"/>
      <c r="X1362" s="605"/>
      <c r="Y1362" s="605"/>
      <c r="Z1362" s="605"/>
      <c r="AA1362" s="605"/>
      <c r="AB1362" s="605"/>
      <c r="AC1362" s="605"/>
      <c r="AD1362" s="605"/>
      <c r="AE1362" s="605"/>
      <c r="AF1362" s="605"/>
      <c r="AG1362" s="605"/>
      <c r="AH1362" s="605"/>
      <c r="AI1362" s="605"/>
      <c r="AJ1362" s="605"/>
      <c r="AK1362" s="605"/>
      <c r="AL1362" s="605"/>
      <c r="AM1362" s="605"/>
      <c r="AN1362" s="605"/>
      <c r="AO1362" s="605"/>
      <c r="AP1362" s="605"/>
      <c r="AQ1362" s="605"/>
      <c r="AR1362" s="605"/>
      <c r="AS1362" s="605"/>
      <c r="AT1362" s="605"/>
      <c r="AU1362" s="605"/>
      <c r="AV1362" s="605"/>
      <c r="AW1362" s="605"/>
      <c r="AX1362" s="605"/>
      <c r="AY1362" s="605"/>
      <c r="AZ1362" s="605"/>
      <c r="BA1362" s="605"/>
      <c r="BB1362" s="605"/>
      <c r="BC1362" s="605"/>
      <c r="BD1362" s="605"/>
      <c r="BE1362" s="605"/>
      <c r="BF1362" s="605"/>
      <c r="BG1362" s="605"/>
      <c r="BH1362" s="605"/>
      <c r="BI1362" s="605"/>
      <c r="BJ1362" s="605"/>
      <c r="BK1362" s="605"/>
      <c r="BL1362" s="605"/>
      <c r="BM1362" s="605"/>
      <c r="BN1362" s="605"/>
      <c r="BO1362" s="605"/>
      <c r="BP1362" s="605"/>
      <c r="BQ1362" s="605"/>
      <c r="BR1362" s="605"/>
      <c r="BS1362" s="605"/>
      <c r="BT1362" s="605"/>
      <c r="BU1362" s="605"/>
      <c r="BV1362" s="605"/>
      <c r="BW1362" s="605"/>
      <c r="BX1362" s="605"/>
      <c r="BY1362" s="605"/>
      <c r="BZ1362" s="605"/>
      <c r="CA1362" s="605"/>
      <c r="CB1362" s="605"/>
      <c r="CC1362" s="605"/>
      <c r="CD1362" s="605"/>
      <c r="CE1362" s="605"/>
      <c r="CF1362" s="605"/>
      <c r="CG1362" s="605"/>
      <c r="CH1362" s="605"/>
      <c r="CI1362" s="605"/>
      <c r="CJ1362" s="605"/>
      <c r="CK1362" s="605"/>
      <c r="CL1362" s="605"/>
      <c r="CM1362" s="605"/>
      <c r="CN1362" s="605"/>
    </row>
    <row r="1363" spans="4:106" ht="14.25" customHeight="1">
      <c r="D1363" s="605"/>
      <c r="E1363" s="605"/>
      <c r="F1363" s="605"/>
      <c r="G1363" s="605"/>
      <c r="H1363" s="605"/>
      <c r="I1363" s="605"/>
      <c r="J1363" s="605"/>
      <c r="K1363" s="605"/>
      <c r="L1363" s="605"/>
      <c r="M1363" s="605"/>
      <c r="N1363" s="605"/>
      <c r="O1363" s="605"/>
      <c r="P1363" s="605"/>
      <c r="Q1363" s="605"/>
      <c r="R1363" s="605"/>
      <c r="S1363" s="605"/>
      <c r="T1363" s="605"/>
      <c r="U1363" s="605"/>
      <c r="V1363" s="605"/>
      <c r="W1363" s="605"/>
      <c r="X1363" s="605"/>
      <c r="Y1363" s="605"/>
      <c r="Z1363" s="605"/>
      <c r="AA1363" s="605"/>
      <c r="AB1363" s="605"/>
      <c r="AC1363" s="605"/>
      <c r="AD1363" s="605"/>
      <c r="AE1363" s="605"/>
      <c r="AF1363" s="605"/>
      <c r="AG1363" s="605"/>
      <c r="AH1363" s="605"/>
      <c r="AI1363" s="605"/>
      <c r="AJ1363" s="605"/>
      <c r="AK1363" s="605"/>
      <c r="AL1363" s="605"/>
      <c r="AM1363" s="605"/>
      <c r="AN1363" s="605"/>
      <c r="AO1363" s="605"/>
      <c r="AP1363" s="605"/>
      <c r="AQ1363" s="605"/>
      <c r="AR1363" s="605"/>
      <c r="AS1363" s="605"/>
      <c r="AT1363" s="605"/>
      <c r="AU1363" s="605"/>
      <c r="AV1363" s="605"/>
      <c r="AW1363" s="605"/>
      <c r="AX1363" s="605"/>
      <c r="AY1363" s="605"/>
      <c r="AZ1363" s="605"/>
      <c r="BA1363" s="605"/>
      <c r="BB1363" s="605"/>
      <c r="BC1363" s="605"/>
      <c r="BD1363" s="605"/>
      <c r="BE1363" s="605"/>
      <c r="BF1363" s="605"/>
      <c r="BG1363" s="605"/>
      <c r="BH1363" s="605"/>
      <c r="BI1363" s="605"/>
      <c r="BJ1363" s="605"/>
      <c r="BK1363" s="605"/>
      <c r="BL1363" s="605"/>
      <c r="BM1363" s="605"/>
      <c r="BN1363" s="605"/>
      <c r="BO1363" s="605"/>
      <c r="BP1363" s="605"/>
      <c r="BQ1363" s="605"/>
      <c r="BR1363" s="605"/>
      <c r="BS1363" s="605"/>
      <c r="BT1363" s="605"/>
      <c r="BU1363" s="605"/>
      <c r="BV1363" s="605"/>
      <c r="BW1363" s="605"/>
      <c r="BX1363" s="605"/>
      <c r="BY1363" s="605"/>
      <c r="BZ1363" s="605"/>
      <c r="CA1363" s="605"/>
      <c r="CB1363" s="605"/>
      <c r="CC1363" s="605"/>
      <c r="CD1363" s="605"/>
      <c r="CE1363" s="605"/>
      <c r="CF1363" s="605"/>
      <c r="CG1363" s="605"/>
      <c r="CH1363" s="605"/>
      <c r="CI1363" s="605"/>
      <c r="CJ1363" s="605"/>
      <c r="CK1363" s="605"/>
      <c r="CL1363" s="605"/>
      <c r="CM1363" s="605"/>
      <c r="CN1363" s="605"/>
    </row>
    <row r="1364" spans="4:106" ht="14.25" customHeight="1"/>
    <row r="1365" spans="4:106" ht="14.25" customHeight="1">
      <c r="D1365" s="610" t="s">
        <v>607</v>
      </c>
      <c r="E1365" s="610"/>
      <c r="F1365" s="610"/>
      <c r="G1365" s="610"/>
      <c r="H1365" s="610"/>
      <c r="I1365" s="610"/>
      <c r="J1365" s="610"/>
      <c r="K1365" s="610"/>
      <c r="L1365" s="610"/>
      <c r="M1365" s="610"/>
      <c r="N1365" s="610"/>
      <c r="O1365" s="610"/>
      <c r="P1365" s="610"/>
      <c r="Q1365" s="610"/>
      <c r="R1365" s="610"/>
      <c r="S1365" s="610"/>
      <c r="T1365" s="610"/>
      <c r="U1365" s="610"/>
      <c r="V1365" s="610"/>
      <c r="W1365" s="610"/>
      <c r="X1365" s="610"/>
      <c r="Y1365" s="610"/>
      <c r="Z1365" s="610"/>
      <c r="AA1365" s="610"/>
      <c r="AB1365" s="610"/>
      <c r="AC1365" s="610"/>
      <c r="AD1365" s="610"/>
      <c r="AE1365" s="610"/>
      <c r="AF1365" s="610"/>
      <c r="AG1365" s="610"/>
      <c r="AH1365" s="610"/>
      <c r="AI1365" s="610"/>
      <c r="AJ1365" s="610"/>
      <c r="AK1365" s="610"/>
      <c r="AL1365" s="610"/>
      <c r="AM1365" s="610"/>
      <c r="AN1365" s="610"/>
      <c r="AO1365" s="610"/>
      <c r="AP1365" s="610"/>
      <c r="AQ1365" s="610"/>
      <c r="AR1365" s="610"/>
      <c r="AS1365" s="610"/>
      <c r="AT1365" s="610"/>
      <c r="AV1365" s="610" t="s">
        <v>602</v>
      </c>
      <c r="AW1365" s="610"/>
      <c r="AX1365" s="610"/>
      <c r="AY1365" s="610"/>
      <c r="AZ1365" s="610"/>
      <c r="BA1365" s="610"/>
      <c r="BB1365" s="610"/>
      <c r="BC1365" s="610"/>
      <c r="BD1365" s="610"/>
      <c r="BE1365" s="610"/>
      <c r="BF1365" s="610"/>
      <c r="BG1365" s="610"/>
      <c r="BH1365" s="610"/>
      <c r="BI1365" s="610"/>
      <c r="BJ1365" s="610"/>
      <c r="BK1365" s="610"/>
      <c r="BL1365" s="610"/>
      <c r="BM1365" s="610"/>
      <c r="BN1365" s="610"/>
      <c r="BO1365" s="610"/>
      <c r="BP1365" s="610"/>
      <c r="BQ1365" s="610"/>
      <c r="BR1365" s="610"/>
      <c r="BS1365" s="610"/>
      <c r="BT1365" s="610"/>
      <c r="BU1365" s="610"/>
      <c r="BV1365" s="610"/>
      <c r="BW1365" s="610"/>
      <c r="BX1365" s="610"/>
      <c r="BY1365" s="610"/>
      <c r="BZ1365" s="610"/>
      <c r="CA1365" s="610"/>
      <c r="CB1365" s="610"/>
      <c r="CC1365" s="610"/>
      <c r="CD1365" s="610"/>
      <c r="CE1365" s="610"/>
      <c r="CF1365" s="610"/>
      <c r="CG1365" s="610"/>
      <c r="CH1365" s="610"/>
      <c r="CI1365" s="610"/>
      <c r="CJ1365" s="610"/>
      <c r="CK1365" s="610"/>
      <c r="CL1365" s="610"/>
      <c r="CM1365" s="610"/>
      <c r="CN1365" s="610"/>
    </row>
    <row r="1366" spans="4:106" ht="14.25" customHeight="1">
      <c r="D1366" s="610"/>
      <c r="E1366" s="610"/>
      <c r="F1366" s="610"/>
      <c r="G1366" s="610"/>
      <c r="H1366" s="610"/>
      <c r="I1366" s="610"/>
      <c r="J1366" s="610"/>
      <c r="K1366" s="610"/>
      <c r="L1366" s="610"/>
      <c r="M1366" s="610"/>
      <c r="N1366" s="610"/>
      <c r="O1366" s="610"/>
      <c r="P1366" s="610"/>
      <c r="Q1366" s="610"/>
      <c r="R1366" s="610"/>
      <c r="S1366" s="610"/>
      <c r="T1366" s="610"/>
      <c r="U1366" s="610"/>
      <c r="V1366" s="610"/>
      <c r="W1366" s="610"/>
      <c r="X1366" s="610"/>
      <c r="Y1366" s="610"/>
      <c r="Z1366" s="610"/>
      <c r="AA1366" s="610"/>
      <c r="AB1366" s="610"/>
      <c r="AC1366" s="610"/>
      <c r="AD1366" s="610"/>
      <c r="AE1366" s="610"/>
      <c r="AF1366" s="610"/>
      <c r="AG1366" s="610"/>
      <c r="AH1366" s="610"/>
      <c r="AI1366" s="610"/>
      <c r="AJ1366" s="610"/>
      <c r="AK1366" s="610"/>
      <c r="AL1366" s="610"/>
      <c r="AM1366" s="610"/>
      <c r="AN1366" s="610"/>
      <c r="AO1366" s="610"/>
      <c r="AP1366" s="610"/>
      <c r="AQ1366" s="610"/>
      <c r="AR1366" s="610"/>
      <c r="AS1366" s="610"/>
      <c r="AT1366" s="610"/>
      <c r="AV1366" s="610"/>
      <c r="AW1366" s="610"/>
      <c r="AX1366" s="610"/>
      <c r="AY1366" s="610"/>
      <c r="AZ1366" s="610"/>
      <c r="BA1366" s="610"/>
      <c r="BB1366" s="610"/>
      <c r="BC1366" s="610"/>
      <c r="BD1366" s="610"/>
      <c r="BE1366" s="610"/>
      <c r="BF1366" s="610"/>
      <c r="BG1366" s="610"/>
      <c r="BH1366" s="610"/>
      <c r="BI1366" s="610"/>
      <c r="BJ1366" s="610"/>
      <c r="BK1366" s="610"/>
      <c r="BL1366" s="610"/>
      <c r="BM1366" s="610"/>
      <c r="BN1366" s="610"/>
      <c r="BO1366" s="610"/>
      <c r="BP1366" s="610"/>
      <c r="BQ1366" s="610"/>
      <c r="BR1366" s="610"/>
      <c r="BS1366" s="610"/>
      <c r="BT1366" s="610"/>
      <c r="BU1366" s="610"/>
      <c r="BV1366" s="610"/>
      <c r="BW1366" s="610"/>
      <c r="BX1366" s="610"/>
      <c r="BY1366" s="610"/>
      <c r="BZ1366" s="610"/>
      <c r="CA1366" s="610"/>
      <c r="CB1366" s="610"/>
      <c r="CC1366" s="610"/>
      <c r="CD1366" s="610"/>
      <c r="CE1366" s="610"/>
      <c r="CF1366" s="610"/>
      <c r="CG1366" s="610"/>
      <c r="CH1366" s="610"/>
      <c r="CI1366" s="610"/>
      <c r="CJ1366" s="610"/>
      <c r="CK1366" s="610"/>
      <c r="CL1366" s="610"/>
      <c r="CM1366" s="610"/>
      <c r="CN1366" s="610"/>
    </row>
    <row r="1367" spans="4:106" ht="14.25" customHeight="1">
      <c r="D1367" s="98"/>
      <c r="E1367" s="98"/>
      <c r="F1367" s="98"/>
      <c r="G1367" s="98"/>
      <c r="H1367" s="98"/>
      <c r="I1367" s="98"/>
      <c r="J1367" s="98"/>
      <c r="K1367" s="98"/>
      <c r="L1367" s="98"/>
      <c r="M1367" s="98"/>
      <c r="N1367" s="98"/>
      <c r="O1367" s="98"/>
      <c r="P1367" s="98"/>
      <c r="Q1367" s="98"/>
      <c r="R1367" s="98"/>
      <c r="S1367" s="98"/>
      <c r="T1367" s="98"/>
      <c r="U1367" s="98"/>
      <c r="V1367" s="98"/>
      <c r="W1367" s="98"/>
      <c r="X1367" s="98"/>
      <c r="Y1367" s="98"/>
      <c r="Z1367" s="98"/>
      <c r="AA1367" s="98"/>
      <c r="AB1367" s="98"/>
      <c r="AC1367" s="98"/>
      <c r="AD1367" s="98"/>
      <c r="AE1367" s="98"/>
      <c r="AF1367" s="98"/>
      <c r="AG1367" s="98"/>
      <c r="AH1367" s="98"/>
      <c r="AI1367" s="98"/>
      <c r="AJ1367" s="98"/>
      <c r="AK1367" s="98"/>
      <c r="AL1367" s="98"/>
      <c r="AM1367" s="98"/>
      <c r="AN1367" s="98"/>
      <c r="AO1367" s="98"/>
      <c r="AP1367" s="98"/>
      <c r="AQ1367" s="98"/>
      <c r="AR1367" s="98"/>
      <c r="AS1367" s="98"/>
      <c r="AT1367" s="98"/>
      <c r="AV1367" s="701"/>
      <c r="AW1367" s="701"/>
      <c r="AX1367" s="701"/>
      <c r="AY1367" s="701"/>
      <c r="AZ1367" s="701"/>
      <c r="BA1367" s="701"/>
      <c r="BB1367" s="701"/>
      <c r="BC1367" s="701"/>
      <c r="BD1367" s="701"/>
      <c r="BE1367" s="701"/>
      <c r="BF1367" s="701"/>
      <c r="BG1367" s="701"/>
      <c r="BH1367" s="701"/>
      <c r="BI1367" s="701"/>
      <c r="BJ1367" s="701"/>
      <c r="BK1367" s="701"/>
      <c r="BL1367" s="701"/>
      <c r="BM1367" s="701"/>
      <c r="BN1367" s="701"/>
      <c r="BO1367" s="701"/>
      <c r="BP1367" s="701"/>
      <c r="BQ1367" s="701"/>
      <c r="BR1367" s="701"/>
      <c r="BS1367" s="701"/>
      <c r="BT1367" s="701"/>
      <c r="BU1367" s="701"/>
      <c r="BV1367" s="701"/>
      <c r="BW1367" s="701"/>
      <c r="BX1367" s="701"/>
      <c r="BY1367" s="701"/>
      <c r="BZ1367" s="701"/>
      <c r="CA1367" s="701"/>
      <c r="CB1367" s="701"/>
      <c r="CC1367" s="701"/>
      <c r="CD1367" s="701"/>
      <c r="CE1367" s="701"/>
      <c r="CF1367" s="701"/>
      <c r="CG1367" s="701"/>
      <c r="CH1367" s="701"/>
      <c r="CI1367" s="701"/>
      <c r="CJ1367" s="701"/>
      <c r="CK1367" s="701"/>
      <c r="CL1367" s="701"/>
      <c r="CM1367" s="701"/>
      <c r="CN1367" s="701"/>
    </row>
    <row r="1368" spans="4:106" ht="14.25" customHeight="1">
      <c r="D1368" s="317" t="s">
        <v>596</v>
      </c>
      <c r="E1368" s="318"/>
      <c r="F1368" s="318"/>
      <c r="G1368" s="318"/>
      <c r="H1368" s="318"/>
      <c r="I1368" s="318"/>
      <c r="J1368" s="318"/>
      <c r="K1368" s="318"/>
      <c r="L1368" s="318"/>
      <c r="M1368" s="318"/>
      <c r="N1368" s="318"/>
      <c r="O1368" s="318"/>
      <c r="P1368" s="318"/>
      <c r="Q1368" s="319"/>
      <c r="R1368" s="317" t="s">
        <v>597</v>
      </c>
      <c r="S1368" s="318"/>
      <c r="T1368" s="318"/>
      <c r="U1368" s="318"/>
      <c r="V1368" s="318"/>
      <c r="W1368" s="318"/>
      <c r="X1368" s="318"/>
      <c r="Y1368" s="318"/>
      <c r="Z1368" s="318"/>
      <c r="AA1368" s="318"/>
      <c r="AB1368" s="318"/>
      <c r="AC1368" s="318"/>
      <c r="AD1368" s="318"/>
      <c r="AE1368" s="319"/>
      <c r="AF1368" s="317" t="s">
        <v>598</v>
      </c>
      <c r="AG1368" s="318"/>
      <c r="AH1368" s="318"/>
      <c r="AI1368" s="318"/>
      <c r="AJ1368" s="318"/>
      <c r="AK1368" s="318"/>
      <c r="AL1368" s="318"/>
      <c r="AM1368" s="318"/>
      <c r="AN1368" s="318"/>
      <c r="AO1368" s="318"/>
      <c r="AP1368" s="318"/>
      <c r="AQ1368" s="318"/>
      <c r="AR1368" s="318"/>
      <c r="AS1368" s="318"/>
      <c r="AT1368" s="319"/>
      <c r="AV1368" s="317" t="s">
        <v>596</v>
      </c>
      <c r="AW1368" s="318"/>
      <c r="AX1368" s="318"/>
      <c r="AY1368" s="318"/>
      <c r="AZ1368" s="318"/>
      <c r="BA1368" s="318"/>
      <c r="BB1368" s="318"/>
      <c r="BC1368" s="318"/>
      <c r="BD1368" s="318"/>
      <c r="BE1368" s="318"/>
      <c r="BF1368" s="318"/>
      <c r="BG1368" s="318"/>
      <c r="BH1368" s="318"/>
      <c r="BI1368" s="319"/>
      <c r="BJ1368" s="317" t="s">
        <v>597</v>
      </c>
      <c r="BK1368" s="318"/>
      <c r="BL1368" s="318"/>
      <c r="BM1368" s="318"/>
      <c r="BN1368" s="318"/>
      <c r="BO1368" s="318"/>
      <c r="BP1368" s="318"/>
      <c r="BQ1368" s="318"/>
      <c r="BR1368" s="318"/>
      <c r="BS1368" s="318"/>
      <c r="BT1368" s="318"/>
      <c r="BU1368" s="318"/>
      <c r="BV1368" s="318"/>
      <c r="BW1368" s="319"/>
      <c r="BX1368" s="317" t="s">
        <v>598</v>
      </c>
      <c r="BY1368" s="318"/>
      <c r="BZ1368" s="318"/>
      <c r="CA1368" s="318"/>
      <c r="CB1368" s="318"/>
      <c r="CC1368" s="318"/>
      <c r="CD1368" s="318"/>
      <c r="CE1368" s="318"/>
      <c r="CF1368" s="318"/>
      <c r="CG1368" s="318"/>
      <c r="CH1368" s="318"/>
      <c r="CI1368" s="318"/>
      <c r="CJ1368" s="318"/>
      <c r="CK1368" s="318"/>
      <c r="CL1368" s="318"/>
      <c r="CM1368" s="318"/>
      <c r="CN1368" s="319"/>
    </row>
    <row r="1369" spans="4:106" ht="14.25" customHeight="1">
      <c r="D1369" s="323"/>
      <c r="E1369" s="324"/>
      <c r="F1369" s="324"/>
      <c r="G1369" s="324"/>
      <c r="H1369" s="324"/>
      <c r="I1369" s="324"/>
      <c r="J1369" s="324"/>
      <c r="K1369" s="324"/>
      <c r="L1369" s="324"/>
      <c r="M1369" s="324"/>
      <c r="N1369" s="324"/>
      <c r="O1369" s="324"/>
      <c r="P1369" s="324"/>
      <c r="Q1369" s="325"/>
      <c r="R1369" s="323"/>
      <c r="S1369" s="324"/>
      <c r="T1369" s="324"/>
      <c r="U1369" s="324"/>
      <c r="V1369" s="324"/>
      <c r="W1369" s="324"/>
      <c r="X1369" s="324"/>
      <c r="Y1369" s="324"/>
      <c r="Z1369" s="324"/>
      <c r="AA1369" s="324"/>
      <c r="AB1369" s="324"/>
      <c r="AC1369" s="324"/>
      <c r="AD1369" s="324"/>
      <c r="AE1369" s="325"/>
      <c r="AF1369" s="323"/>
      <c r="AG1369" s="324"/>
      <c r="AH1369" s="324"/>
      <c r="AI1369" s="324"/>
      <c r="AJ1369" s="324"/>
      <c r="AK1369" s="324"/>
      <c r="AL1369" s="324"/>
      <c r="AM1369" s="324"/>
      <c r="AN1369" s="324"/>
      <c r="AO1369" s="324"/>
      <c r="AP1369" s="324"/>
      <c r="AQ1369" s="324"/>
      <c r="AR1369" s="324"/>
      <c r="AS1369" s="324"/>
      <c r="AT1369" s="325"/>
      <c r="AV1369" s="323"/>
      <c r="AW1369" s="324"/>
      <c r="AX1369" s="324"/>
      <c r="AY1369" s="324"/>
      <c r="AZ1369" s="324"/>
      <c r="BA1369" s="324"/>
      <c r="BB1369" s="324"/>
      <c r="BC1369" s="324"/>
      <c r="BD1369" s="324"/>
      <c r="BE1369" s="324"/>
      <c r="BF1369" s="324"/>
      <c r="BG1369" s="324"/>
      <c r="BH1369" s="324"/>
      <c r="BI1369" s="325"/>
      <c r="BJ1369" s="323"/>
      <c r="BK1369" s="324"/>
      <c r="BL1369" s="324"/>
      <c r="BM1369" s="324"/>
      <c r="BN1369" s="324"/>
      <c r="BO1369" s="324"/>
      <c r="BP1369" s="324"/>
      <c r="BQ1369" s="324"/>
      <c r="BR1369" s="324"/>
      <c r="BS1369" s="324"/>
      <c r="BT1369" s="324"/>
      <c r="BU1369" s="324"/>
      <c r="BV1369" s="324"/>
      <c r="BW1369" s="325"/>
      <c r="BX1369" s="323"/>
      <c r="BY1369" s="324"/>
      <c r="BZ1369" s="324"/>
      <c r="CA1369" s="324"/>
      <c r="CB1369" s="324"/>
      <c r="CC1369" s="324"/>
      <c r="CD1369" s="324"/>
      <c r="CE1369" s="324"/>
      <c r="CF1369" s="324"/>
      <c r="CG1369" s="324"/>
      <c r="CH1369" s="324"/>
      <c r="CI1369" s="324"/>
      <c r="CJ1369" s="324"/>
      <c r="CK1369" s="324"/>
      <c r="CL1369" s="324"/>
      <c r="CM1369" s="324"/>
      <c r="CN1369" s="325"/>
    </row>
    <row r="1370" spans="4:106" ht="14.25" customHeight="1">
      <c r="D1370" s="385" t="s">
        <v>112</v>
      </c>
      <c r="E1370" s="386"/>
      <c r="F1370" s="386"/>
      <c r="G1370" s="386"/>
      <c r="H1370" s="386"/>
      <c r="I1370" s="386"/>
      <c r="J1370" s="386"/>
      <c r="K1370" s="386"/>
      <c r="L1370" s="386"/>
      <c r="M1370" s="386"/>
      <c r="N1370" s="386"/>
      <c r="O1370" s="386"/>
      <c r="P1370" s="386"/>
      <c r="Q1370" s="387"/>
      <c r="R1370" s="424" t="s">
        <v>1425</v>
      </c>
      <c r="S1370" s="425"/>
      <c r="T1370" s="425"/>
      <c r="U1370" s="425"/>
      <c r="V1370" s="425"/>
      <c r="W1370" s="425"/>
      <c r="X1370" s="425"/>
      <c r="Y1370" s="425"/>
      <c r="Z1370" s="425"/>
      <c r="AA1370" s="425"/>
      <c r="AB1370" s="425"/>
      <c r="AC1370" s="425"/>
      <c r="AD1370" s="425"/>
      <c r="AE1370" s="426"/>
      <c r="AF1370" s="606" t="s">
        <v>1425</v>
      </c>
      <c r="AG1370" s="607"/>
      <c r="AH1370" s="607"/>
      <c r="AI1370" s="607"/>
      <c r="AJ1370" s="607"/>
      <c r="AK1370" s="607"/>
      <c r="AL1370" s="607"/>
      <c r="AM1370" s="607"/>
      <c r="AN1370" s="607"/>
      <c r="AO1370" s="607"/>
      <c r="AP1370" s="607"/>
      <c r="AQ1370" s="607"/>
      <c r="AR1370" s="607"/>
      <c r="AS1370" s="607"/>
      <c r="AT1370" s="608"/>
      <c r="AV1370" s="385" t="s">
        <v>112</v>
      </c>
      <c r="AW1370" s="386"/>
      <c r="AX1370" s="386"/>
      <c r="AY1370" s="386"/>
      <c r="AZ1370" s="386"/>
      <c r="BA1370" s="386"/>
      <c r="BB1370" s="386"/>
      <c r="BC1370" s="386"/>
      <c r="BD1370" s="386"/>
      <c r="BE1370" s="386"/>
      <c r="BF1370" s="386"/>
      <c r="BG1370" s="386"/>
      <c r="BH1370" s="386"/>
      <c r="BI1370" s="387"/>
      <c r="BJ1370" s="424" t="s">
        <v>1425</v>
      </c>
      <c r="BK1370" s="425"/>
      <c r="BL1370" s="425"/>
      <c r="BM1370" s="425"/>
      <c r="BN1370" s="425"/>
      <c r="BO1370" s="425"/>
      <c r="BP1370" s="425"/>
      <c r="BQ1370" s="425"/>
      <c r="BR1370" s="425"/>
      <c r="BS1370" s="425"/>
      <c r="BT1370" s="425"/>
      <c r="BU1370" s="425"/>
      <c r="BV1370" s="425"/>
      <c r="BW1370" s="426"/>
      <c r="BX1370" s="606" t="s">
        <v>1425</v>
      </c>
      <c r="BY1370" s="607"/>
      <c r="BZ1370" s="607"/>
      <c r="CA1370" s="607"/>
      <c r="CB1370" s="607"/>
      <c r="CC1370" s="607"/>
      <c r="CD1370" s="607"/>
      <c r="CE1370" s="607"/>
      <c r="CF1370" s="607"/>
      <c r="CG1370" s="607"/>
      <c r="CH1370" s="607"/>
      <c r="CI1370" s="607"/>
      <c r="CJ1370" s="607"/>
      <c r="CK1370" s="607"/>
      <c r="CL1370" s="607"/>
      <c r="CM1370" s="607"/>
      <c r="CN1370" s="608"/>
    </row>
    <row r="1371" spans="4:106" ht="14.25" customHeight="1">
      <c r="D1371" s="385" t="s">
        <v>599</v>
      </c>
      <c r="E1371" s="386"/>
      <c r="F1371" s="386"/>
      <c r="G1371" s="386"/>
      <c r="H1371" s="386"/>
      <c r="I1371" s="386"/>
      <c r="J1371" s="386"/>
      <c r="K1371" s="386"/>
      <c r="L1371" s="386"/>
      <c r="M1371" s="386"/>
      <c r="N1371" s="386"/>
      <c r="O1371" s="386"/>
      <c r="P1371" s="386"/>
      <c r="Q1371" s="387"/>
      <c r="R1371" s="424" t="s">
        <v>1425</v>
      </c>
      <c r="S1371" s="425"/>
      <c r="T1371" s="425"/>
      <c r="U1371" s="425"/>
      <c r="V1371" s="425"/>
      <c r="W1371" s="425"/>
      <c r="X1371" s="425"/>
      <c r="Y1371" s="425"/>
      <c r="Z1371" s="425"/>
      <c r="AA1371" s="425"/>
      <c r="AB1371" s="425"/>
      <c r="AC1371" s="425"/>
      <c r="AD1371" s="425"/>
      <c r="AE1371" s="426"/>
      <c r="AF1371" s="606" t="s">
        <v>1425</v>
      </c>
      <c r="AG1371" s="607"/>
      <c r="AH1371" s="607"/>
      <c r="AI1371" s="607"/>
      <c r="AJ1371" s="607"/>
      <c r="AK1371" s="607"/>
      <c r="AL1371" s="607"/>
      <c r="AM1371" s="607"/>
      <c r="AN1371" s="607"/>
      <c r="AO1371" s="607"/>
      <c r="AP1371" s="607"/>
      <c r="AQ1371" s="607"/>
      <c r="AR1371" s="607"/>
      <c r="AS1371" s="607"/>
      <c r="AT1371" s="608"/>
      <c r="AV1371" s="385" t="s">
        <v>599</v>
      </c>
      <c r="AW1371" s="386"/>
      <c r="AX1371" s="386"/>
      <c r="AY1371" s="386"/>
      <c r="AZ1371" s="386"/>
      <c r="BA1371" s="386"/>
      <c r="BB1371" s="386"/>
      <c r="BC1371" s="386"/>
      <c r="BD1371" s="386"/>
      <c r="BE1371" s="386"/>
      <c r="BF1371" s="386"/>
      <c r="BG1371" s="386"/>
      <c r="BH1371" s="386"/>
      <c r="BI1371" s="387"/>
      <c r="BJ1371" s="424" t="s">
        <v>1425</v>
      </c>
      <c r="BK1371" s="425"/>
      <c r="BL1371" s="425"/>
      <c r="BM1371" s="425"/>
      <c r="BN1371" s="425"/>
      <c r="BO1371" s="425"/>
      <c r="BP1371" s="425"/>
      <c r="BQ1371" s="425"/>
      <c r="BR1371" s="425"/>
      <c r="BS1371" s="425"/>
      <c r="BT1371" s="425"/>
      <c r="BU1371" s="425"/>
      <c r="BV1371" s="425"/>
      <c r="BW1371" s="426"/>
      <c r="BX1371" s="606" t="s">
        <v>1425</v>
      </c>
      <c r="BY1371" s="607"/>
      <c r="BZ1371" s="607"/>
      <c r="CA1371" s="607"/>
      <c r="CB1371" s="607"/>
      <c r="CC1371" s="607"/>
      <c r="CD1371" s="607"/>
      <c r="CE1371" s="607"/>
      <c r="CF1371" s="607"/>
      <c r="CG1371" s="607"/>
      <c r="CH1371" s="607"/>
      <c r="CI1371" s="607"/>
      <c r="CJ1371" s="607"/>
      <c r="CK1371" s="607"/>
      <c r="CL1371" s="607"/>
      <c r="CM1371" s="607"/>
      <c r="CN1371" s="608"/>
    </row>
    <row r="1372" spans="4:106" ht="14.25" customHeight="1">
      <c r="D1372" s="385" t="s">
        <v>600</v>
      </c>
      <c r="E1372" s="386"/>
      <c r="F1372" s="386"/>
      <c r="G1372" s="386"/>
      <c r="H1372" s="386"/>
      <c r="I1372" s="386"/>
      <c r="J1372" s="386"/>
      <c r="K1372" s="386"/>
      <c r="L1372" s="386"/>
      <c r="M1372" s="386"/>
      <c r="N1372" s="386"/>
      <c r="O1372" s="386"/>
      <c r="P1372" s="386"/>
      <c r="Q1372" s="387"/>
      <c r="R1372" s="424" t="s">
        <v>1425</v>
      </c>
      <c r="S1372" s="425"/>
      <c r="T1372" s="425"/>
      <c r="U1372" s="425"/>
      <c r="V1372" s="425"/>
      <c r="W1372" s="425"/>
      <c r="X1372" s="425"/>
      <c r="Y1372" s="425"/>
      <c r="Z1372" s="425"/>
      <c r="AA1372" s="425"/>
      <c r="AB1372" s="425"/>
      <c r="AC1372" s="425"/>
      <c r="AD1372" s="425"/>
      <c r="AE1372" s="426"/>
      <c r="AF1372" s="606" t="s">
        <v>1425</v>
      </c>
      <c r="AG1372" s="607"/>
      <c r="AH1372" s="607"/>
      <c r="AI1372" s="607"/>
      <c r="AJ1372" s="607"/>
      <c r="AK1372" s="607"/>
      <c r="AL1372" s="607"/>
      <c r="AM1372" s="607"/>
      <c r="AN1372" s="607"/>
      <c r="AO1372" s="607"/>
      <c r="AP1372" s="607"/>
      <c r="AQ1372" s="607"/>
      <c r="AR1372" s="607"/>
      <c r="AS1372" s="607"/>
      <c r="AT1372" s="608"/>
      <c r="AV1372" s="385" t="s">
        <v>600</v>
      </c>
      <c r="AW1372" s="386"/>
      <c r="AX1372" s="386"/>
      <c r="AY1372" s="386"/>
      <c r="AZ1372" s="386"/>
      <c r="BA1372" s="386"/>
      <c r="BB1372" s="386"/>
      <c r="BC1372" s="386"/>
      <c r="BD1372" s="386"/>
      <c r="BE1372" s="386"/>
      <c r="BF1372" s="386"/>
      <c r="BG1372" s="386"/>
      <c r="BH1372" s="386"/>
      <c r="BI1372" s="387"/>
      <c r="BJ1372" s="424" t="s">
        <v>1425</v>
      </c>
      <c r="BK1372" s="425"/>
      <c r="BL1372" s="425"/>
      <c r="BM1372" s="425"/>
      <c r="BN1372" s="425"/>
      <c r="BO1372" s="425"/>
      <c r="BP1372" s="425"/>
      <c r="BQ1372" s="425"/>
      <c r="BR1372" s="425"/>
      <c r="BS1372" s="425"/>
      <c r="BT1372" s="425"/>
      <c r="BU1372" s="425"/>
      <c r="BV1372" s="425"/>
      <c r="BW1372" s="426"/>
      <c r="BX1372" s="606" t="s">
        <v>1425</v>
      </c>
      <c r="BY1372" s="607"/>
      <c r="BZ1372" s="607"/>
      <c r="CA1372" s="607"/>
      <c r="CB1372" s="607"/>
      <c r="CC1372" s="607"/>
      <c r="CD1372" s="607"/>
      <c r="CE1372" s="607"/>
      <c r="CF1372" s="607"/>
      <c r="CG1372" s="607"/>
      <c r="CH1372" s="607"/>
      <c r="CI1372" s="607"/>
      <c r="CJ1372" s="607"/>
      <c r="CK1372" s="607"/>
      <c r="CL1372" s="607"/>
      <c r="CM1372" s="607"/>
      <c r="CN1372" s="608"/>
    </row>
    <row r="1373" spans="4:106" ht="14.25" customHeight="1">
      <c r="D1373" s="385" t="s">
        <v>601</v>
      </c>
      <c r="E1373" s="386"/>
      <c r="F1373" s="386"/>
      <c r="G1373" s="386"/>
      <c r="H1373" s="386"/>
      <c r="I1373" s="386"/>
      <c r="J1373" s="386"/>
      <c r="K1373" s="386"/>
      <c r="L1373" s="386"/>
      <c r="M1373" s="386"/>
      <c r="N1373" s="386"/>
      <c r="O1373" s="386"/>
      <c r="P1373" s="386"/>
      <c r="Q1373" s="387"/>
      <c r="R1373" s="424" t="s">
        <v>1425</v>
      </c>
      <c r="S1373" s="425"/>
      <c r="T1373" s="425"/>
      <c r="U1373" s="425"/>
      <c r="V1373" s="425"/>
      <c r="W1373" s="425"/>
      <c r="X1373" s="425"/>
      <c r="Y1373" s="425"/>
      <c r="Z1373" s="425"/>
      <c r="AA1373" s="425"/>
      <c r="AB1373" s="425"/>
      <c r="AC1373" s="425"/>
      <c r="AD1373" s="425"/>
      <c r="AE1373" s="426"/>
      <c r="AF1373" s="606" t="s">
        <v>1425</v>
      </c>
      <c r="AG1373" s="607"/>
      <c r="AH1373" s="607"/>
      <c r="AI1373" s="607"/>
      <c r="AJ1373" s="607"/>
      <c r="AK1373" s="607"/>
      <c r="AL1373" s="607"/>
      <c r="AM1373" s="607"/>
      <c r="AN1373" s="607"/>
      <c r="AO1373" s="607"/>
      <c r="AP1373" s="607"/>
      <c r="AQ1373" s="607"/>
      <c r="AR1373" s="607"/>
      <c r="AS1373" s="607"/>
      <c r="AT1373" s="608"/>
      <c r="AV1373" s="385" t="s">
        <v>601</v>
      </c>
      <c r="AW1373" s="386"/>
      <c r="AX1373" s="386"/>
      <c r="AY1373" s="386"/>
      <c r="AZ1373" s="386"/>
      <c r="BA1373" s="386"/>
      <c r="BB1373" s="386"/>
      <c r="BC1373" s="386"/>
      <c r="BD1373" s="386"/>
      <c r="BE1373" s="386"/>
      <c r="BF1373" s="386"/>
      <c r="BG1373" s="386"/>
      <c r="BH1373" s="386"/>
      <c r="BI1373" s="387"/>
      <c r="BJ1373" s="424" t="s">
        <v>1425</v>
      </c>
      <c r="BK1373" s="425"/>
      <c r="BL1373" s="425"/>
      <c r="BM1373" s="425"/>
      <c r="BN1373" s="425"/>
      <c r="BO1373" s="425"/>
      <c r="BP1373" s="425"/>
      <c r="BQ1373" s="425"/>
      <c r="BR1373" s="425"/>
      <c r="BS1373" s="425"/>
      <c r="BT1373" s="425"/>
      <c r="BU1373" s="425"/>
      <c r="BV1373" s="425"/>
      <c r="BW1373" s="426"/>
      <c r="BX1373" s="606" t="s">
        <v>1425</v>
      </c>
      <c r="BY1373" s="607"/>
      <c r="BZ1373" s="607"/>
      <c r="CA1373" s="607"/>
      <c r="CB1373" s="607"/>
      <c r="CC1373" s="607"/>
      <c r="CD1373" s="607"/>
      <c r="CE1373" s="607"/>
      <c r="CF1373" s="607"/>
      <c r="CG1373" s="607"/>
      <c r="CH1373" s="607"/>
      <c r="CI1373" s="607"/>
      <c r="CJ1373" s="607"/>
      <c r="CK1373" s="607"/>
      <c r="CL1373" s="607"/>
      <c r="CM1373" s="607"/>
      <c r="CN1373" s="608"/>
    </row>
    <row r="1374" spans="4:106" ht="14.25" customHeight="1">
      <c r="D1374" s="103" t="s">
        <v>691</v>
      </c>
      <c r="E1374" s="110"/>
      <c r="F1374" s="110"/>
      <c r="G1374" s="110"/>
      <c r="H1374" s="110"/>
      <c r="I1374" s="110"/>
      <c r="J1374" s="110"/>
      <c r="K1374" s="110"/>
      <c r="L1374" s="110"/>
      <c r="M1374" s="110"/>
      <c r="N1374" s="110"/>
      <c r="O1374" s="110"/>
      <c r="P1374" s="110"/>
      <c r="Q1374" s="110"/>
      <c r="R1374" s="110"/>
      <c r="S1374" s="110"/>
      <c r="T1374" s="110"/>
      <c r="U1374" s="110"/>
      <c r="V1374" s="110"/>
      <c r="W1374" s="110"/>
      <c r="X1374" s="110"/>
      <c r="Y1374" s="110"/>
      <c r="Z1374" s="110"/>
      <c r="AA1374" s="110"/>
      <c r="AB1374" s="110"/>
      <c r="AC1374" s="110"/>
      <c r="AD1374" s="110"/>
      <c r="AE1374" s="110"/>
      <c r="AF1374" s="110"/>
      <c r="AG1374" s="110"/>
      <c r="AH1374" s="110"/>
      <c r="AI1374" s="110"/>
      <c r="AJ1374" s="110"/>
      <c r="AK1374" s="110"/>
      <c r="AL1374" s="110"/>
      <c r="AM1374" s="110"/>
      <c r="AN1374" s="110"/>
      <c r="AO1374" s="110"/>
      <c r="AP1374" s="110"/>
      <c r="AQ1374" s="110"/>
      <c r="AR1374" s="110"/>
      <c r="AS1374" s="110"/>
      <c r="AT1374" s="110"/>
      <c r="AV1374" s="419" t="s">
        <v>691</v>
      </c>
      <c r="AW1374" s="419"/>
      <c r="AX1374" s="419"/>
      <c r="AY1374" s="419"/>
      <c r="AZ1374" s="419"/>
      <c r="BA1374" s="419"/>
      <c r="BB1374" s="419"/>
      <c r="BC1374" s="419"/>
      <c r="BD1374" s="419"/>
      <c r="BE1374" s="419"/>
      <c r="BF1374" s="419"/>
      <c r="BG1374" s="419"/>
      <c r="BH1374" s="419"/>
      <c r="BI1374" s="419"/>
      <c r="BJ1374" s="419"/>
      <c r="BK1374" s="419"/>
      <c r="BL1374" s="419"/>
      <c r="BM1374" s="419"/>
      <c r="BN1374" s="419"/>
      <c r="BO1374" s="419"/>
      <c r="BP1374" s="419"/>
      <c r="BQ1374" s="419"/>
      <c r="BR1374" s="419"/>
      <c r="BS1374" s="419"/>
      <c r="BT1374" s="419"/>
      <c r="BU1374" s="419"/>
      <c r="BV1374" s="419"/>
      <c r="BW1374" s="419"/>
      <c r="BX1374" s="419"/>
      <c r="BY1374" s="419"/>
      <c r="BZ1374" s="419"/>
      <c r="CA1374" s="419"/>
      <c r="CB1374" s="419"/>
      <c r="CC1374" s="419"/>
      <c r="CD1374" s="419"/>
      <c r="CE1374" s="419"/>
      <c r="CF1374" s="419"/>
      <c r="CG1374" s="419"/>
      <c r="CH1374" s="419"/>
      <c r="CI1374" s="419"/>
      <c r="CJ1374" s="419"/>
      <c r="CK1374" s="419"/>
      <c r="CL1374" s="419"/>
      <c r="CM1374" s="419"/>
      <c r="CN1374" s="419"/>
    </row>
    <row r="1375" spans="4:106" ht="14.25" customHeight="1">
      <c r="CX1375" s="156" t="s">
        <v>112</v>
      </c>
      <c r="CY1375" s="144" t="str">
        <f>AF1370</f>
        <v>N/A</v>
      </c>
      <c r="CZ1375" s="144"/>
      <c r="DA1375" s="156" t="s">
        <v>112</v>
      </c>
      <c r="DB1375" s="144" t="str">
        <f>BX1370</f>
        <v>N/A</v>
      </c>
    </row>
    <row r="1376" spans="4:106" ht="14.25" customHeight="1">
      <c r="CX1376" s="156" t="s">
        <v>599</v>
      </c>
      <c r="CY1376" s="144" t="str">
        <f>AF1371</f>
        <v>N/A</v>
      </c>
      <c r="CZ1376" s="144"/>
      <c r="DA1376" s="156" t="s">
        <v>599</v>
      </c>
      <c r="DB1376" s="144" t="str">
        <f>BX1371</f>
        <v>N/A</v>
      </c>
    </row>
    <row r="1377" spans="4:106" ht="14.25" customHeight="1">
      <c r="CX1377" s="156" t="s">
        <v>600</v>
      </c>
      <c r="CY1377" s="144" t="str">
        <f>AF1372</f>
        <v>N/A</v>
      </c>
      <c r="CZ1377" s="144"/>
      <c r="DA1377" s="156" t="s">
        <v>600</v>
      </c>
      <c r="DB1377" s="144" t="str">
        <f>BX1372</f>
        <v>N/A</v>
      </c>
    </row>
    <row r="1378" spans="4:106" ht="14.25" customHeight="1">
      <c r="CX1378" s="156" t="s">
        <v>601</v>
      </c>
      <c r="CY1378" s="144" t="str">
        <f>AF1373</f>
        <v>N/A</v>
      </c>
      <c r="CZ1378" s="144"/>
      <c r="DA1378" s="156" t="s">
        <v>601</v>
      </c>
      <c r="DB1378" s="144" t="str">
        <f>BX1373</f>
        <v>N/A</v>
      </c>
    </row>
    <row r="1379" spans="4:106" ht="14.25" customHeight="1"/>
    <row r="1380" spans="4:106" ht="14.25" customHeight="1"/>
    <row r="1381" spans="4:106" ht="14.25" customHeight="1"/>
    <row r="1382" spans="4:106" ht="14.25" customHeight="1"/>
    <row r="1383" spans="4:106" ht="14.25" customHeight="1"/>
    <row r="1384" spans="4:106" ht="14.25" customHeight="1"/>
    <row r="1385" spans="4:106" ht="14.25" customHeight="1"/>
    <row r="1386" spans="4:106" ht="14.25" customHeight="1"/>
    <row r="1387" spans="4:106" ht="14.25" customHeight="1">
      <c r="D1387" s="703" t="s">
        <v>605</v>
      </c>
      <c r="E1387" s="703"/>
      <c r="F1387" s="703"/>
      <c r="G1387" s="703"/>
      <c r="H1387" s="703"/>
      <c r="I1387" s="703"/>
      <c r="J1387" s="703"/>
      <c r="K1387" s="703"/>
      <c r="L1387" s="703"/>
      <c r="M1387" s="703"/>
      <c r="N1387" s="703"/>
      <c r="O1387" s="703"/>
      <c r="P1387" s="703"/>
      <c r="Q1387" s="703"/>
      <c r="R1387" s="703"/>
      <c r="S1387" s="703"/>
      <c r="T1387" s="703"/>
      <c r="U1387" s="703"/>
      <c r="V1387" s="703"/>
      <c r="W1387" s="703"/>
      <c r="X1387" s="703"/>
      <c r="Y1387" s="703"/>
      <c r="Z1387" s="703"/>
      <c r="AA1387" s="703"/>
      <c r="AB1387" s="703"/>
      <c r="AC1387" s="703"/>
      <c r="AD1387" s="703"/>
      <c r="AE1387" s="703"/>
      <c r="AF1387" s="703"/>
      <c r="AG1387" s="703"/>
      <c r="AH1387" s="703"/>
      <c r="AI1387" s="703"/>
      <c r="AJ1387" s="703"/>
      <c r="AK1387" s="703"/>
      <c r="AL1387" s="703"/>
      <c r="AM1387" s="703"/>
      <c r="AN1387" s="703"/>
      <c r="AO1387" s="703"/>
      <c r="AP1387" s="703"/>
      <c r="AQ1387" s="703"/>
      <c r="AR1387" s="703"/>
      <c r="AS1387" s="703"/>
      <c r="AT1387" s="703"/>
    </row>
    <row r="1388" spans="4:106" ht="14.25" customHeight="1"/>
    <row r="1389" spans="4:106" ht="14.25" customHeight="1"/>
    <row r="1390" spans="4:106" ht="14.25" customHeight="1"/>
    <row r="1391" spans="4:106" ht="14.25" customHeight="1"/>
    <row r="1392" spans="4:106" ht="14.25" customHeight="1">
      <c r="D1392" s="5" t="s">
        <v>692</v>
      </c>
      <c r="AV1392" s="604" t="s">
        <v>691</v>
      </c>
      <c r="AW1392" s="604"/>
      <c r="AX1392" s="604"/>
      <c r="AY1392" s="604"/>
      <c r="AZ1392" s="604"/>
      <c r="BA1392" s="604"/>
      <c r="BB1392" s="604"/>
      <c r="BC1392" s="604"/>
      <c r="BD1392" s="604"/>
      <c r="BE1392" s="604"/>
      <c r="BF1392" s="604"/>
      <c r="BG1392" s="604"/>
      <c r="BH1392" s="604"/>
      <c r="BI1392" s="604"/>
      <c r="BJ1392" s="604"/>
      <c r="BK1392" s="604"/>
      <c r="BL1392" s="604"/>
      <c r="BM1392" s="604"/>
      <c r="BN1392" s="604"/>
      <c r="BO1392" s="604"/>
      <c r="BP1392" s="604"/>
      <c r="BQ1392" s="604"/>
      <c r="BR1392" s="604"/>
      <c r="BS1392" s="604"/>
      <c r="BT1392" s="604"/>
      <c r="BU1392" s="604"/>
      <c r="BV1392" s="604"/>
      <c r="BW1392" s="604"/>
      <c r="BX1392" s="604"/>
      <c r="BY1392" s="604"/>
      <c r="BZ1392" s="604"/>
      <c r="CA1392" s="604"/>
      <c r="CB1392" s="604"/>
      <c r="CC1392" s="604"/>
      <c r="CD1392" s="604"/>
      <c r="CE1392" s="604"/>
      <c r="CF1392" s="604"/>
      <c r="CG1392" s="604"/>
      <c r="CH1392" s="604"/>
      <c r="CI1392" s="604"/>
      <c r="CJ1392" s="604"/>
      <c r="CK1392" s="604"/>
      <c r="CL1392" s="604"/>
      <c r="CM1392" s="604"/>
      <c r="CN1392" s="604"/>
    </row>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sheetData>
  <sheetProtection selectLockedCells="1"/>
  <mergeCells count="5568">
    <mergeCell ref="Z1092:AE1092"/>
    <mergeCell ref="D1087:Y1087"/>
    <mergeCell ref="Z1087:AE1087"/>
    <mergeCell ref="AF1087:AM1087"/>
    <mergeCell ref="D1088:Y1088"/>
    <mergeCell ref="Z1088:AE1088"/>
    <mergeCell ref="AF1088:AM1088"/>
    <mergeCell ref="D1089:Y1089"/>
    <mergeCell ref="Z1089:AE1089"/>
    <mergeCell ref="AF1089:AM1089"/>
    <mergeCell ref="D1090:Y1090"/>
    <mergeCell ref="Z1090:AE1090"/>
    <mergeCell ref="AF1090:AM1090"/>
    <mergeCell ref="D1037:Z1037"/>
    <mergeCell ref="D1038:Z1038"/>
    <mergeCell ref="D1083:Y1083"/>
    <mergeCell ref="D1091:Y1091"/>
    <mergeCell ref="Z1091:AE1091"/>
    <mergeCell ref="AF1059:AM1059"/>
    <mergeCell ref="AF1060:AM1060"/>
    <mergeCell ref="AF1061:AM1061"/>
    <mergeCell ref="AF1062:AM1062"/>
    <mergeCell ref="AF1063:AM1063"/>
    <mergeCell ref="AF1064:AM1064"/>
    <mergeCell ref="AF1065:AM1065"/>
    <mergeCell ref="AF1066:AM1066"/>
    <mergeCell ref="Z1058:AE1058"/>
    <mergeCell ref="Z1059:AE1059"/>
    <mergeCell ref="Z1060:AE1060"/>
    <mergeCell ref="Z1061:AE1061"/>
    <mergeCell ref="AA1038:AT1038"/>
    <mergeCell ref="AA1033:AT1033"/>
    <mergeCell ref="D1034:Z1034"/>
    <mergeCell ref="AA1032:AT1032"/>
    <mergeCell ref="D1033:Z1033"/>
    <mergeCell ref="Z1079:AE1079"/>
    <mergeCell ref="AF1079:AM1079"/>
    <mergeCell ref="AO989:BK989"/>
    <mergeCell ref="D990:AN990"/>
    <mergeCell ref="AO990:BK990"/>
    <mergeCell ref="D991:AN991"/>
    <mergeCell ref="AO991:BK991"/>
    <mergeCell ref="AV1012:CM1012"/>
    <mergeCell ref="D1054:AB1054"/>
    <mergeCell ref="BL992:BZ992"/>
    <mergeCell ref="CA992:CN992"/>
    <mergeCell ref="BL993:BZ993"/>
    <mergeCell ref="CA993:CN993"/>
    <mergeCell ref="BL991:BZ991"/>
    <mergeCell ref="CA991:CN991"/>
    <mergeCell ref="D1019:Z1019"/>
    <mergeCell ref="D1020:Z1020"/>
    <mergeCell ref="D1021:Z1021"/>
    <mergeCell ref="AA1019:AT1019"/>
    <mergeCell ref="D1022:Z1022"/>
    <mergeCell ref="CG999:CN1000"/>
    <mergeCell ref="CG1001:CN1001"/>
    <mergeCell ref="CG1002:CN1002"/>
    <mergeCell ref="BZ1010:CF1010"/>
    <mergeCell ref="BS1011:BY1011"/>
    <mergeCell ref="BL981:BZ982"/>
    <mergeCell ref="BL975:BZ976"/>
    <mergeCell ref="BL977:BZ978"/>
    <mergeCell ref="BL970:BZ972"/>
    <mergeCell ref="BL973:BZ974"/>
    <mergeCell ref="D981:AN982"/>
    <mergeCell ref="AO981:BK982"/>
    <mergeCell ref="D983:AN984"/>
    <mergeCell ref="AO983:BK984"/>
    <mergeCell ref="D985:AN988"/>
    <mergeCell ref="AO985:BK988"/>
    <mergeCell ref="D1084:Y1084"/>
    <mergeCell ref="Z1084:AE1084"/>
    <mergeCell ref="AF1084:AM1084"/>
    <mergeCell ref="D962:AN963"/>
    <mergeCell ref="D964:AN965"/>
    <mergeCell ref="D966:AN967"/>
    <mergeCell ref="D968:AN969"/>
    <mergeCell ref="D970:AN972"/>
    <mergeCell ref="D973:AN974"/>
    <mergeCell ref="D975:AN976"/>
    <mergeCell ref="D977:AN978"/>
    <mergeCell ref="D979:AN980"/>
    <mergeCell ref="D992:AN992"/>
    <mergeCell ref="AO992:BK992"/>
    <mergeCell ref="D993:AN993"/>
    <mergeCell ref="AO993:BK993"/>
    <mergeCell ref="D989:AN989"/>
    <mergeCell ref="AA1021:AT1021"/>
    <mergeCell ref="AA1022:AT1022"/>
    <mergeCell ref="D1035:Z1035"/>
    <mergeCell ref="D1036:Z1036"/>
    <mergeCell ref="D937:AB937"/>
    <mergeCell ref="AC937:AT937"/>
    <mergeCell ref="AU937:BL937"/>
    <mergeCell ref="D938:AB938"/>
    <mergeCell ref="AC938:AT938"/>
    <mergeCell ref="AU938:BL938"/>
    <mergeCell ref="D958:AN958"/>
    <mergeCell ref="AO960:BK960"/>
    <mergeCell ref="D942:AB942"/>
    <mergeCell ref="AC942:AT942"/>
    <mergeCell ref="AU942:BL942"/>
    <mergeCell ref="D939:AB939"/>
    <mergeCell ref="AC939:AT939"/>
    <mergeCell ref="AU939:BL939"/>
    <mergeCell ref="D940:AB940"/>
    <mergeCell ref="AC940:AT940"/>
    <mergeCell ref="AU940:BL940"/>
    <mergeCell ref="D941:AB941"/>
    <mergeCell ref="AC941:AT941"/>
    <mergeCell ref="AU941:BL941"/>
    <mergeCell ref="D949:AB949"/>
    <mergeCell ref="AC949:AT949"/>
    <mergeCell ref="AU949:BL949"/>
    <mergeCell ref="D945:AB945"/>
    <mergeCell ref="AC945:AT945"/>
    <mergeCell ref="D946:AB946"/>
    <mergeCell ref="AC946:AT946"/>
    <mergeCell ref="D947:AB947"/>
    <mergeCell ref="AC947:AT947"/>
    <mergeCell ref="D948:AB948"/>
    <mergeCell ref="AC948:AT948"/>
    <mergeCell ref="BL958:BZ958"/>
    <mergeCell ref="AC916:AT916"/>
    <mergeCell ref="AC928:AT928"/>
    <mergeCell ref="D929:AB929"/>
    <mergeCell ref="AC929:AT929"/>
    <mergeCell ref="D930:AB930"/>
    <mergeCell ref="AC930:AT930"/>
    <mergeCell ref="D931:AB931"/>
    <mergeCell ref="AC931:AT931"/>
    <mergeCell ref="D932:AB932"/>
    <mergeCell ref="AC932:AT932"/>
    <mergeCell ref="D933:AB933"/>
    <mergeCell ref="AC933:AT933"/>
    <mergeCell ref="D934:AB934"/>
    <mergeCell ref="AC934:AT934"/>
    <mergeCell ref="D935:AB935"/>
    <mergeCell ref="AC935:AT935"/>
    <mergeCell ref="D936:AB936"/>
    <mergeCell ref="AC936:AT936"/>
    <mergeCell ref="D943:AB943"/>
    <mergeCell ref="AC943:AT943"/>
    <mergeCell ref="AU944:BL944"/>
    <mergeCell ref="AU943:BL943"/>
    <mergeCell ref="AU922:BL922"/>
    <mergeCell ref="AU921:BL921"/>
    <mergeCell ref="AU920:BL920"/>
    <mergeCell ref="D908:AB908"/>
    <mergeCell ref="AC908:AT908"/>
    <mergeCell ref="D909:AB909"/>
    <mergeCell ref="AC909:AT909"/>
    <mergeCell ref="D944:AB944"/>
    <mergeCell ref="AC944:AT944"/>
    <mergeCell ref="D924:AB924"/>
    <mergeCell ref="AC924:AT924"/>
    <mergeCell ref="D925:AB925"/>
    <mergeCell ref="AC925:AT925"/>
    <mergeCell ref="D926:AB926"/>
    <mergeCell ref="AC926:AT926"/>
    <mergeCell ref="D927:AB927"/>
    <mergeCell ref="AC927:AT927"/>
    <mergeCell ref="D928:AB928"/>
    <mergeCell ref="AU919:BL919"/>
    <mergeCell ref="AU918:BL918"/>
    <mergeCell ref="AU927:BL927"/>
    <mergeCell ref="D910:AB910"/>
    <mergeCell ref="AC910:AT910"/>
    <mergeCell ref="AU910:BL910"/>
    <mergeCell ref="D911:AB911"/>
    <mergeCell ref="AC911:AT911"/>
    <mergeCell ref="AU911:BL911"/>
    <mergeCell ref="D912:AB912"/>
    <mergeCell ref="D903:AB903"/>
    <mergeCell ref="AC903:AT903"/>
    <mergeCell ref="D904:AB904"/>
    <mergeCell ref="AC904:AT904"/>
    <mergeCell ref="D905:AB905"/>
    <mergeCell ref="AC905:AT905"/>
    <mergeCell ref="D906:AB906"/>
    <mergeCell ref="AC906:AT906"/>
    <mergeCell ref="D907:AB907"/>
    <mergeCell ref="AC907:AT907"/>
    <mergeCell ref="AC920:AT920"/>
    <mergeCell ref="D921:AB921"/>
    <mergeCell ref="AC921:AT921"/>
    <mergeCell ref="D922:AB922"/>
    <mergeCell ref="AC922:AT922"/>
    <mergeCell ref="D923:AB923"/>
    <mergeCell ref="AC923:AT923"/>
    <mergeCell ref="D917:AB917"/>
    <mergeCell ref="AC917:AT917"/>
    <mergeCell ref="D918:AB918"/>
    <mergeCell ref="AC918:AT918"/>
    <mergeCell ref="D919:AB919"/>
    <mergeCell ref="AC919:AT919"/>
    <mergeCell ref="D920:AB920"/>
    <mergeCell ref="AC912:AT912"/>
    <mergeCell ref="D913:AB913"/>
    <mergeCell ref="AC913:AT913"/>
    <mergeCell ref="D914:AB914"/>
    <mergeCell ref="AC914:AT914"/>
    <mergeCell ref="D915:AB915"/>
    <mergeCell ref="AC915:AT915"/>
    <mergeCell ref="D916:AB916"/>
    <mergeCell ref="D894:AB894"/>
    <mergeCell ref="AC894:AT894"/>
    <mergeCell ref="D895:AB895"/>
    <mergeCell ref="AC895:AT895"/>
    <mergeCell ref="D896:AB896"/>
    <mergeCell ref="AC896:AT896"/>
    <mergeCell ref="D897:AB897"/>
    <mergeCell ref="AC897:AT897"/>
    <mergeCell ref="D898:AB898"/>
    <mergeCell ref="AC898:AT898"/>
    <mergeCell ref="D899:AB899"/>
    <mergeCell ref="AC899:AT899"/>
    <mergeCell ref="D900:AB900"/>
    <mergeCell ref="AC900:AT900"/>
    <mergeCell ref="D901:AB901"/>
    <mergeCell ref="AC901:AT901"/>
    <mergeCell ref="D902:AB902"/>
    <mergeCell ref="AC902:AT902"/>
    <mergeCell ref="D885:AB885"/>
    <mergeCell ref="AC885:AT885"/>
    <mergeCell ref="D886:AB886"/>
    <mergeCell ref="AC886:AT886"/>
    <mergeCell ref="D887:AB887"/>
    <mergeCell ref="AC887:AT887"/>
    <mergeCell ref="D888:AB888"/>
    <mergeCell ref="AC888:AT888"/>
    <mergeCell ref="D889:AB889"/>
    <mergeCell ref="AC889:AT889"/>
    <mergeCell ref="D890:AB890"/>
    <mergeCell ref="AC890:AT890"/>
    <mergeCell ref="D891:AB891"/>
    <mergeCell ref="AC891:AT891"/>
    <mergeCell ref="D892:AB892"/>
    <mergeCell ref="AC892:AT892"/>
    <mergeCell ref="D893:AB893"/>
    <mergeCell ref="AC893:AT893"/>
    <mergeCell ref="D876:AB876"/>
    <mergeCell ref="AC876:AT876"/>
    <mergeCell ref="D877:AB877"/>
    <mergeCell ref="AC877:AT877"/>
    <mergeCell ref="D878:AB878"/>
    <mergeCell ref="AC878:AT878"/>
    <mergeCell ref="D879:AB879"/>
    <mergeCell ref="AC879:AT879"/>
    <mergeCell ref="D880:AB880"/>
    <mergeCell ref="AC880:AT880"/>
    <mergeCell ref="D881:AB881"/>
    <mergeCell ref="AC881:AT881"/>
    <mergeCell ref="D882:AB882"/>
    <mergeCell ref="AC882:AT882"/>
    <mergeCell ref="D883:AB883"/>
    <mergeCell ref="AC883:AT883"/>
    <mergeCell ref="D884:AB884"/>
    <mergeCell ref="AC884:AT884"/>
    <mergeCell ref="AC867:AT867"/>
    <mergeCell ref="D868:AB868"/>
    <mergeCell ref="AC868:AT868"/>
    <mergeCell ref="D869:AB869"/>
    <mergeCell ref="AC869:AT869"/>
    <mergeCell ref="D870:AB870"/>
    <mergeCell ref="AC870:AT870"/>
    <mergeCell ref="D871:AB871"/>
    <mergeCell ref="AC871:AT871"/>
    <mergeCell ref="D872:AB872"/>
    <mergeCell ref="AC872:AT872"/>
    <mergeCell ref="D873:AB873"/>
    <mergeCell ref="AC873:AT873"/>
    <mergeCell ref="D874:AB874"/>
    <mergeCell ref="AC874:AT874"/>
    <mergeCell ref="D875:AB875"/>
    <mergeCell ref="AC875:AT875"/>
    <mergeCell ref="AV1269:BK1269"/>
    <mergeCell ref="BL1254:BT1254"/>
    <mergeCell ref="CI1254:CN1254"/>
    <mergeCell ref="AV1257:BK1257"/>
    <mergeCell ref="AV1272:BK1272"/>
    <mergeCell ref="BL1272:BT1272"/>
    <mergeCell ref="BU1272:CB1272"/>
    <mergeCell ref="CC1272:CH1272"/>
    <mergeCell ref="CI1272:CN1272"/>
    <mergeCell ref="DA1346:DG1346"/>
    <mergeCell ref="CU1332:CY1332"/>
    <mergeCell ref="DA1332:DE1332"/>
    <mergeCell ref="D855:AB855"/>
    <mergeCell ref="AC855:AT855"/>
    <mergeCell ref="D856:AB856"/>
    <mergeCell ref="AC856:AT856"/>
    <mergeCell ref="D857:AB857"/>
    <mergeCell ref="AC857:AT857"/>
    <mergeCell ref="D858:AB858"/>
    <mergeCell ref="AC858:AT858"/>
    <mergeCell ref="D859:AB859"/>
    <mergeCell ref="AC859:AT859"/>
    <mergeCell ref="AC860:AT860"/>
    <mergeCell ref="D861:AB861"/>
    <mergeCell ref="AC861:AT861"/>
    <mergeCell ref="D862:AB862"/>
    <mergeCell ref="AC862:AT862"/>
    <mergeCell ref="D863:AB863"/>
    <mergeCell ref="AC863:AT863"/>
    <mergeCell ref="D864:AB864"/>
    <mergeCell ref="AC864:AT864"/>
    <mergeCell ref="D865:AB865"/>
    <mergeCell ref="AV1268:BK1268"/>
    <mergeCell ref="CC1257:CH1257"/>
    <mergeCell ref="CI1257:CN1257"/>
    <mergeCell ref="BL1258:BT1258"/>
    <mergeCell ref="BU1258:CB1258"/>
    <mergeCell ref="CC1258:CH1258"/>
    <mergeCell ref="CI1258:CN1258"/>
    <mergeCell ref="BL1259:BT1259"/>
    <mergeCell ref="CI1259:CN1259"/>
    <mergeCell ref="BU1260:CB1260"/>
    <mergeCell ref="CC1260:CH1260"/>
    <mergeCell ref="CI1260:CN1260"/>
    <mergeCell ref="BL1257:BT1257"/>
    <mergeCell ref="BU1257:CB1257"/>
    <mergeCell ref="AV1261:BK1261"/>
    <mergeCell ref="BL1261:BT1261"/>
    <mergeCell ref="BU1261:CB1261"/>
    <mergeCell ref="CC1261:CH1261"/>
    <mergeCell ref="CC1264:CH1264"/>
    <mergeCell ref="CI1264:CN1264"/>
    <mergeCell ref="AV1265:BK1265"/>
    <mergeCell ref="BL1265:BT1265"/>
    <mergeCell ref="BU1265:CB1265"/>
    <mergeCell ref="CI1265:CN1265"/>
    <mergeCell ref="AV1266:BK1266"/>
    <mergeCell ref="CC1266:CH1266"/>
    <mergeCell ref="CI1266:CN1266"/>
    <mergeCell ref="CI1267:CN1267"/>
    <mergeCell ref="BL1264:BT1264"/>
    <mergeCell ref="BU1264:CB1264"/>
    <mergeCell ref="BU1268:CB1268"/>
    <mergeCell ref="CI1261:CN1261"/>
    <mergeCell ref="D1262:AF1262"/>
    <mergeCell ref="AG1262:AM1262"/>
    <mergeCell ref="AN1262:AT1262"/>
    <mergeCell ref="D1263:AF1263"/>
    <mergeCell ref="AG1263:AM1263"/>
    <mergeCell ref="AN1263:AT1263"/>
    <mergeCell ref="D1264:AF1264"/>
    <mergeCell ref="AG1264:AM1264"/>
    <mergeCell ref="AG1270:AM1270"/>
    <mergeCell ref="AN1270:AT1270"/>
    <mergeCell ref="AN1264:AT1264"/>
    <mergeCell ref="D1265:AF1265"/>
    <mergeCell ref="AG1265:AM1265"/>
    <mergeCell ref="AN1265:AT1265"/>
    <mergeCell ref="D1266:AF1266"/>
    <mergeCell ref="AG1266:AM1266"/>
    <mergeCell ref="AN1266:AT1266"/>
    <mergeCell ref="D1267:AF1267"/>
    <mergeCell ref="AG1267:AM1267"/>
    <mergeCell ref="AN1267:AT1267"/>
    <mergeCell ref="D1268:AF1268"/>
    <mergeCell ref="AG1268:AM1268"/>
    <mergeCell ref="AN1268:AT1268"/>
    <mergeCell ref="AG1269:AM1269"/>
    <mergeCell ref="AN1269:AT1269"/>
    <mergeCell ref="D1261:AF1261"/>
    <mergeCell ref="AG1261:AM1261"/>
    <mergeCell ref="AN1261:AT1261"/>
    <mergeCell ref="D1245:AF1245"/>
    <mergeCell ref="D1255:AF1255"/>
    <mergeCell ref="AG1255:AM1255"/>
    <mergeCell ref="AN1255:AT1255"/>
    <mergeCell ref="D1256:AF1256"/>
    <mergeCell ref="AG1256:AM1256"/>
    <mergeCell ref="AN1256:AT1256"/>
    <mergeCell ref="D1257:AF1257"/>
    <mergeCell ref="AG1257:AM1257"/>
    <mergeCell ref="AN1257:AT1257"/>
    <mergeCell ref="D1258:AF1258"/>
    <mergeCell ref="AG1258:AM1258"/>
    <mergeCell ref="AN1258:AT1258"/>
    <mergeCell ref="D1259:AF1259"/>
    <mergeCell ref="AG1259:AM1259"/>
    <mergeCell ref="AN1259:AT1259"/>
    <mergeCell ref="AN1254:AT1254"/>
    <mergeCell ref="D625:Q625"/>
    <mergeCell ref="AO1222:BI1222"/>
    <mergeCell ref="BJ1222:CD1222"/>
    <mergeCell ref="CE1222:CN1222"/>
    <mergeCell ref="D1223:AN1223"/>
    <mergeCell ref="AO1223:BI1223"/>
    <mergeCell ref="BJ1223:CD1223"/>
    <mergeCell ref="CE1223:CN1223"/>
    <mergeCell ref="D1224:AN1224"/>
    <mergeCell ref="AO1224:BI1224"/>
    <mergeCell ref="BJ1224:CD1224"/>
    <mergeCell ref="CE1224:CN1224"/>
    <mergeCell ref="D1225:AN1225"/>
    <mergeCell ref="AO1225:BI1225"/>
    <mergeCell ref="D1231:AN1231"/>
    <mergeCell ref="D1260:AF1260"/>
    <mergeCell ref="AG1260:AM1260"/>
    <mergeCell ref="AN1260:AT1260"/>
    <mergeCell ref="BU1254:CB1254"/>
    <mergeCell ref="CI1253:CN1253"/>
    <mergeCell ref="D1252:AF1252"/>
    <mergeCell ref="AG1252:AM1252"/>
    <mergeCell ref="AN1252:AT1252"/>
    <mergeCell ref="BL1252:BT1252"/>
    <mergeCell ref="BU1252:CB1252"/>
    <mergeCell ref="BU1253:CB1253"/>
    <mergeCell ref="CC1253:CH1253"/>
    <mergeCell ref="AV1256:BK1256"/>
    <mergeCell ref="BL1256:BT1256"/>
    <mergeCell ref="BU1256:CB1256"/>
    <mergeCell ref="CC1256:CH1256"/>
    <mergeCell ref="CI1256:CN1256"/>
    <mergeCell ref="AP666:AT666"/>
    <mergeCell ref="AH664:AK664"/>
    <mergeCell ref="D661:U661"/>
    <mergeCell ref="D662:U662"/>
    <mergeCell ref="D663:U663"/>
    <mergeCell ref="AL660:AO660"/>
    <mergeCell ref="AP660:AT660"/>
    <mergeCell ref="AD666:AG666"/>
    <mergeCell ref="AH666:AK666"/>
    <mergeCell ref="AD665:AG665"/>
    <mergeCell ref="V664:Y664"/>
    <mergeCell ref="AH667:AK667"/>
    <mergeCell ref="AL667:AO667"/>
    <mergeCell ref="AP667:AT667"/>
    <mergeCell ref="V646:AC646"/>
    <mergeCell ref="AP648:AT648"/>
    <mergeCell ref="AH657:AK657"/>
    <mergeCell ref="AL657:AO657"/>
    <mergeCell ref="D618:Q618"/>
    <mergeCell ref="R618:U618"/>
    <mergeCell ref="V618:Y618"/>
    <mergeCell ref="Z618:AC618"/>
    <mergeCell ref="AD618:AF618"/>
    <mergeCell ref="Z624:AC624"/>
    <mergeCell ref="AD624:AF624"/>
    <mergeCell ref="AG624:AI624"/>
    <mergeCell ref="AJ624:AL624"/>
    <mergeCell ref="AM624:AP624"/>
    <mergeCell ref="AQ624:AT624"/>
    <mergeCell ref="AV624:BK624"/>
    <mergeCell ref="BL624:BO624"/>
    <mergeCell ref="BP624:BS624"/>
    <mergeCell ref="BT624:BW624"/>
    <mergeCell ref="BX624:BZ624"/>
    <mergeCell ref="CA624:CC624"/>
    <mergeCell ref="R623:U623"/>
    <mergeCell ref="V623:Y623"/>
    <mergeCell ref="Z623:AC623"/>
    <mergeCell ref="AG623:AI623"/>
    <mergeCell ref="AJ623:AL623"/>
    <mergeCell ref="AD623:AF623"/>
    <mergeCell ref="CA623:CC623"/>
    <mergeCell ref="R620:U620"/>
    <mergeCell ref="V620:Y620"/>
    <mergeCell ref="Z620:AC620"/>
    <mergeCell ref="AD620:AF620"/>
    <mergeCell ref="D624:Q624"/>
    <mergeCell ref="CA618:CC618"/>
    <mergeCell ref="CD618:CF618"/>
    <mergeCell ref="CG618:CJ618"/>
    <mergeCell ref="CK618:CN618"/>
    <mergeCell ref="AV619:BK619"/>
    <mergeCell ref="BL619:BO619"/>
    <mergeCell ref="BP619:BS619"/>
    <mergeCell ref="BT619:BW619"/>
    <mergeCell ref="BX619:BZ619"/>
    <mergeCell ref="CA619:CC619"/>
    <mergeCell ref="CD619:CF619"/>
    <mergeCell ref="CG619:CJ619"/>
    <mergeCell ref="CK619:CN619"/>
    <mergeCell ref="AV618:BK618"/>
    <mergeCell ref="R619:U619"/>
    <mergeCell ref="V619:Y619"/>
    <mergeCell ref="Z619:AC619"/>
    <mergeCell ref="AD619:AF619"/>
    <mergeCell ref="AG619:AI619"/>
    <mergeCell ref="AJ619:AL619"/>
    <mergeCell ref="AM619:AP619"/>
    <mergeCell ref="AQ619:AT619"/>
    <mergeCell ref="D580:Z581"/>
    <mergeCell ref="D573:Z573"/>
    <mergeCell ref="Z598:AC598"/>
    <mergeCell ref="D574:Z574"/>
    <mergeCell ref="D614:Q614"/>
    <mergeCell ref="R614:U614"/>
    <mergeCell ref="V614:Y614"/>
    <mergeCell ref="Z614:AC614"/>
    <mergeCell ref="AD614:AF614"/>
    <mergeCell ref="AG614:AI614"/>
    <mergeCell ref="AJ614:AL614"/>
    <mergeCell ref="AM614:AP614"/>
    <mergeCell ref="AQ614:AT614"/>
    <mergeCell ref="AD603:AF603"/>
    <mergeCell ref="AM612:AP612"/>
    <mergeCell ref="AQ612:AT612"/>
    <mergeCell ref="AD612:AF612"/>
    <mergeCell ref="AG612:AI612"/>
    <mergeCell ref="Z612:AC612"/>
    <mergeCell ref="Z601:AC601"/>
    <mergeCell ref="AD601:AF601"/>
    <mergeCell ref="AG601:AI601"/>
    <mergeCell ref="AJ601:AL601"/>
    <mergeCell ref="R599:U599"/>
    <mergeCell ref="V599:Y599"/>
    <mergeCell ref="Z599:AC599"/>
    <mergeCell ref="AD599:AF599"/>
    <mergeCell ref="AG599:AI599"/>
    <mergeCell ref="CK609:CN609"/>
    <mergeCell ref="AV610:BK610"/>
    <mergeCell ref="BL610:BO610"/>
    <mergeCell ref="BP610:BS610"/>
    <mergeCell ref="BT610:BW610"/>
    <mergeCell ref="BX610:BZ610"/>
    <mergeCell ref="CA610:CC610"/>
    <mergeCell ref="CD610:CF610"/>
    <mergeCell ref="CG610:CJ610"/>
    <mergeCell ref="CK610:CN610"/>
    <mergeCell ref="AV611:BK611"/>
    <mergeCell ref="BL611:BO611"/>
    <mergeCell ref="BP611:BS611"/>
    <mergeCell ref="BT611:BW611"/>
    <mergeCell ref="BX611:BZ611"/>
    <mergeCell ref="CA611:CC611"/>
    <mergeCell ref="CD611:CF611"/>
    <mergeCell ref="CG611:CJ611"/>
    <mergeCell ref="D465:Q466"/>
    <mergeCell ref="R465:AE466"/>
    <mergeCell ref="AF465:AT466"/>
    <mergeCell ref="L473:Q473"/>
    <mergeCell ref="L474:Q474"/>
    <mergeCell ref="L472:AS472"/>
    <mergeCell ref="Z473:AF473"/>
    <mergeCell ref="D467:Q467"/>
    <mergeCell ref="R467:AE467"/>
    <mergeCell ref="AF467:AT467"/>
    <mergeCell ref="R473:U473"/>
    <mergeCell ref="Z474:AF474"/>
    <mergeCell ref="CG600:CJ600"/>
    <mergeCell ref="CD602:CF602"/>
    <mergeCell ref="CG602:CJ602"/>
    <mergeCell ref="BL1269:BT1269"/>
    <mergeCell ref="BU1269:CB1269"/>
    <mergeCell ref="CC1269:CH1269"/>
    <mergeCell ref="CI1269:CN1269"/>
    <mergeCell ref="CC1265:CH1265"/>
    <mergeCell ref="AV1259:BK1259"/>
    <mergeCell ref="CC1259:CH1259"/>
    <mergeCell ref="D1269:AF1269"/>
    <mergeCell ref="V605:Y605"/>
    <mergeCell ref="Z605:AC605"/>
    <mergeCell ref="AG603:AI603"/>
    <mergeCell ref="AJ603:AL603"/>
    <mergeCell ref="AD604:AF604"/>
    <mergeCell ref="AG604:AI604"/>
    <mergeCell ref="AM598:AP598"/>
    <mergeCell ref="AA582:AJ582"/>
    <mergeCell ref="AA583:AJ583"/>
    <mergeCell ref="AV1262:BK1262"/>
    <mergeCell ref="BL1262:BT1262"/>
    <mergeCell ref="BU1262:CB1262"/>
    <mergeCell ref="CC1262:CH1262"/>
    <mergeCell ref="CI1262:CN1262"/>
    <mergeCell ref="AV1267:BK1267"/>
    <mergeCell ref="BL1267:BT1267"/>
    <mergeCell ref="BU1267:CB1267"/>
    <mergeCell ref="CC1267:CH1267"/>
    <mergeCell ref="CI1268:CN1268"/>
    <mergeCell ref="BL1268:BT1268"/>
    <mergeCell ref="CC1268:CH1268"/>
    <mergeCell ref="D1272:AF1272"/>
    <mergeCell ref="AG1272:AM1272"/>
    <mergeCell ref="AN1272:AT1272"/>
    <mergeCell ref="C481:K481"/>
    <mergeCell ref="L481:Q481"/>
    <mergeCell ref="R481:U481"/>
    <mergeCell ref="V481:Y481"/>
    <mergeCell ref="Z481:AF481"/>
    <mergeCell ref="AG481:AM481"/>
    <mergeCell ref="AV1270:BK1270"/>
    <mergeCell ref="BL1270:BT1270"/>
    <mergeCell ref="BU1270:CB1270"/>
    <mergeCell ref="CC1270:CH1270"/>
    <mergeCell ref="CI1270:CN1270"/>
    <mergeCell ref="D1270:AF1270"/>
    <mergeCell ref="AM596:AP596"/>
    <mergeCell ref="AQ596:AT596"/>
    <mergeCell ref="D582:Z582"/>
    <mergeCell ref="D583:Z583"/>
    <mergeCell ref="CE1217:CN1217"/>
    <mergeCell ref="CE1219:CN1219"/>
    <mergeCell ref="D1228:AN1228"/>
    <mergeCell ref="AO1228:BI1228"/>
    <mergeCell ref="BJ1218:CD1218"/>
    <mergeCell ref="AO1231:BI1231"/>
    <mergeCell ref="D1226:AN1226"/>
    <mergeCell ref="CE1218:CN1218"/>
    <mergeCell ref="BJ1225:CD1225"/>
    <mergeCell ref="BT1199:CA1199"/>
    <mergeCell ref="AG1249:AM1249"/>
    <mergeCell ref="AG1250:AM1250"/>
    <mergeCell ref="AG1251:AM1251"/>
    <mergeCell ref="AN1249:AT1249"/>
    <mergeCell ref="D1217:AN1217"/>
    <mergeCell ref="CE1225:CN1225"/>
    <mergeCell ref="BJ1231:CD1231"/>
    <mergeCell ref="CE1231:CN1231"/>
    <mergeCell ref="D1220:AN1220"/>
    <mergeCell ref="AO1220:BI1220"/>
    <mergeCell ref="BJ1220:CD1220"/>
    <mergeCell ref="CE1220:CN1220"/>
    <mergeCell ref="D1221:AN1221"/>
    <mergeCell ref="AO1221:BI1221"/>
    <mergeCell ref="BJ1221:CD1221"/>
    <mergeCell ref="Z1199:AJ1199"/>
    <mergeCell ref="Z1200:AJ1200"/>
    <mergeCell ref="Z1201:AJ1201"/>
    <mergeCell ref="Z1202:AJ1202"/>
    <mergeCell ref="AV1206:BC1206"/>
    <mergeCell ref="D1229:AN1229"/>
    <mergeCell ref="AV1255:BK1255"/>
    <mergeCell ref="BL1255:BT1255"/>
    <mergeCell ref="BU1255:CB1255"/>
    <mergeCell ref="CC1255:CH1255"/>
    <mergeCell ref="CI1255:CN1255"/>
    <mergeCell ref="CC1247:CN1247"/>
    <mergeCell ref="D1239:AN1239"/>
    <mergeCell ref="AV1202:BC1202"/>
    <mergeCell ref="BD1202:BK1202"/>
    <mergeCell ref="AO1226:BI1226"/>
    <mergeCell ref="AV1148:BP1148"/>
    <mergeCell ref="AV1150:BP1150"/>
    <mergeCell ref="AV1151:BP1151"/>
    <mergeCell ref="AK1195:AT1196"/>
    <mergeCell ref="Z1197:AJ1197"/>
    <mergeCell ref="Z1198:AJ1198"/>
    <mergeCell ref="BJ1228:CD1228"/>
    <mergeCell ref="D1199:Y1199"/>
    <mergeCell ref="D1200:Y1200"/>
    <mergeCell ref="D1201:Y1201"/>
    <mergeCell ref="D1202:Y1202"/>
    <mergeCell ref="D1203:Y1203"/>
    <mergeCell ref="D1204:Y1204"/>
    <mergeCell ref="D1205:Y1205"/>
    <mergeCell ref="D1206:Y1206"/>
    <mergeCell ref="D1207:Y1207"/>
    <mergeCell ref="D1208:Y1208"/>
    <mergeCell ref="D1209:Y1209"/>
    <mergeCell ref="CB1206:CN1206"/>
    <mergeCell ref="AV1205:BC1205"/>
    <mergeCell ref="BD1205:BK1205"/>
    <mergeCell ref="CB1209:CN1209"/>
    <mergeCell ref="D1085:Y1085"/>
    <mergeCell ref="Z1085:AE1085"/>
    <mergeCell ref="AF1085:AM1085"/>
    <mergeCell ref="D1086:Y1086"/>
    <mergeCell ref="Z1086:AE1086"/>
    <mergeCell ref="AF1086:AM1086"/>
    <mergeCell ref="AF1080:AM1080"/>
    <mergeCell ref="Z1081:AE1081"/>
    <mergeCell ref="AF1081:AM1081"/>
    <mergeCell ref="BR1139:BX1139"/>
    <mergeCell ref="CE1230:CN1230"/>
    <mergeCell ref="D1237:AN1237"/>
    <mergeCell ref="BJ1232:CD1232"/>
    <mergeCell ref="CE1236:CN1236"/>
    <mergeCell ref="AV1252:BK1252"/>
    <mergeCell ref="D1235:AN1235"/>
    <mergeCell ref="D1247:AF1248"/>
    <mergeCell ref="AG1247:AT1247"/>
    <mergeCell ref="AG1248:AM1248"/>
    <mergeCell ref="AN1248:AT1248"/>
    <mergeCell ref="AO1237:BI1237"/>
    <mergeCell ref="AN1250:AT1250"/>
    <mergeCell ref="AN1251:AT1251"/>
    <mergeCell ref="D1230:AN1230"/>
    <mergeCell ref="AO1230:BI1230"/>
    <mergeCell ref="Z1195:AJ1196"/>
    <mergeCell ref="BY1155:CN1155"/>
    <mergeCell ref="CE1228:CN1228"/>
    <mergeCell ref="D1227:AN1227"/>
    <mergeCell ref="AV1186:BI1186"/>
    <mergeCell ref="D1214:AN1215"/>
    <mergeCell ref="AV1201:BC1201"/>
    <mergeCell ref="D1094:Y1094"/>
    <mergeCell ref="D1095:Y1095"/>
    <mergeCell ref="D1096:Y1096"/>
    <mergeCell ref="AF1095:AM1095"/>
    <mergeCell ref="Z1095:AE1095"/>
    <mergeCell ref="AF1094:AM1094"/>
    <mergeCell ref="Z1094:AE1094"/>
    <mergeCell ref="BR1093:BW1093"/>
    <mergeCell ref="AV1093:BQ1093"/>
    <mergeCell ref="AF1093:AM1093"/>
    <mergeCell ref="D1106:V1106"/>
    <mergeCell ref="D1111:Y1111"/>
    <mergeCell ref="BR1137:BX1137"/>
    <mergeCell ref="BY1137:CA1137"/>
    <mergeCell ref="AF1103:AM1103"/>
    <mergeCell ref="D1129:N1129"/>
    <mergeCell ref="CK1126:CN1126"/>
    <mergeCell ref="Z1093:AE1093"/>
    <mergeCell ref="D1093:Y1093"/>
    <mergeCell ref="BL999:BR1000"/>
    <mergeCell ref="CF1056:CN1057"/>
    <mergeCell ref="AN1003:AT1003"/>
    <mergeCell ref="AN1010:AT1010"/>
    <mergeCell ref="AN1011:AT1011"/>
    <mergeCell ref="D1014:AT1016"/>
    <mergeCell ref="D1017:Z1018"/>
    <mergeCell ref="AA1017:AT1018"/>
    <mergeCell ref="Z999:AT999"/>
    <mergeCell ref="D1041:AT1043"/>
    <mergeCell ref="D1044:Z1045"/>
    <mergeCell ref="D1079:Y1079"/>
    <mergeCell ref="AV1080:BQ1080"/>
    <mergeCell ref="D1032:Z1032"/>
    <mergeCell ref="AA1044:AT1045"/>
    <mergeCell ref="D1046:Z1046"/>
    <mergeCell ref="D1047:Z1047"/>
    <mergeCell ref="D1048:Z1048"/>
    <mergeCell ref="AN1001:AT1001"/>
    <mergeCell ref="AN1002:AT1002"/>
    <mergeCell ref="AN1007:AT1007"/>
    <mergeCell ref="AN1008:AT1008"/>
    <mergeCell ref="AN1009:AT1009"/>
    <mergeCell ref="D1010:Y1010"/>
    <mergeCell ref="D1007:Y1007"/>
    <mergeCell ref="D1008:Y1008"/>
    <mergeCell ref="D1009:Y1009"/>
    <mergeCell ref="D1002:Y1002"/>
    <mergeCell ref="AF1072:AM1072"/>
    <mergeCell ref="AF1073:AM1073"/>
    <mergeCell ref="AF1058:AM1058"/>
    <mergeCell ref="Z1080:AE1080"/>
    <mergeCell ref="U763:AH763"/>
    <mergeCell ref="U764:AA764"/>
    <mergeCell ref="AB764:AH764"/>
    <mergeCell ref="AI763:AT764"/>
    <mergeCell ref="U765:AA765"/>
    <mergeCell ref="U766:AA766"/>
    <mergeCell ref="U767:AA767"/>
    <mergeCell ref="U768:AA768"/>
    <mergeCell ref="U769:AA769"/>
    <mergeCell ref="U770:AA770"/>
    <mergeCell ref="AB765:AH765"/>
    <mergeCell ref="AB766:AH766"/>
    <mergeCell ref="D763:T764"/>
    <mergeCell ref="D742:G742"/>
    <mergeCell ref="H742:K742"/>
    <mergeCell ref="L742:O742"/>
    <mergeCell ref="P742:S742"/>
    <mergeCell ref="T742:W742"/>
    <mergeCell ref="W755:AB755"/>
    <mergeCell ref="AI755:AN755"/>
    <mergeCell ref="AO753:AT753"/>
    <mergeCell ref="AO754:AT754"/>
    <mergeCell ref="AO755:AT755"/>
    <mergeCell ref="D743:G743"/>
    <mergeCell ref="H743:K743"/>
    <mergeCell ref="L743:O743"/>
    <mergeCell ref="P743:S743"/>
    <mergeCell ref="T743:W743"/>
    <mergeCell ref="AC754:AH754"/>
    <mergeCell ref="AC755:AH755"/>
    <mergeCell ref="AI754:AN754"/>
    <mergeCell ref="D761:AP761"/>
    <mergeCell ref="AA795:AT795"/>
    <mergeCell ref="D781:V781"/>
    <mergeCell ref="D791:Z791"/>
    <mergeCell ref="D792:Z792"/>
    <mergeCell ref="D793:Z793"/>
    <mergeCell ref="AA792:AT792"/>
    <mergeCell ref="AD781:AJ781"/>
    <mergeCell ref="W778:AC778"/>
    <mergeCell ref="BP659:BS659"/>
    <mergeCell ref="BT659:BW659"/>
    <mergeCell ref="Z616:AC616"/>
    <mergeCell ref="R617:U617"/>
    <mergeCell ref="V617:Y617"/>
    <mergeCell ref="Z617:AC617"/>
    <mergeCell ref="AD663:AG663"/>
    <mergeCell ref="AH663:AK663"/>
    <mergeCell ref="AL663:AO663"/>
    <mergeCell ref="AP663:AT663"/>
    <mergeCell ref="AL664:AO664"/>
    <mergeCell ref="AC753:AH753"/>
    <mergeCell ref="AI753:AN753"/>
    <mergeCell ref="D712:AT713"/>
    <mergeCell ref="D738:AR738"/>
    <mergeCell ref="D746:AP746"/>
    <mergeCell ref="AG616:AI616"/>
    <mergeCell ref="AJ616:AL616"/>
    <mergeCell ref="AM616:AP616"/>
    <mergeCell ref="AQ616:AT616"/>
    <mergeCell ref="AJ617:AL617"/>
    <mergeCell ref="AM617:AP617"/>
    <mergeCell ref="AV769:AZ770"/>
    <mergeCell ref="W779:AC779"/>
    <mergeCell ref="W780:AC780"/>
    <mergeCell ref="Z667:AC667"/>
    <mergeCell ref="AD667:AG667"/>
    <mergeCell ref="D775:V776"/>
    <mergeCell ref="W775:AJ775"/>
    <mergeCell ref="BO780:BU780"/>
    <mergeCell ref="BV780:CB780"/>
    <mergeCell ref="AD659:AG659"/>
    <mergeCell ref="AH659:AK659"/>
    <mergeCell ref="AL659:AO659"/>
    <mergeCell ref="V659:Y659"/>
    <mergeCell ref="Z659:AC659"/>
    <mergeCell ref="AP659:AT659"/>
    <mergeCell ref="D780:V780"/>
    <mergeCell ref="AP776:AT776"/>
    <mergeCell ref="D777:V777"/>
    <mergeCell ref="AP777:AT777"/>
    <mergeCell ref="D773:AP773"/>
    <mergeCell ref="V666:Y666"/>
    <mergeCell ref="Z666:AC666"/>
    <mergeCell ref="AP668:AT668"/>
    <mergeCell ref="V667:Y667"/>
    <mergeCell ref="AI749:AN749"/>
    <mergeCell ref="AO749:AT749"/>
    <mergeCell ref="D750:V750"/>
    <mergeCell ref="D751:V751"/>
    <mergeCell ref="D752:V752"/>
    <mergeCell ref="AI750:AN750"/>
    <mergeCell ref="AI751:AN751"/>
    <mergeCell ref="D753:V753"/>
    <mergeCell ref="D754:V754"/>
    <mergeCell ref="W754:AB754"/>
    <mergeCell ref="D620:Q620"/>
    <mergeCell ref="AG620:AI620"/>
    <mergeCell ref="AJ620:AL620"/>
    <mergeCell ref="AC749:AH749"/>
    <mergeCell ref="BP618:BS618"/>
    <mergeCell ref="BT618:BW618"/>
    <mergeCell ref="R624:U624"/>
    <mergeCell ref="V624:Y624"/>
    <mergeCell ref="AQ610:AT610"/>
    <mergeCell ref="V611:Y611"/>
    <mergeCell ref="Z611:AC611"/>
    <mergeCell ref="AD611:AF611"/>
    <mergeCell ref="AV613:BK613"/>
    <mergeCell ref="CA612:CC612"/>
    <mergeCell ref="BX612:BZ612"/>
    <mergeCell ref="BT612:BW612"/>
    <mergeCell ref="BP612:BS612"/>
    <mergeCell ref="BL612:BO612"/>
    <mergeCell ref="AV612:BK612"/>
    <mergeCell ref="AM620:AP620"/>
    <mergeCell ref="AQ620:AT620"/>
    <mergeCell ref="D619:Q619"/>
    <mergeCell ref="AJ612:AL612"/>
    <mergeCell ref="AG618:AI618"/>
    <mergeCell ref="AJ618:AL618"/>
    <mergeCell ref="AM618:AP618"/>
    <mergeCell ref="AQ618:AT618"/>
    <mergeCell ref="R616:U616"/>
    <mergeCell ref="V616:Y616"/>
    <mergeCell ref="D617:Q617"/>
    <mergeCell ref="BL618:BO618"/>
    <mergeCell ref="BX618:BZ618"/>
    <mergeCell ref="AA794:AT794"/>
    <mergeCell ref="BT657:BW657"/>
    <mergeCell ref="BX601:BZ601"/>
    <mergeCell ref="CA601:CC601"/>
    <mergeCell ref="CD601:CF601"/>
    <mergeCell ref="CG601:CJ601"/>
    <mergeCell ref="CK601:CN601"/>
    <mergeCell ref="CD600:CF600"/>
    <mergeCell ref="CA599:CC599"/>
    <mergeCell ref="CK600:CN600"/>
    <mergeCell ref="BX600:BZ600"/>
    <mergeCell ref="BX599:BZ599"/>
    <mergeCell ref="AM606:AP606"/>
    <mergeCell ref="CK607:CN607"/>
    <mergeCell ref="CA607:CC607"/>
    <mergeCell ref="CD607:CF607"/>
    <mergeCell ref="CK611:CN611"/>
    <mergeCell ref="BX620:BZ620"/>
    <mergeCell ref="CA620:CC620"/>
    <mergeCell ref="CD620:CF620"/>
    <mergeCell ref="CG620:CJ620"/>
    <mergeCell ref="CK620:CN620"/>
    <mergeCell ref="CA621:CC621"/>
    <mergeCell ref="CD621:CF621"/>
    <mergeCell ref="CG621:CJ621"/>
    <mergeCell ref="CD624:CF624"/>
    <mergeCell ref="CG624:CJ624"/>
    <mergeCell ref="CA602:CC602"/>
    <mergeCell ref="BT609:BW609"/>
    <mergeCell ref="BX609:BZ609"/>
    <mergeCell ref="CA609:CC609"/>
    <mergeCell ref="CD609:CF609"/>
    <mergeCell ref="AB768:AH768"/>
    <mergeCell ref="R621:U621"/>
    <mergeCell ref="V621:Y621"/>
    <mergeCell ref="AV648:BO648"/>
    <mergeCell ref="CG609:CJ609"/>
    <mergeCell ref="BO777:BU777"/>
    <mergeCell ref="BV777:CB777"/>
    <mergeCell ref="CF651:CI651"/>
    <mergeCell ref="CF648:CI648"/>
    <mergeCell ref="W1127:AD1127"/>
    <mergeCell ref="CB1128:CJ1128"/>
    <mergeCell ref="CG603:CJ603"/>
    <mergeCell ref="CK603:CN603"/>
    <mergeCell ref="CG604:CJ604"/>
    <mergeCell ref="CK604:CN604"/>
    <mergeCell ref="BX608:BZ608"/>
    <mergeCell ref="CA608:CC608"/>
    <mergeCell ref="CD608:CF608"/>
    <mergeCell ref="CG608:CJ608"/>
    <mergeCell ref="CK608:CN608"/>
    <mergeCell ref="BP609:BS609"/>
    <mergeCell ref="CF1095:CN1095"/>
    <mergeCell ref="D748:V749"/>
    <mergeCell ref="W748:AH748"/>
    <mergeCell ref="AI748:AT748"/>
    <mergeCell ref="W749:AB749"/>
    <mergeCell ref="D785:AK785"/>
    <mergeCell ref="AP778:AT778"/>
    <mergeCell ref="O1126:V1126"/>
    <mergeCell ref="O1127:V1127"/>
    <mergeCell ref="D1127:N1127"/>
    <mergeCell ref="BR1126:BX1126"/>
    <mergeCell ref="D755:V755"/>
    <mergeCell ref="W750:AB750"/>
    <mergeCell ref="D1081:Y1081"/>
    <mergeCell ref="Z1096:AE1096"/>
    <mergeCell ref="AF1096:AM1096"/>
    <mergeCell ref="D1082:Y1082"/>
    <mergeCell ref="AF1082:AM1082"/>
    <mergeCell ref="AP780:AT780"/>
    <mergeCell ref="AD779:AJ779"/>
    <mergeCell ref="AK779:AO779"/>
    <mergeCell ref="AK780:AO780"/>
    <mergeCell ref="BY1139:CA1139"/>
    <mergeCell ref="CB1139:CJ1139"/>
    <mergeCell ref="AV1137:BJ1137"/>
    <mergeCell ref="BK1137:BQ1137"/>
    <mergeCell ref="W781:AC781"/>
    <mergeCell ref="W782:AC782"/>
    <mergeCell ref="AF1114:AM1114"/>
    <mergeCell ref="D1126:N1126"/>
    <mergeCell ref="AK782:AO782"/>
    <mergeCell ref="AK778:AO778"/>
    <mergeCell ref="AD780:AJ780"/>
    <mergeCell ref="D1110:Y1110"/>
    <mergeCell ref="D1112:Y1112"/>
    <mergeCell ref="D1113:Y1113"/>
    <mergeCell ref="CB1137:CJ1137"/>
    <mergeCell ref="AV1124:BJ1125"/>
    <mergeCell ref="BK1124:BQ1125"/>
    <mergeCell ref="BR1124:BX1125"/>
    <mergeCell ref="BR1127:BX1127"/>
    <mergeCell ref="BR1128:BX1128"/>
    <mergeCell ref="BY1126:CA1126"/>
    <mergeCell ref="CG605:CJ605"/>
    <mergeCell ref="CK605:CN605"/>
    <mergeCell ref="AQ606:AT606"/>
    <mergeCell ref="AV605:BK605"/>
    <mergeCell ref="BL606:BO606"/>
    <mergeCell ref="BP606:BS606"/>
    <mergeCell ref="BT606:BW606"/>
    <mergeCell ref="BX606:BZ606"/>
    <mergeCell ref="CG606:CJ606"/>
    <mergeCell ref="CK606:CN606"/>
    <mergeCell ref="AP661:AT661"/>
    <mergeCell ref="V662:Y662"/>
    <mergeCell ref="Z662:AC662"/>
    <mergeCell ref="AD662:AG662"/>
    <mergeCell ref="AH662:AK662"/>
    <mergeCell ref="AL662:AO662"/>
    <mergeCell ref="AP662:AT662"/>
    <mergeCell ref="AV609:BK609"/>
    <mergeCell ref="BL609:BO609"/>
    <mergeCell ref="AM615:AP615"/>
    <mergeCell ref="AQ615:AT615"/>
    <mergeCell ref="CG607:CJ607"/>
    <mergeCell ref="BT608:BW608"/>
    <mergeCell ref="BT650:BW650"/>
    <mergeCell ref="BX650:CA650"/>
    <mergeCell ref="CB650:CE650"/>
    <mergeCell ref="AD625:AF625"/>
    <mergeCell ref="AG625:AI625"/>
    <mergeCell ref="AD651:AG651"/>
    <mergeCell ref="AQ617:AT617"/>
    <mergeCell ref="AG617:AI617"/>
    <mergeCell ref="CK614:CN614"/>
    <mergeCell ref="D782:V782"/>
    <mergeCell ref="D1004:Y1004"/>
    <mergeCell ref="D1005:Y1005"/>
    <mergeCell ref="BX607:BZ607"/>
    <mergeCell ref="AJ608:AL608"/>
    <mergeCell ref="AM608:AP608"/>
    <mergeCell ref="AQ608:AT608"/>
    <mergeCell ref="W777:AC777"/>
    <mergeCell ref="D778:V778"/>
    <mergeCell ref="D779:V779"/>
    <mergeCell ref="D783:AT783"/>
    <mergeCell ref="D787:Z788"/>
    <mergeCell ref="AA787:AT788"/>
    <mergeCell ref="D664:U664"/>
    <mergeCell ref="D665:U665"/>
    <mergeCell ref="D668:U668"/>
    <mergeCell ref="W776:AC776"/>
    <mergeCell ref="AD776:AJ776"/>
    <mergeCell ref="AK775:AT775"/>
    <mergeCell ref="AP779:AT779"/>
    <mergeCell ref="AD777:AJ777"/>
    <mergeCell ref="AK777:AO777"/>
    <mergeCell ref="AK781:AO781"/>
    <mergeCell ref="AG611:AI611"/>
    <mergeCell ref="AJ611:AL611"/>
    <mergeCell ref="AM611:AP611"/>
    <mergeCell ref="AQ611:AT611"/>
    <mergeCell ref="AI752:AN752"/>
    <mergeCell ref="AO750:AT750"/>
    <mergeCell ref="AO751:AT751"/>
    <mergeCell ref="AO752:AT752"/>
    <mergeCell ref="W753:AB753"/>
    <mergeCell ref="Z653:AC653"/>
    <mergeCell ref="V613:Y613"/>
    <mergeCell ref="Z613:AC613"/>
    <mergeCell ref="AD613:AF613"/>
    <mergeCell ref="AG613:AI613"/>
    <mergeCell ref="AJ613:AL613"/>
    <mergeCell ref="AM613:AP613"/>
    <mergeCell ref="AQ613:AT613"/>
    <mergeCell ref="BT613:BW613"/>
    <mergeCell ref="BX613:BZ613"/>
    <mergeCell ref="CA613:CC613"/>
    <mergeCell ref="BX652:CA652"/>
    <mergeCell ref="CB652:CE652"/>
    <mergeCell ref="BP649:BS649"/>
    <mergeCell ref="BT649:BW649"/>
    <mergeCell ref="BX649:CA649"/>
    <mergeCell ref="CB649:CE649"/>
    <mergeCell ref="BP650:BS650"/>
    <mergeCell ref="AH651:AK651"/>
    <mergeCell ref="AP652:AT652"/>
    <mergeCell ref="AJ615:AL615"/>
    <mergeCell ref="V653:Y653"/>
    <mergeCell ref="AD653:AG653"/>
    <mergeCell ref="AH653:AK653"/>
    <mergeCell ref="AL653:AO653"/>
    <mergeCell ref="BL615:BO615"/>
    <mergeCell ref="BP615:BS615"/>
    <mergeCell ref="BT615:BW615"/>
    <mergeCell ref="BX615:BZ615"/>
    <mergeCell ref="CA615:CC615"/>
    <mergeCell ref="CD615:CF615"/>
    <mergeCell ref="CA625:CC625"/>
    <mergeCell ref="V655:Y655"/>
    <mergeCell ref="AL651:AO651"/>
    <mergeCell ref="AP651:AT651"/>
    <mergeCell ref="V652:Y652"/>
    <mergeCell ref="Z652:AC652"/>
    <mergeCell ref="AD652:AG652"/>
    <mergeCell ref="AH652:AK652"/>
    <mergeCell ref="AL652:AO652"/>
    <mergeCell ref="AD650:AG650"/>
    <mergeCell ref="Z649:AC649"/>
    <mergeCell ref="AD649:AG649"/>
    <mergeCell ref="AH649:AK649"/>
    <mergeCell ref="AL649:AO649"/>
    <mergeCell ref="BP651:BS651"/>
    <mergeCell ref="BT651:BW651"/>
    <mergeCell ref="AV620:BK620"/>
    <mergeCell ref="BL620:BO620"/>
    <mergeCell ref="BP620:BS620"/>
    <mergeCell ref="BT620:BW620"/>
    <mergeCell ref="AH648:AK648"/>
    <mergeCell ref="AL648:AO648"/>
    <mergeCell ref="AP649:AT649"/>
    <mergeCell ref="AV655:BO655"/>
    <mergeCell ref="BP655:BS655"/>
    <mergeCell ref="AV654:BO654"/>
    <mergeCell ref="AV653:BO653"/>
    <mergeCell ref="AV652:BO652"/>
    <mergeCell ref="AV651:BO651"/>
    <mergeCell ref="AV650:BO650"/>
    <mergeCell ref="BT652:BW652"/>
    <mergeCell ref="AQ625:AT625"/>
    <mergeCell ref="AJ625:AL625"/>
    <mergeCell ref="D649:U649"/>
    <mergeCell ref="AD616:AF616"/>
    <mergeCell ref="AD617:AF617"/>
    <mergeCell ref="V615:Y615"/>
    <mergeCell ref="AV606:BK606"/>
    <mergeCell ref="BL605:BO605"/>
    <mergeCell ref="BP607:BS607"/>
    <mergeCell ref="AM602:AP602"/>
    <mergeCell ref="AQ602:AT602"/>
    <mergeCell ref="BL602:BO602"/>
    <mergeCell ref="BP602:BS602"/>
    <mergeCell ref="R622:U622"/>
    <mergeCell ref="AM623:AP623"/>
    <mergeCell ref="AQ623:AT623"/>
    <mergeCell ref="D615:Q615"/>
    <mergeCell ref="D616:Q616"/>
    <mergeCell ref="AD622:AF622"/>
    <mergeCell ref="D621:Q621"/>
    <mergeCell ref="D622:Q622"/>
    <mergeCell ref="D623:Q623"/>
    <mergeCell ref="AD648:AG648"/>
    <mergeCell ref="R625:U625"/>
    <mergeCell ref="V625:Y625"/>
    <mergeCell ref="Z625:AC625"/>
    <mergeCell ref="AM622:AP622"/>
    <mergeCell ref="AQ622:AT622"/>
    <mergeCell ref="AM605:AP605"/>
    <mergeCell ref="AQ605:AT605"/>
    <mergeCell ref="AD602:AF602"/>
    <mergeCell ref="R615:U615"/>
    <mergeCell ref="Z615:AC615"/>
    <mergeCell ref="AG615:AI615"/>
    <mergeCell ref="AJ610:AL610"/>
    <mergeCell ref="AM610:AP610"/>
    <mergeCell ref="AD606:AF606"/>
    <mergeCell ref="AV607:BK607"/>
    <mergeCell ref="BL607:BO607"/>
    <mergeCell ref="Z608:AC608"/>
    <mergeCell ref="AV608:BK608"/>
    <mergeCell ref="BP608:BS608"/>
    <mergeCell ref="AV603:BK603"/>
    <mergeCell ref="AV604:BK604"/>
    <mergeCell ref="Z607:AC607"/>
    <mergeCell ref="V610:Y610"/>
    <mergeCell ref="Z610:AC610"/>
    <mergeCell ref="V606:Y606"/>
    <mergeCell ref="Z606:AC606"/>
    <mergeCell ref="AJ604:AL604"/>
    <mergeCell ref="AM604:AP604"/>
    <mergeCell ref="AQ604:AT604"/>
    <mergeCell ref="AD605:AF605"/>
    <mergeCell ref="AJ605:AL605"/>
    <mergeCell ref="AJ606:AL606"/>
    <mergeCell ref="AQ609:AT609"/>
    <mergeCell ref="AD610:AF610"/>
    <mergeCell ref="AG610:AI610"/>
    <mergeCell ref="AD607:AF607"/>
    <mergeCell ref="AG607:AI607"/>
    <mergeCell ref="AJ607:AL607"/>
    <mergeCell ref="AM607:AP607"/>
    <mergeCell ref="AQ607:AT607"/>
    <mergeCell ref="BL603:BO603"/>
    <mergeCell ref="BP603:BS603"/>
    <mergeCell ref="V603:Y603"/>
    <mergeCell ref="CD604:CF604"/>
    <mergeCell ref="BP605:BS605"/>
    <mergeCell ref="BT605:BW605"/>
    <mergeCell ref="BX605:BZ605"/>
    <mergeCell ref="BL595:BO595"/>
    <mergeCell ref="BP595:BS595"/>
    <mergeCell ref="BT595:BW595"/>
    <mergeCell ref="BX595:BZ595"/>
    <mergeCell ref="BT600:BW600"/>
    <mergeCell ref="CD598:CF598"/>
    <mergeCell ref="AJ599:AL599"/>
    <mergeCell ref="AM599:AP599"/>
    <mergeCell ref="AG606:AI606"/>
    <mergeCell ref="V609:Y609"/>
    <mergeCell ref="Z609:AC609"/>
    <mergeCell ref="AD609:AF609"/>
    <mergeCell ref="AG609:AI609"/>
    <mergeCell ref="AJ609:AL609"/>
    <mergeCell ref="AM609:AP609"/>
    <mergeCell ref="AJ600:AL600"/>
    <mergeCell ref="V608:Y608"/>
    <mergeCell ref="AD608:AF608"/>
    <mergeCell ref="AG600:AI600"/>
    <mergeCell ref="AG605:AI605"/>
    <mergeCell ref="V604:Y604"/>
    <mergeCell ref="Z604:AC604"/>
    <mergeCell ref="AM600:AP600"/>
    <mergeCell ref="AM603:AP603"/>
    <mergeCell ref="V607:Y607"/>
    <mergeCell ref="CD605:CF605"/>
    <mergeCell ref="Z603:AC603"/>
    <mergeCell ref="BX602:BZ602"/>
    <mergeCell ref="AV600:BK600"/>
    <mergeCell ref="AV601:BK601"/>
    <mergeCell ref="CA600:CC600"/>
    <mergeCell ref="AQ599:AT599"/>
    <mergeCell ref="BP597:BS597"/>
    <mergeCell ref="BT597:BW597"/>
    <mergeCell ref="BX597:BZ597"/>
    <mergeCell ref="CA597:CC597"/>
    <mergeCell ref="BT602:BW602"/>
    <mergeCell ref="BL600:BO600"/>
    <mergeCell ref="BP600:BS600"/>
    <mergeCell ref="AQ600:AT600"/>
    <mergeCell ref="BT596:BW596"/>
    <mergeCell ref="BP596:BS596"/>
    <mergeCell ref="BL596:BO596"/>
    <mergeCell ref="AJ594:AL594"/>
    <mergeCell ref="AM594:AP594"/>
    <mergeCell ref="AJ597:AL597"/>
    <mergeCell ref="CA598:CC598"/>
    <mergeCell ref="AD595:AF595"/>
    <mergeCell ref="AG595:AI595"/>
    <mergeCell ref="Z597:AC597"/>
    <mergeCell ref="AD597:AF597"/>
    <mergeCell ref="AG597:AI597"/>
    <mergeCell ref="AM593:AP593"/>
    <mergeCell ref="AD594:AF594"/>
    <mergeCell ref="R598:U598"/>
    <mergeCell ref="V598:Y598"/>
    <mergeCell ref="AD598:AF598"/>
    <mergeCell ref="AG598:AI598"/>
    <mergeCell ref="AJ598:AL598"/>
    <mergeCell ref="AV598:BK598"/>
    <mergeCell ref="AV597:BK597"/>
    <mergeCell ref="AG593:AI593"/>
    <mergeCell ref="AJ595:AL595"/>
    <mergeCell ref="AM595:AP595"/>
    <mergeCell ref="AQ595:AT595"/>
    <mergeCell ref="E100:CN100"/>
    <mergeCell ref="CF126:CJ126"/>
    <mergeCell ref="CK126:CN126"/>
    <mergeCell ref="BY127:CE127"/>
    <mergeCell ref="CF127:CJ127"/>
    <mergeCell ref="CK127:CN127"/>
    <mergeCell ref="BY128:CE128"/>
    <mergeCell ref="CF128:CJ128"/>
    <mergeCell ref="CK128:CN128"/>
    <mergeCell ref="BY129:CE129"/>
    <mergeCell ref="CF129:CJ129"/>
    <mergeCell ref="CK129:CN129"/>
    <mergeCell ref="BY130:CE130"/>
    <mergeCell ref="CF130:CJ130"/>
    <mergeCell ref="CK130:CN130"/>
    <mergeCell ref="BY131:CE131"/>
    <mergeCell ref="CF131:CJ131"/>
    <mergeCell ref="BY123:CE123"/>
    <mergeCell ref="CF123:CJ123"/>
    <mergeCell ref="CK123:CN123"/>
    <mergeCell ref="BY124:CE124"/>
    <mergeCell ref="CF124:CJ124"/>
    <mergeCell ref="CK124:CN124"/>
    <mergeCell ref="AI131:AO131"/>
    <mergeCell ref="AP131:AV131"/>
    <mergeCell ref="AW131:BC131"/>
    <mergeCell ref="CF117:CJ117"/>
    <mergeCell ref="CK117:CN117"/>
    <mergeCell ref="BY118:CE118"/>
    <mergeCell ref="CF118:CJ118"/>
    <mergeCell ref="CK118:CN118"/>
    <mergeCell ref="BY119:CE119"/>
    <mergeCell ref="AI128:AO128"/>
    <mergeCell ref="AP128:AV128"/>
    <mergeCell ref="AW128:BC128"/>
    <mergeCell ref="BD128:BJ128"/>
    <mergeCell ref="AI129:AO129"/>
    <mergeCell ref="AP129:AV129"/>
    <mergeCell ref="BR124:BX124"/>
    <mergeCell ref="BK124:BQ124"/>
    <mergeCell ref="BD124:BJ124"/>
    <mergeCell ref="BR123:BX123"/>
    <mergeCell ref="BD123:BJ123"/>
    <mergeCell ref="BD120:BJ120"/>
    <mergeCell ref="AW120:BC120"/>
    <mergeCell ref="BD119:BJ119"/>
    <mergeCell ref="AW119:BC119"/>
    <mergeCell ref="AW123:BC123"/>
    <mergeCell ref="AW124:BC124"/>
    <mergeCell ref="BR125:BX125"/>
    <mergeCell ref="BK125:BQ125"/>
    <mergeCell ref="BY143:CE143"/>
    <mergeCell ref="BR144:BX144"/>
    <mergeCell ref="BR136:BX136"/>
    <mergeCell ref="BD135:BJ135"/>
    <mergeCell ref="BD126:BJ126"/>
    <mergeCell ref="BK135:BQ135"/>
    <mergeCell ref="AW143:BC143"/>
    <mergeCell ref="BK141:BQ141"/>
    <mergeCell ref="CF119:CJ119"/>
    <mergeCell ref="CK119:CN119"/>
    <mergeCell ref="BY120:CE120"/>
    <mergeCell ref="CF120:CJ120"/>
    <mergeCell ref="CK120:CN120"/>
    <mergeCell ref="BY121:CE121"/>
    <mergeCell ref="CF121:CJ121"/>
    <mergeCell ref="CK121:CN121"/>
    <mergeCell ref="BY122:CE122"/>
    <mergeCell ref="CF122:CJ122"/>
    <mergeCell ref="CK122:CN122"/>
    <mergeCell ref="BD127:BJ127"/>
    <mergeCell ref="BY125:CE125"/>
    <mergeCell ref="BY117:CE117"/>
    <mergeCell ref="BK128:BQ128"/>
    <mergeCell ref="BR128:BX128"/>
    <mergeCell ref="BK122:BQ122"/>
    <mergeCell ref="BR122:BX122"/>
    <mergeCell ref="BK123:BQ123"/>
    <mergeCell ref="BD138:BJ138"/>
    <mergeCell ref="AW121:BC121"/>
    <mergeCell ref="BD121:BJ121"/>
    <mergeCell ref="AW122:BC122"/>
    <mergeCell ref="BD122:BJ122"/>
    <mergeCell ref="BD132:BJ132"/>
    <mergeCell ref="BK132:BQ132"/>
    <mergeCell ref="BR132:BX132"/>
    <mergeCell ref="BR138:BX138"/>
    <mergeCell ref="BD140:BJ140"/>
    <mergeCell ref="BK138:BQ138"/>
    <mergeCell ref="BK120:BQ120"/>
    <mergeCell ref="BR120:BX120"/>
    <mergeCell ref="BK121:BQ121"/>
    <mergeCell ref="BR121:BX121"/>
    <mergeCell ref="AW127:BC127"/>
    <mergeCell ref="BY135:CE135"/>
    <mergeCell ref="BY137:CE137"/>
    <mergeCell ref="BY126:CE126"/>
    <mergeCell ref="AW140:BC140"/>
    <mergeCell ref="BY138:CE138"/>
    <mergeCell ref="BK140:BQ140"/>
    <mergeCell ref="BR140:BX140"/>
    <mergeCell ref="BR135:BX135"/>
    <mergeCell ref="E132:F132"/>
    <mergeCell ref="G132:S132"/>
    <mergeCell ref="AW118:BC118"/>
    <mergeCell ref="AI126:AO126"/>
    <mergeCell ref="AP126:AV126"/>
    <mergeCell ref="AW126:BC126"/>
    <mergeCell ref="AI127:AO127"/>
    <mergeCell ref="AP127:AV127"/>
    <mergeCell ref="AW135:BC135"/>
    <mergeCell ref="AP139:AV139"/>
    <mergeCell ref="AI140:AO140"/>
    <mergeCell ref="AP140:AV140"/>
    <mergeCell ref="AP135:AV135"/>
    <mergeCell ref="AW136:BC136"/>
    <mergeCell ref="BD136:BJ136"/>
    <mergeCell ref="BD139:BJ139"/>
    <mergeCell ref="BD131:BJ131"/>
    <mergeCell ref="G136:S136"/>
    <mergeCell ref="AP125:AV125"/>
    <mergeCell ref="T139:AH139"/>
    <mergeCell ref="E135:F135"/>
    <mergeCell ref="G135:S135"/>
    <mergeCell ref="AI133:AO133"/>
    <mergeCell ref="AP132:AV132"/>
    <mergeCell ref="E129:F129"/>
    <mergeCell ref="G129:S129"/>
    <mergeCell ref="E130:F130"/>
    <mergeCell ref="G130:S130"/>
    <mergeCell ref="E131:F131"/>
    <mergeCell ref="G131:S131"/>
    <mergeCell ref="T125:AH125"/>
    <mergeCell ref="T130:AH130"/>
    <mergeCell ref="D593:Q593"/>
    <mergeCell ref="D594:Q594"/>
    <mergeCell ref="CK144:CN144"/>
    <mergeCell ref="BY145:CE145"/>
    <mergeCell ref="CF145:CJ145"/>
    <mergeCell ref="CK145:CN145"/>
    <mergeCell ref="BD141:BJ141"/>
    <mergeCell ref="CK146:CN146"/>
    <mergeCell ref="AW134:BC134"/>
    <mergeCell ref="BD134:BJ134"/>
    <mergeCell ref="BK134:BQ134"/>
    <mergeCell ref="BR134:BX134"/>
    <mergeCell ref="E121:F121"/>
    <mergeCell ref="G121:S121"/>
    <mergeCell ref="E122:F122"/>
    <mergeCell ref="G122:S122"/>
    <mergeCell ref="E123:F123"/>
    <mergeCell ref="G123:S123"/>
    <mergeCell ref="E124:F124"/>
    <mergeCell ref="G124:S124"/>
    <mergeCell ref="E125:F125"/>
    <mergeCell ref="E144:F144"/>
    <mergeCell ref="G144:S144"/>
    <mergeCell ref="AW125:BC125"/>
    <mergeCell ref="AW141:BC141"/>
    <mergeCell ref="AW129:BC129"/>
    <mergeCell ref="AI130:AO130"/>
    <mergeCell ref="AP130:AV130"/>
    <mergeCell ref="AI132:AO132"/>
    <mergeCell ref="AI143:AO143"/>
    <mergeCell ref="AA572:AJ572"/>
    <mergeCell ref="AA573:AJ573"/>
    <mergeCell ref="P1294:AA1295"/>
    <mergeCell ref="AB1294:AM1295"/>
    <mergeCell ref="AN1294:AY1295"/>
    <mergeCell ref="AV529:CD529"/>
    <mergeCell ref="R591:Y591"/>
    <mergeCell ref="Z591:AL591"/>
    <mergeCell ref="D562:N562"/>
    <mergeCell ref="BJ1373:BW1373"/>
    <mergeCell ref="D1285:CN1285"/>
    <mergeCell ref="D1292:CN1292"/>
    <mergeCell ref="AV1368:BI1369"/>
    <mergeCell ref="BX1373:CN1373"/>
    <mergeCell ref="D1373:Q1373"/>
    <mergeCell ref="R1372:AE1372"/>
    <mergeCell ref="R1373:AE1373"/>
    <mergeCell ref="AF1372:AT1372"/>
    <mergeCell ref="AF1373:AT1373"/>
    <mergeCell ref="AV1373:BI1373"/>
    <mergeCell ref="C1342:AR1342"/>
    <mergeCell ref="C1303:V1303"/>
    <mergeCell ref="C1304:K1304"/>
    <mergeCell ref="BL591:BS591"/>
    <mergeCell ref="BT591:CF591"/>
    <mergeCell ref="CG591:CN591"/>
    <mergeCell ref="BL592:BO592"/>
    <mergeCell ref="BP592:BS592"/>
    <mergeCell ref="BT592:BW592"/>
    <mergeCell ref="BL594:BO594"/>
    <mergeCell ref="AQ594:AT594"/>
    <mergeCell ref="AV595:BK595"/>
    <mergeCell ref="CD599:CF599"/>
    <mergeCell ref="AQ597:AT597"/>
    <mergeCell ref="AA574:AJ574"/>
    <mergeCell ref="AK575:AT575"/>
    <mergeCell ref="CF147:CJ147"/>
    <mergeCell ref="CK147:CN147"/>
    <mergeCell ref="D1370:Q1370"/>
    <mergeCell ref="D1371:Q1371"/>
    <mergeCell ref="D1273:AF1273"/>
    <mergeCell ref="AV1273:BO1273"/>
    <mergeCell ref="D1278:CN1278"/>
    <mergeCell ref="AH1280:BK1281"/>
    <mergeCell ref="D1282:AG1282"/>
    <mergeCell ref="CD597:CF597"/>
    <mergeCell ref="CG597:CJ597"/>
    <mergeCell ref="CK597:CN597"/>
    <mergeCell ref="BL598:BO598"/>
    <mergeCell ref="BP598:BS598"/>
    <mergeCell ref="BT598:BW598"/>
    <mergeCell ref="BX598:BZ598"/>
    <mergeCell ref="Z592:AC592"/>
    <mergeCell ref="AD593:AF593"/>
    <mergeCell ref="BJ1238:CD1238"/>
    <mergeCell ref="AH1282:BK1282"/>
    <mergeCell ref="D1283:CN1283"/>
    <mergeCell ref="R1370:AE1370"/>
    <mergeCell ref="R1371:AE1371"/>
    <mergeCell ref="AF1370:AT1370"/>
    <mergeCell ref="AF1371:AT1371"/>
    <mergeCell ref="D1365:AT1366"/>
    <mergeCell ref="D1280:AG1281"/>
    <mergeCell ref="D1294:O1295"/>
    <mergeCell ref="D299:O299"/>
    <mergeCell ref="P299:Y299"/>
    <mergeCell ref="AL195:AO195"/>
    <mergeCell ref="AP195:AT195"/>
    <mergeCell ref="F196:N196"/>
    <mergeCell ref="O196:W196"/>
    <mergeCell ref="X196:AF196"/>
    <mergeCell ref="D220:Q221"/>
    <mergeCell ref="F198:N198"/>
    <mergeCell ref="O198:W198"/>
    <mergeCell ref="X198:AF198"/>
    <mergeCell ref="AG198:AK198"/>
    <mergeCell ref="D204:U205"/>
    <mergeCell ref="V204:AG205"/>
    <mergeCell ref="D216:Q217"/>
    <mergeCell ref="AG249:AJ254"/>
    <mergeCell ref="AK249:AM254"/>
    <mergeCell ref="D246:W248"/>
    <mergeCell ref="X246:AO248"/>
    <mergeCell ref="CB1200:CN1200"/>
    <mergeCell ref="AO1235:BI1235"/>
    <mergeCell ref="BJ1235:CD1235"/>
    <mergeCell ref="CE1235:CN1235"/>
    <mergeCell ref="D1236:AN1236"/>
    <mergeCell ref="D1238:AN1238"/>
    <mergeCell ref="AO1238:BI1238"/>
    <mergeCell ref="BL1209:BS1209"/>
    <mergeCell ref="BT1209:CA1209"/>
    <mergeCell ref="BL1203:BS1203"/>
    <mergeCell ref="BT1203:CA1203"/>
    <mergeCell ref="BJ1226:CD1226"/>
    <mergeCell ref="CE1226:CN1226"/>
    <mergeCell ref="AO1227:BI1227"/>
    <mergeCell ref="BJ1227:CD1227"/>
    <mergeCell ref="CE1227:CN1227"/>
    <mergeCell ref="AO1229:BI1229"/>
    <mergeCell ref="BJ1229:CD1229"/>
    <mergeCell ref="CE1229:CN1229"/>
    <mergeCell ref="CB1208:CN1208"/>
    <mergeCell ref="AO1233:BI1233"/>
    <mergeCell ref="BJ1233:CD1233"/>
    <mergeCell ref="AO1217:BI1217"/>
    <mergeCell ref="D1218:AN1218"/>
    <mergeCell ref="AO1218:BI1218"/>
    <mergeCell ref="D1216:AN1216"/>
    <mergeCell ref="CE1221:CN1221"/>
    <mergeCell ref="D1222:AN1222"/>
    <mergeCell ref="BT1206:CA1206"/>
    <mergeCell ref="D1219:AN1219"/>
    <mergeCell ref="AO1219:BI1219"/>
    <mergeCell ref="BJ1219:CD1219"/>
    <mergeCell ref="CG599:CJ599"/>
    <mergeCell ref="CK599:CN599"/>
    <mergeCell ref="BL601:BO601"/>
    <mergeCell ref="BP601:BS601"/>
    <mergeCell ref="BT601:BW601"/>
    <mergeCell ref="BL599:BO599"/>
    <mergeCell ref="CA606:CC606"/>
    <mergeCell ref="CD606:CF606"/>
    <mergeCell ref="AZ1294:BO1295"/>
    <mergeCell ref="BL1250:BT1250"/>
    <mergeCell ref="BL1248:BT1248"/>
    <mergeCell ref="BU1248:CB1248"/>
    <mergeCell ref="CC1248:CH1248"/>
    <mergeCell ref="CI1248:CN1248"/>
    <mergeCell ref="D1287:O1288"/>
    <mergeCell ref="CC1254:CH1254"/>
    <mergeCell ref="AV1254:BK1254"/>
    <mergeCell ref="D1254:AF1254"/>
    <mergeCell ref="AG1254:AM1254"/>
    <mergeCell ref="D1253:AF1253"/>
    <mergeCell ref="AG1253:AM1253"/>
    <mergeCell ref="AN1253:AT1253"/>
    <mergeCell ref="CI1251:CN1251"/>
    <mergeCell ref="CC1252:CH1252"/>
    <mergeCell ref="CI1252:CN1252"/>
    <mergeCell ref="AV1210:CN1210"/>
    <mergeCell ref="AO1216:BI1216"/>
    <mergeCell ref="AO1232:BI1232"/>
    <mergeCell ref="AV1253:BK1253"/>
    <mergeCell ref="BL1253:BT1253"/>
    <mergeCell ref="BU1259:CB1259"/>
    <mergeCell ref="AV1260:BK1260"/>
    <mergeCell ref="AV1264:BK1264"/>
    <mergeCell ref="BL1266:BT1266"/>
    <mergeCell ref="BU1266:CB1266"/>
    <mergeCell ref="CB1287:CN1288"/>
    <mergeCell ref="Z1203:AJ1203"/>
    <mergeCell ref="Z1204:AJ1204"/>
    <mergeCell ref="Z1205:AJ1205"/>
    <mergeCell ref="Z1206:AJ1206"/>
    <mergeCell ref="Z1207:AJ1207"/>
    <mergeCell ref="Z1208:AJ1208"/>
    <mergeCell ref="Z1209:AJ1209"/>
    <mergeCell ref="CE1238:CN1238"/>
    <mergeCell ref="BJ1239:CD1239"/>
    <mergeCell ref="CE1239:CN1239"/>
    <mergeCell ref="P1287:AA1288"/>
    <mergeCell ref="AB1287:AM1288"/>
    <mergeCell ref="AN1287:AY1288"/>
    <mergeCell ref="D1232:AN1232"/>
    <mergeCell ref="AO1214:CN1214"/>
    <mergeCell ref="AO1215:BI1215"/>
    <mergeCell ref="AV1250:BK1250"/>
    <mergeCell ref="AO1239:BI1239"/>
    <mergeCell ref="BJ1216:CD1216"/>
    <mergeCell ref="BJ1236:CD1236"/>
    <mergeCell ref="CC1251:CH1251"/>
    <mergeCell ref="D1233:AN1233"/>
    <mergeCell ref="CE1215:CN1215"/>
    <mergeCell ref="CE1216:CN1216"/>
    <mergeCell ref="CE1232:CN1232"/>
    <mergeCell ref="AV1245:CN1246"/>
    <mergeCell ref="AV1247:BK1248"/>
    <mergeCell ref="BL1247:CB1247"/>
    <mergeCell ref="BL1280:CN1281"/>
    <mergeCell ref="BL1282:CN1282"/>
    <mergeCell ref="AZ1287:BO1288"/>
    <mergeCell ref="BP1287:CA1288"/>
    <mergeCell ref="AK1199:AT1199"/>
    <mergeCell ref="AK1200:AT1200"/>
    <mergeCell ref="AK1201:AT1201"/>
    <mergeCell ref="AK1202:AT1202"/>
    <mergeCell ref="AK1203:AT1203"/>
    <mergeCell ref="AK1204:AT1204"/>
    <mergeCell ref="AK1205:AT1205"/>
    <mergeCell ref="AK1206:AT1206"/>
    <mergeCell ref="AK1207:AT1207"/>
    <mergeCell ref="AK1208:AT1208"/>
    <mergeCell ref="AK1209:AT1209"/>
    <mergeCell ref="CB1199:CN1199"/>
    <mergeCell ref="AV1198:BC1198"/>
    <mergeCell ref="BD1199:BK1199"/>
    <mergeCell ref="CE1233:CN1233"/>
    <mergeCell ref="D1234:AN1234"/>
    <mergeCell ref="AO1234:BI1234"/>
    <mergeCell ref="BJ1234:CD1234"/>
    <mergeCell ref="CE1234:CN1234"/>
    <mergeCell ref="D1249:AF1249"/>
    <mergeCell ref="D1250:AF1250"/>
    <mergeCell ref="D1251:AF1251"/>
    <mergeCell ref="BL1260:BT1260"/>
    <mergeCell ref="AV1263:BK1263"/>
    <mergeCell ref="BL1263:BT1263"/>
    <mergeCell ref="BU1263:CB1263"/>
    <mergeCell ref="CC1263:CH1263"/>
    <mergeCell ref="CI1263:CN1263"/>
    <mergeCell ref="D819:AU820"/>
    <mergeCell ref="D767:T767"/>
    <mergeCell ref="AF1005:AM1005"/>
    <mergeCell ref="Z1082:AE1082"/>
    <mergeCell ref="AF1002:AM1002"/>
    <mergeCell ref="D1003:Y1003"/>
    <mergeCell ref="D852:AB852"/>
    <mergeCell ref="AU854:BL854"/>
    <mergeCell ref="AU859:BL859"/>
    <mergeCell ref="D860:AB860"/>
    <mergeCell ref="Z1001:AE1001"/>
    <mergeCell ref="Z1008:AE1008"/>
    <mergeCell ref="AF1001:AM1001"/>
    <mergeCell ref="AF1006:AM1006"/>
    <mergeCell ref="D1198:Y1198"/>
    <mergeCell ref="AA790:AT790"/>
    <mergeCell ref="AD778:AJ778"/>
    <mergeCell ref="D768:T768"/>
    <mergeCell ref="D769:T769"/>
    <mergeCell ref="D770:T770"/>
    <mergeCell ref="D1195:Y1196"/>
    <mergeCell ref="D1192:AT1192"/>
    <mergeCell ref="D1197:Y1197"/>
    <mergeCell ref="AK776:AO776"/>
    <mergeCell ref="D796:AT796"/>
    <mergeCell ref="AA791:AT791"/>
    <mergeCell ref="AA793:AT793"/>
    <mergeCell ref="AP781:AT781"/>
    <mergeCell ref="AP782:AT782"/>
    <mergeCell ref="D789:Z789"/>
    <mergeCell ref="D790:Z790"/>
    <mergeCell ref="D794:Z794"/>
    <mergeCell ref="AC751:AH751"/>
    <mergeCell ref="AC752:AH752"/>
    <mergeCell ref="W751:AB751"/>
    <mergeCell ref="W752:AB752"/>
    <mergeCell ref="AC750:AH750"/>
    <mergeCell ref="AK1197:AT1197"/>
    <mergeCell ref="AK1198:AT1198"/>
    <mergeCell ref="AB769:AH769"/>
    <mergeCell ref="AB770:AH770"/>
    <mergeCell ref="AI765:AT765"/>
    <mergeCell ref="AI766:AT766"/>
    <mergeCell ref="AI767:AT767"/>
    <mergeCell ref="AI768:AT768"/>
    <mergeCell ref="AI769:AT769"/>
    <mergeCell ref="D951:AT951"/>
    <mergeCell ref="D849:AB850"/>
    <mergeCell ref="AC849:AT850"/>
    <mergeCell ref="D1006:Y1006"/>
    <mergeCell ref="D765:T765"/>
    <mergeCell ref="D766:T766"/>
    <mergeCell ref="AB767:AH767"/>
    <mergeCell ref="D841:AD841"/>
    <mergeCell ref="D846:AT848"/>
    <mergeCell ref="AF1007:AM1007"/>
    <mergeCell ref="AA1020:AT1020"/>
    <mergeCell ref="Z1083:AE1083"/>
    <mergeCell ref="AA1029:AT1029"/>
    <mergeCell ref="AA1030:AT1030"/>
    <mergeCell ref="AA1031:AT1031"/>
    <mergeCell ref="AF1009:AM1009"/>
    <mergeCell ref="Z1103:AE1103"/>
    <mergeCell ref="AF1110:AM1110"/>
    <mergeCell ref="L741:S741"/>
    <mergeCell ref="T741:AB741"/>
    <mergeCell ref="AC741:AK741"/>
    <mergeCell ref="AL741:AT741"/>
    <mergeCell ref="AC743:AF743"/>
    <mergeCell ref="AL743:AO743"/>
    <mergeCell ref="AP743:AT743"/>
    <mergeCell ref="X743:AB743"/>
    <mergeCell ref="AG743:AK743"/>
    <mergeCell ref="V663:Y663"/>
    <mergeCell ref="V668:Y668"/>
    <mergeCell ref="Z668:AC668"/>
    <mergeCell ref="AD668:AG668"/>
    <mergeCell ref="AH668:AK668"/>
    <mergeCell ref="AL668:AO668"/>
    <mergeCell ref="AL661:AO661"/>
    <mergeCell ref="AH660:AK660"/>
    <mergeCell ref="AD661:AG661"/>
    <mergeCell ref="X742:AB742"/>
    <mergeCell ref="AC742:AF742"/>
    <mergeCell ref="AG742:AK742"/>
    <mergeCell ref="AL742:AO742"/>
    <mergeCell ref="AP742:AT742"/>
    <mergeCell ref="AH661:AK661"/>
    <mergeCell ref="D729:V729"/>
    <mergeCell ref="D666:U666"/>
    <mergeCell ref="D667:U667"/>
    <mergeCell ref="V660:Y660"/>
    <mergeCell ref="Z660:AC660"/>
    <mergeCell ref="AD660:AG660"/>
    <mergeCell ref="AP664:AT664"/>
    <mergeCell ref="AL666:AO666"/>
    <mergeCell ref="AH654:AK654"/>
    <mergeCell ref="AL654:AO654"/>
    <mergeCell ref="AQ603:AT603"/>
    <mergeCell ref="AH658:AK658"/>
    <mergeCell ref="AD657:AG657"/>
    <mergeCell ref="V650:Y650"/>
    <mergeCell ref="Z650:AC650"/>
    <mergeCell ref="AH665:AK665"/>
    <mergeCell ref="AL665:AO665"/>
    <mergeCell ref="AP665:AT665"/>
    <mergeCell ref="V648:Y648"/>
    <mergeCell ref="Z648:AC648"/>
    <mergeCell ref="AD655:AG655"/>
    <mergeCell ref="V658:Y658"/>
    <mergeCell ref="Z658:AC658"/>
    <mergeCell ref="AD658:AG658"/>
    <mergeCell ref="V661:Y661"/>
    <mergeCell ref="Z661:AC661"/>
    <mergeCell ref="V665:Y665"/>
    <mergeCell ref="Z665:AC665"/>
    <mergeCell ref="Z664:AC664"/>
    <mergeCell ref="AD664:AG664"/>
    <mergeCell ref="Z663:AC663"/>
    <mergeCell ref="AL658:AO658"/>
    <mergeCell ref="AP658:AT658"/>
    <mergeCell ref="Z655:AC655"/>
    <mergeCell ref="V656:Y656"/>
    <mergeCell ref="Z656:AC656"/>
    <mergeCell ref="V649:Y649"/>
    <mergeCell ref="AH655:AK655"/>
    <mergeCell ref="AL655:AO655"/>
    <mergeCell ref="V612:Y612"/>
    <mergeCell ref="AM601:AP601"/>
    <mergeCell ref="AQ601:AT601"/>
    <mergeCell ref="AG594:AI594"/>
    <mergeCell ref="V654:Y654"/>
    <mergeCell ref="AH656:AK656"/>
    <mergeCell ref="AL656:AO656"/>
    <mergeCell ref="AP657:AT657"/>
    <mergeCell ref="V647:Y647"/>
    <mergeCell ref="Z647:AC647"/>
    <mergeCell ref="AD646:AT646"/>
    <mergeCell ref="AD647:AG647"/>
    <mergeCell ref="AH647:AK647"/>
    <mergeCell ref="AL647:AO647"/>
    <mergeCell ref="AP647:AT647"/>
    <mergeCell ref="V657:Y657"/>
    <mergeCell ref="Z657:AC657"/>
    <mergeCell ref="AP655:AT655"/>
    <mergeCell ref="AP656:AT656"/>
    <mergeCell ref="AD656:AG656"/>
    <mergeCell ref="V601:Y601"/>
    <mergeCell ref="AG608:AI608"/>
    <mergeCell ref="AH650:AK650"/>
    <mergeCell ref="AL650:AO650"/>
    <mergeCell ref="AP650:AT650"/>
    <mergeCell ref="V651:Y651"/>
    <mergeCell ref="Z651:AC651"/>
    <mergeCell ref="AM625:AP625"/>
    <mergeCell ref="AD621:AF621"/>
    <mergeCell ref="AP654:AT654"/>
    <mergeCell ref="AP653:AT653"/>
    <mergeCell ref="Z654:AC654"/>
    <mergeCell ref="AD654:AG654"/>
    <mergeCell ref="O553:V553"/>
    <mergeCell ref="AE553:AL553"/>
    <mergeCell ref="AM553:AT553"/>
    <mergeCell ref="Z621:AC621"/>
    <mergeCell ref="AG621:AI621"/>
    <mergeCell ref="AJ621:AL621"/>
    <mergeCell ref="AM621:AP621"/>
    <mergeCell ref="AQ621:AT621"/>
    <mergeCell ref="V622:Y622"/>
    <mergeCell ref="Z622:AC622"/>
    <mergeCell ref="AG622:AI622"/>
    <mergeCell ref="AJ622:AL622"/>
    <mergeCell ref="D646:U647"/>
    <mergeCell ref="V593:Y593"/>
    <mergeCell ref="Z593:AC593"/>
    <mergeCell ref="V594:Y594"/>
    <mergeCell ref="R595:U595"/>
    <mergeCell ref="V595:Y595"/>
    <mergeCell ref="Z595:AC595"/>
    <mergeCell ref="R596:U596"/>
    <mergeCell ref="V596:Y596"/>
    <mergeCell ref="Z596:AC596"/>
    <mergeCell ref="R597:U597"/>
    <mergeCell ref="V597:Y597"/>
    <mergeCell ref="AD596:AF596"/>
    <mergeCell ref="AM597:AP597"/>
    <mergeCell ref="AQ593:AT593"/>
    <mergeCell ref="V602:Y602"/>
    <mergeCell ref="Z600:AC600"/>
    <mergeCell ref="AD600:AF600"/>
    <mergeCell ref="V600:Y600"/>
    <mergeCell ref="D599:Q599"/>
    <mergeCell ref="R484:U484"/>
    <mergeCell ref="V484:Y484"/>
    <mergeCell ref="Z484:AF484"/>
    <mergeCell ref="V543:AB543"/>
    <mergeCell ref="AC544:AT544"/>
    <mergeCell ref="AG596:AI596"/>
    <mergeCell ref="AJ596:AL596"/>
    <mergeCell ref="D595:Q595"/>
    <mergeCell ref="D596:Q596"/>
    <mergeCell ref="R593:U593"/>
    <mergeCell ref="R594:U594"/>
    <mergeCell ref="AD592:AF592"/>
    <mergeCell ref="AG592:AI592"/>
    <mergeCell ref="AJ592:AL592"/>
    <mergeCell ref="D591:Q592"/>
    <mergeCell ref="AA575:AJ575"/>
    <mergeCell ref="V592:Y592"/>
    <mergeCell ref="AK583:AT583"/>
    <mergeCell ref="Y562:AC562"/>
    <mergeCell ref="AD562:AH562"/>
    <mergeCell ref="AI562:AN562"/>
    <mergeCell ref="AO562:AT562"/>
    <mergeCell ref="D570:Z571"/>
    <mergeCell ref="AA570:AJ571"/>
    <mergeCell ref="AK570:AT571"/>
    <mergeCell ref="D572:Z572"/>
    <mergeCell ref="D566:CN567"/>
    <mergeCell ref="O562:S562"/>
    <mergeCell ref="T562:X562"/>
    <mergeCell ref="D575:Z575"/>
    <mergeCell ref="AM591:AT591"/>
    <mergeCell ref="R592:U592"/>
    <mergeCell ref="CD526:CN526"/>
    <mergeCell ref="CD527:CN527"/>
    <mergeCell ref="CD525:CN525"/>
    <mergeCell ref="CD519:CN520"/>
    <mergeCell ref="AV478:BU478"/>
    <mergeCell ref="AV503:AZ503"/>
    <mergeCell ref="BA501:BE501"/>
    <mergeCell ref="D493:CN494"/>
    <mergeCell ref="AN474:AS474"/>
    <mergeCell ref="L490:Q490"/>
    <mergeCell ref="AN477:AS477"/>
    <mergeCell ref="D496:AT497"/>
    <mergeCell ref="Z479:AF479"/>
    <mergeCell ref="Z480:AF480"/>
    <mergeCell ref="D498:J500"/>
    <mergeCell ref="D447:H451"/>
    <mergeCell ref="I447:Q451"/>
    <mergeCell ref="R447:V451"/>
    <mergeCell ref="V490:Y490"/>
    <mergeCell ref="AN479:AS479"/>
    <mergeCell ref="C491:AS491"/>
    <mergeCell ref="C470:AS471"/>
    <mergeCell ref="V475:Y475"/>
    <mergeCell ref="V476:Y476"/>
    <mergeCell ref="C472:K473"/>
    <mergeCell ref="C490:K490"/>
    <mergeCell ref="C488:K488"/>
    <mergeCell ref="C480:K480"/>
    <mergeCell ref="C489:K489"/>
    <mergeCell ref="L489:Q489"/>
    <mergeCell ref="V480:Y480"/>
    <mergeCell ref="L484:Q484"/>
    <mergeCell ref="D509:K510"/>
    <mergeCell ref="D511:K511"/>
    <mergeCell ref="L511:U511"/>
    <mergeCell ref="D525:AF525"/>
    <mergeCell ref="Z432:AF432"/>
    <mergeCell ref="AC538:AT538"/>
    <mergeCell ref="AC539:AT539"/>
    <mergeCell ref="D440:Q443"/>
    <mergeCell ref="V474:Y474"/>
    <mergeCell ref="L509:U510"/>
    <mergeCell ref="D524:AF524"/>
    <mergeCell ref="D517:AT518"/>
    <mergeCell ref="AG519:AT519"/>
    <mergeCell ref="D534:AM534"/>
    <mergeCell ref="AG484:AM484"/>
    <mergeCell ref="C485:K485"/>
    <mergeCell ref="D504:AL504"/>
    <mergeCell ref="D529:AL529"/>
    <mergeCell ref="AN475:AS475"/>
    <mergeCell ref="V479:Y479"/>
    <mergeCell ref="AG474:AM474"/>
    <mergeCell ref="AR521:AT521"/>
    <mergeCell ref="AG522:AJ522"/>
    <mergeCell ref="AK522:AN522"/>
    <mergeCell ref="AO522:AQ522"/>
    <mergeCell ref="AK525:AN525"/>
    <mergeCell ref="AO525:AQ525"/>
    <mergeCell ref="AR525:AT525"/>
    <mergeCell ref="AR527:AT528"/>
    <mergeCell ref="AG525:AJ525"/>
    <mergeCell ref="AC502:AK502"/>
    <mergeCell ref="AC503:AK503"/>
    <mergeCell ref="AK414:AO414"/>
    <mergeCell ref="D425:R425"/>
    <mergeCell ref="D426:R426"/>
    <mergeCell ref="AN426:AT426"/>
    <mergeCell ref="S423:Y424"/>
    <mergeCell ref="Z423:AF424"/>
    <mergeCell ref="D422:R424"/>
    <mergeCell ref="AG489:AM489"/>
    <mergeCell ref="C474:K474"/>
    <mergeCell ref="V486:Y486"/>
    <mergeCell ref="Z486:AF486"/>
    <mergeCell ref="AG486:AM486"/>
    <mergeCell ref="Z427:AF427"/>
    <mergeCell ref="D427:R427"/>
    <mergeCell ref="S431:Y431"/>
    <mergeCell ref="AK447:AT451"/>
    <mergeCell ref="D452:H459"/>
    <mergeCell ref="I452:Q459"/>
    <mergeCell ref="R452:V459"/>
    <mergeCell ref="W452:AA459"/>
    <mergeCell ref="AB452:AJ459"/>
    <mergeCell ref="AK452:AT459"/>
    <mergeCell ref="Z428:AF428"/>
    <mergeCell ref="S427:Y427"/>
    <mergeCell ref="D431:R431"/>
    <mergeCell ref="AN427:AT427"/>
    <mergeCell ref="AN428:AT428"/>
    <mergeCell ref="L479:Q479"/>
    <mergeCell ref="C487:K487"/>
    <mergeCell ref="D462:AT463"/>
    <mergeCell ref="D464:AT464"/>
    <mergeCell ref="W447:AA451"/>
    <mergeCell ref="D538:U538"/>
    <mergeCell ref="D539:U539"/>
    <mergeCell ref="D521:AF521"/>
    <mergeCell ref="AG490:AM490"/>
    <mergeCell ref="R490:U490"/>
    <mergeCell ref="D519:AF520"/>
    <mergeCell ref="Z490:AF490"/>
    <mergeCell ref="D536:U537"/>
    <mergeCell ref="V536:AB537"/>
    <mergeCell ref="I444:Q446"/>
    <mergeCell ref="R440:V446"/>
    <mergeCell ref="W440:AA446"/>
    <mergeCell ref="AB440:AJ446"/>
    <mergeCell ref="D428:R428"/>
    <mergeCell ref="D429:R429"/>
    <mergeCell ref="D430:R430"/>
    <mergeCell ref="BK397:BP397"/>
    <mergeCell ref="AC415:AF415"/>
    <mergeCell ref="AG415:AJ415"/>
    <mergeCell ref="S422:AF422"/>
    <mergeCell ref="Z425:AF425"/>
    <mergeCell ref="Z426:AF426"/>
    <mergeCell ref="AN425:AT425"/>
    <mergeCell ref="S426:Y426"/>
    <mergeCell ref="AV411:BL411"/>
    <mergeCell ref="AV412:BL412"/>
    <mergeCell ref="AP416:AT416"/>
    <mergeCell ref="BE402:BJ402"/>
    <mergeCell ref="AG397:AL397"/>
    <mergeCell ref="AG401:AL401"/>
    <mergeCell ref="D404:T404"/>
    <mergeCell ref="D405:T405"/>
    <mergeCell ref="V512:AD512"/>
    <mergeCell ref="AE512:AL512"/>
    <mergeCell ref="AM512:AT512"/>
    <mergeCell ref="C479:K479"/>
    <mergeCell ref="C478:K478"/>
    <mergeCell ref="AG473:AM473"/>
    <mergeCell ref="T501:AB501"/>
    <mergeCell ref="T502:AB502"/>
    <mergeCell ref="T503:AB503"/>
    <mergeCell ref="AC501:AK501"/>
    <mergeCell ref="AL501:AT501"/>
    <mergeCell ref="D432:R432"/>
    <mergeCell ref="A435:CN436"/>
    <mergeCell ref="D433:AT433"/>
    <mergeCell ref="S430:Y430"/>
    <mergeCell ref="S432:Y432"/>
    <mergeCell ref="Z431:AF431"/>
    <mergeCell ref="Z430:AF430"/>
    <mergeCell ref="AB447:AJ451"/>
    <mergeCell ref="D444:H446"/>
    <mergeCell ref="R489:U489"/>
    <mergeCell ref="L488:Q488"/>
    <mergeCell ref="L476:Q476"/>
    <mergeCell ref="AN430:AT430"/>
    <mergeCell ref="AN431:AT431"/>
    <mergeCell ref="AN432:AT432"/>
    <mergeCell ref="Z488:AF488"/>
    <mergeCell ref="L477:Q477"/>
    <mergeCell ref="L478:Q478"/>
    <mergeCell ref="C477:K477"/>
    <mergeCell ref="C476:K476"/>
    <mergeCell ref="C475:K475"/>
    <mergeCell ref="AM403:AR403"/>
    <mergeCell ref="AA400:AF400"/>
    <mergeCell ref="AY395:BD395"/>
    <mergeCell ref="AY396:BD396"/>
    <mergeCell ref="BK403:BP403"/>
    <mergeCell ref="BK404:BP404"/>
    <mergeCell ref="AS404:AX404"/>
    <mergeCell ref="AA395:AF395"/>
    <mergeCell ref="AC416:AF416"/>
    <mergeCell ref="AG416:AJ416"/>
    <mergeCell ref="O416:S416"/>
    <mergeCell ref="T416:X416"/>
    <mergeCell ref="T411:X413"/>
    <mergeCell ref="Y411:AB413"/>
    <mergeCell ref="AC411:AF413"/>
    <mergeCell ref="Y416:AB416"/>
    <mergeCell ref="O415:S415"/>
    <mergeCell ref="T415:X415"/>
    <mergeCell ref="AG414:AJ414"/>
    <mergeCell ref="Y415:AB415"/>
    <mergeCell ref="D401:T401"/>
    <mergeCell ref="D403:T403"/>
    <mergeCell ref="AM396:AR396"/>
    <mergeCell ref="AM397:AR397"/>
    <mergeCell ref="AM398:AR398"/>
    <mergeCell ref="AA401:AF401"/>
    <mergeCell ref="D415:N415"/>
    <mergeCell ref="AK416:AO416"/>
    <mergeCell ref="D406:T406"/>
    <mergeCell ref="AG405:AL405"/>
    <mergeCell ref="AG406:AL406"/>
    <mergeCell ref="D399:T399"/>
    <mergeCell ref="AM402:AR402"/>
    <mergeCell ref="AS402:AX402"/>
    <mergeCell ref="U402:Z402"/>
    <mergeCell ref="AA398:AF398"/>
    <mergeCell ref="AM391:AR391"/>
    <mergeCell ref="AM392:AR392"/>
    <mergeCell ref="BE395:BJ395"/>
    <mergeCell ref="AM400:AR400"/>
    <mergeCell ref="AM401:AR401"/>
    <mergeCell ref="BE401:BJ401"/>
    <mergeCell ref="BE387:BJ387"/>
    <mergeCell ref="BE391:BJ391"/>
    <mergeCell ref="BE392:BJ392"/>
    <mergeCell ref="BE393:BJ393"/>
    <mergeCell ref="BE394:BJ394"/>
    <mergeCell ref="AY389:BD389"/>
    <mergeCell ref="AS387:AX387"/>
    <mergeCell ref="AM399:AR399"/>
    <mergeCell ref="U399:Z399"/>
    <mergeCell ref="BE389:BJ389"/>
    <mergeCell ref="D365:J366"/>
    <mergeCell ref="D378:V378"/>
    <mergeCell ref="K365:Q366"/>
    <mergeCell ref="BK388:BP388"/>
    <mergeCell ref="U395:Z395"/>
    <mergeCell ref="AS388:AX388"/>
    <mergeCell ref="AS389:AX389"/>
    <mergeCell ref="AS391:AX391"/>
    <mergeCell ref="AS394:AX394"/>
    <mergeCell ref="AS395:AX395"/>
    <mergeCell ref="BK394:BP394"/>
    <mergeCell ref="AG395:AL395"/>
    <mergeCell ref="W378:AD378"/>
    <mergeCell ref="D380:V380"/>
    <mergeCell ref="U391:Z391"/>
    <mergeCell ref="U392:Z392"/>
    <mergeCell ref="U393:Z393"/>
    <mergeCell ref="U394:Z394"/>
    <mergeCell ref="AG391:AL391"/>
    <mergeCell ref="AE378:AL378"/>
    <mergeCell ref="AM378:AT378"/>
    <mergeCell ref="D390:T390"/>
    <mergeCell ref="D388:T388"/>
    <mergeCell ref="D389:T389"/>
    <mergeCell ref="U390:Z390"/>
    <mergeCell ref="D383:CN384"/>
    <mergeCell ref="BW387:CB387"/>
    <mergeCell ref="BW388:CB388"/>
    <mergeCell ref="BW389:CB389"/>
    <mergeCell ref="AW94:CN94"/>
    <mergeCell ref="AW95:CN95"/>
    <mergeCell ref="AW96:CN96"/>
    <mergeCell ref="AW97:CN97"/>
    <mergeCell ref="AW98:CN98"/>
    <mergeCell ref="AW99:CN99"/>
    <mergeCell ref="D339:AT340"/>
    <mergeCell ref="AU332:AX332"/>
    <mergeCell ref="AM334:AP334"/>
    <mergeCell ref="AM335:AP335"/>
    <mergeCell ref="AM336:AP336"/>
    <mergeCell ref="Y336:AA336"/>
    <mergeCell ref="AV358:BK359"/>
    <mergeCell ref="CF108:CJ108"/>
    <mergeCell ref="CF109:CJ109"/>
    <mergeCell ref="BR1130:BX1130"/>
    <mergeCell ref="BK1130:BQ1130"/>
    <mergeCell ref="CF110:CJ110"/>
    <mergeCell ref="CF111:CJ111"/>
    <mergeCell ref="BY116:CE116"/>
    <mergeCell ref="BY111:CE111"/>
    <mergeCell ref="CK109:CN109"/>
    <mergeCell ref="BD109:BJ109"/>
    <mergeCell ref="BK109:BQ109"/>
    <mergeCell ref="BR109:BX109"/>
    <mergeCell ref="BD114:BJ114"/>
    <mergeCell ref="BK114:BQ114"/>
    <mergeCell ref="BR114:BX114"/>
    <mergeCell ref="BY114:CE114"/>
    <mergeCell ref="CK114:CN114"/>
    <mergeCell ref="AW113:BC113"/>
    <mergeCell ref="U386:AL386"/>
    <mergeCell ref="D102:CN103"/>
    <mergeCell ref="E114:F114"/>
    <mergeCell ref="G114:S114"/>
    <mergeCell ref="T114:AH114"/>
    <mergeCell ref="CF112:CJ112"/>
    <mergeCell ref="CF113:CJ113"/>
    <mergeCell ref="CF114:CJ114"/>
    <mergeCell ref="CK112:CN112"/>
    <mergeCell ref="AW111:BC111"/>
    <mergeCell ref="CK113:CN113"/>
    <mergeCell ref="AV1374:CN1374"/>
    <mergeCell ref="D1387:AT1387"/>
    <mergeCell ref="AV1106:CN1107"/>
    <mergeCell ref="AV1054:CN1055"/>
    <mergeCell ref="AV1144:CN1145"/>
    <mergeCell ref="AV1160:CN1161"/>
    <mergeCell ref="AV1178:CN1179"/>
    <mergeCell ref="AV1192:CN1194"/>
    <mergeCell ref="BD113:BJ113"/>
    <mergeCell ref="BK113:BQ113"/>
    <mergeCell ref="BR113:BX113"/>
    <mergeCell ref="BY113:CE113"/>
    <mergeCell ref="CK115:CN115"/>
    <mergeCell ref="AW109:BC109"/>
    <mergeCell ref="BK116:BQ116"/>
    <mergeCell ref="CK111:CN111"/>
    <mergeCell ref="BK111:BQ111"/>
    <mergeCell ref="BR111:BX111"/>
    <mergeCell ref="BD111:BJ111"/>
    <mergeCell ref="AM349:AT349"/>
    <mergeCell ref="D350:V350"/>
    <mergeCell ref="D351:V351"/>
    <mergeCell ref="CK596:CN596"/>
    <mergeCell ref="AV457:BV457"/>
    <mergeCell ref="AZ719:BQ719"/>
    <mergeCell ref="AZ721:BQ721"/>
    <mergeCell ref="BW721:CG721"/>
    <mergeCell ref="CH467:CN467"/>
    <mergeCell ref="BX592:BZ592"/>
    <mergeCell ref="CA592:CC592"/>
    <mergeCell ref="CK595:CN595"/>
    <mergeCell ref="CD595:CF595"/>
    <mergeCell ref="CG595:CJ595"/>
    <mergeCell ref="CA595:CC595"/>
    <mergeCell ref="BL593:BO593"/>
    <mergeCell ref="BP593:BS593"/>
    <mergeCell ref="BT593:BW593"/>
    <mergeCell ref="BX593:BZ593"/>
    <mergeCell ref="CA593:CC593"/>
    <mergeCell ref="CD593:CF593"/>
    <mergeCell ref="CG593:CJ593"/>
    <mergeCell ref="CG598:CJ598"/>
    <mergeCell ref="BX596:BZ596"/>
    <mergeCell ref="CA596:CC596"/>
    <mergeCell ref="CD596:CF596"/>
    <mergeCell ref="CG596:CJ596"/>
    <mergeCell ref="AV596:BK596"/>
    <mergeCell ref="BV489:CN489"/>
    <mergeCell ref="BV484:CN484"/>
    <mergeCell ref="AV484:BU484"/>
    <mergeCell ref="BV480:CN480"/>
    <mergeCell ref="CD523:CN523"/>
    <mergeCell ref="BF544:BL544"/>
    <mergeCell ref="BL597:BO597"/>
    <mergeCell ref="AS406:AX406"/>
    <mergeCell ref="BW440:CE441"/>
    <mergeCell ref="CF446:CN446"/>
    <mergeCell ref="CF445:CN445"/>
    <mergeCell ref="CF448:CN448"/>
    <mergeCell ref="CI398:CN398"/>
    <mergeCell ref="CI397:CN397"/>
    <mergeCell ref="AY394:BD394"/>
    <mergeCell ref="AY400:BD400"/>
    <mergeCell ref="AY391:BD391"/>
    <mergeCell ref="AY392:BD392"/>
    <mergeCell ref="AY393:BD393"/>
    <mergeCell ref="BE390:BJ390"/>
    <mergeCell ref="BK399:BP399"/>
    <mergeCell ref="BW396:CB396"/>
    <mergeCell ref="BW397:CB397"/>
    <mergeCell ref="BK390:BP390"/>
    <mergeCell ref="BK391:BP391"/>
    <mergeCell ref="AY399:BD399"/>
    <mergeCell ref="AS390:AX390"/>
    <mergeCell ref="CI400:CN400"/>
    <mergeCell ref="CI401:CN401"/>
    <mergeCell ref="CI402:CN402"/>
    <mergeCell ref="BE403:BJ403"/>
    <mergeCell ref="BE404:BJ404"/>
    <mergeCell ref="CI403:CN403"/>
    <mergeCell ref="BK395:BP395"/>
    <mergeCell ref="BQ394:BV394"/>
    <mergeCell ref="BQ395:BV395"/>
    <mergeCell ref="AY390:BD390"/>
    <mergeCell ref="BV416:CA416"/>
    <mergeCell ref="CF411:CK411"/>
    <mergeCell ref="W349:AD349"/>
    <mergeCell ref="AE349:AL349"/>
    <mergeCell ref="BQ388:BV388"/>
    <mergeCell ref="BW394:CB394"/>
    <mergeCell ref="AM394:AR394"/>
    <mergeCell ref="CC388:CH388"/>
    <mergeCell ref="AM393:AR393"/>
    <mergeCell ref="AM395:AR395"/>
    <mergeCell ref="D376:V376"/>
    <mergeCell ref="AM351:AT351"/>
    <mergeCell ref="D360:AT360"/>
    <mergeCell ref="D358:Q359"/>
    <mergeCell ref="R356:AE357"/>
    <mergeCell ref="R358:AE359"/>
    <mergeCell ref="AF356:AT357"/>
    <mergeCell ref="AF358:AT359"/>
    <mergeCell ref="AV356:BK357"/>
    <mergeCell ref="R367:X368"/>
    <mergeCell ref="D392:T392"/>
    <mergeCell ref="D393:T393"/>
    <mergeCell ref="D394:T394"/>
    <mergeCell ref="D395:T395"/>
    <mergeCell ref="BK387:BP387"/>
    <mergeCell ref="AM387:AR387"/>
    <mergeCell ref="AM388:AR388"/>
    <mergeCell ref="AM389:AR389"/>
    <mergeCell ref="AM390:AR390"/>
    <mergeCell ref="W380:AD380"/>
    <mergeCell ref="AE380:AL380"/>
    <mergeCell ref="D391:T391"/>
    <mergeCell ref="U387:Z387"/>
    <mergeCell ref="D377:V377"/>
    <mergeCell ref="D398:T398"/>
    <mergeCell ref="AG393:AL393"/>
    <mergeCell ref="AG394:AL394"/>
    <mergeCell ref="W348:AD348"/>
    <mergeCell ref="AE348:AL348"/>
    <mergeCell ref="AM348:AT348"/>
    <mergeCell ref="U388:Z388"/>
    <mergeCell ref="U389:Z389"/>
    <mergeCell ref="AB334:AD334"/>
    <mergeCell ref="AU336:AX336"/>
    <mergeCell ref="Q331:T331"/>
    <mergeCell ref="AA387:AF387"/>
    <mergeCell ref="AA388:AF388"/>
    <mergeCell ref="AA389:AF389"/>
    <mergeCell ref="AA390:AF390"/>
    <mergeCell ref="AA391:AF391"/>
    <mergeCell ref="AA392:AF392"/>
    <mergeCell ref="AA393:AF393"/>
    <mergeCell ref="AA394:AF394"/>
    <mergeCell ref="D379:V379"/>
    <mergeCell ref="D381:AT381"/>
    <mergeCell ref="D345:V345"/>
    <mergeCell ref="D346:V346"/>
    <mergeCell ref="D347:V347"/>
    <mergeCell ref="D348:V348"/>
    <mergeCell ref="D349:V349"/>
    <mergeCell ref="AM380:AT380"/>
    <mergeCell ref="D386:T387"/>
    <mergeCell ref="AS392:AX392"/>
    <mergeCell ref="AS393:AX393"/>
    <mergeCell ref="D397:T397"/>
    <mergeCell ref="U398:Z398"/>
    <mergeCell ref="D396:T396"/>
    <mergeCell ref="U396:Z396"/>
    <mergeCell ref="U397:Z397"/>
    <mergeCell ref="AA396:AF396"/>
    <mergeCell ref="AA397:AF397"/>
    <mergeCell ref="AS396:AX396"/>
    <mergeCell ref="AS397:AX397"/>
    <mergeCell ref="AG398:AL398"/>
    <mergeCell ref="AG399:AL399"/>
    <mergeCell ref="AG396:AL396"/>
    <mergeCell ref="AA399:AF399"/>
    <mergeCell ref="AS398:AX398"/>
    <mergeCell ref="AS399:AX399"/>
    <mergeCell ref="AG392:AL392"/>
    <mergeCell ref="D324:P324"/>
    <mergeCell ref="D323:P323"/>
    <mergeCell ref="Q311:AA311"/>
    <mergeCell ref="Q312:AA312"/>
    <mergeCell ref="Q315:AA315"/>
    <mergeCell ref="D316:P316"/>
    <mergeCell ref="AM386:BD386"/>
    <mergeCell ref="AG387:AL387"/>
    <mergeCell ref="AG388:AL388"/>
    <mergeCell ref="AG389:AL389"/>
    <mergeCell ref="AG390:AL390"/>
    <mergeCell ref="AU331:AX331"/>
    <mergeCell ref="AB324:AK324"/>
    <mergeCell ref="AL324:AT324"/>
    <mergeCell ref="D327:AT328"/>
    <mergeCell ref="D325:W325"/>
    <mergeCell ref="Y365:AE366"/>
    <mergeCell ref="Y332:AA332"/>
    <mergeCell ref="Y334:AA334"/>
    <mergeCell ref="Y335:AA335"/>
    <mergeCell ref="AB335:AD335"/>
    <mergeCell ref="AU335:AX335"/>
    <mergeCell ref="D364:Q364"/>
    <mergeCell ref="AZ336:BO336"/>
    <mergeCell ref="AV360:BZ360"/>
    <mergeCell ref="AV354:BZ355"/>
    <mergeCell ref="D341:V342"/>
    <mergeCell ref="D343:V343"/>
    <mergeCell ref="D344:V344"/>
    <mergeCell ref="M336:P336"/>
    <mergeCell ref="AE347:AL347"/>
    <mergeCell ref="AM347:AT347"/>
    <mergeCell ref="Q318:AA318"/>
    <mergeCell ref="Q319:AA319"/>
    <mergeCell ref="Q320:AA320"/>
    <mergeCell ref="AI331:AL331"/>
    <mergeCell ref="AI332:AL332"/>
    <mergeCell ref="AI333:AL333"/>
    <mergeCell ref="Q324:AA324"/>
    <mergeCell ref="AE333:AH333"/>
    <mergeCell ref="AI329:AL330"/>
    <mergeCell ref="Q329:T330"/>
    <mergeCell ref="Q322:AA322"/>
    <mergeCell ref="Q323:AA323"/>
    <mergeCell ref="D320:P320"/>
    <mergeCell ref="D335:L335"/>
    <mergeCell ref="AU329:AX330"/>
    <mergeCell ref="AM350:AT350"/>
    <mergeCell ref="AE351:AL351"/>
    <mergeCell ref="W347:AD347"/>
    <mergeCell ref="AL316:AT316"/>
    <mergeCell ref="AL317:AT317"/>
    <mergeCell ref="AL321:AT321"/>
    <mergeCell ref="AL318:AT318"/>
    <mergeCell ref="AL319:AT319"/>
    <mergeCell ref="AL320:AT320"/>
    <mergeCell ref="Q317:AA317"/>
    <mergeCell ref="AB322:AK322"/>
    <mergeCell ref="AB323:AK323"/>
    <mergeCell ref="AL322:AT322"/>
    <mergeCell ref="Q321:AA321"/>
    <mergeCell ref="Q316:AA316"/>
    <mergeCell ref="Y333:AA333"/>
    <mergeCell ref="U331:X331"/>
    <mergeCell ref="U332:X332"/>
    <mergeCell ref="Y331:AA331"/>
    <mergeCell ref="Q307:AA307"/>
    <mergeCell ref="AE329:AH330"/>
    <mergeCell ref="Y329:AA330"/>
    <mergeCell ref="D313:P313"/>
    <mergeCell ref="D314:P314"/>
    <mergeCell ref="D315:P315"/>
    <mergeCell ref="Z295:AI295"/>
    <mergeCell ref="Z296:AI296"/>
    <mergeCell ref="Q313:AA313"/>
    <mergeCell ref="AB305:AK306"/>
    <mergeCell ref="D297:O297"/>
    <mergeCell ref="P297:Y297"/>
    <mergeCell ref="Z297:AI297"/>
    <mergeCell ref="AJ297:AT297"/>
    <mergeCell ref="AL305:AT306"/>
    <mergeCell ref="AB307:AK307"/>
    <mergeCell ref="AB308:AK308"/>
    <mergeCell ref="AB309:AK309"/>
    <mergeCell ref="AB310:AK310"/>
    <mergeCell ref="AB311:AK311"/>
    <mergeCell ref="AL307:AT307"/>
    <mergeCell ref="AL308:AT308"/>
    <mergeCell ref="AL309:AT309"/>
    <mergeCell ref="AL310:AT310"/>
    <mergeCell ref="AL311:AT311"/>
    <mergeCell ref="AL312:AT312"/>
    <mergeCell ref="D295:O295"/>
    <mergeCell ref="D296:O296"/>
    <mergeCell ref="AL313:AT313"/>
    <mergeCell ref="AL314:AT314"/>
    <mergeCell ref="AL315:AT315"/>
    <mergeCell ref="D311:P311"/>
    <mergeCell ref="D312:P312"/>
    <mergeCell ref="D298:O298"/>
    <mergeCell ref="Z299:AI299"/>
    <mergeCell ref="D317:P317"/>
    <mergeCell ref="AN249:AO254"/>
    <mergeCell ref="AV254:BF255"/>
    <mergeCell ref="AV256:BF257"/>
    <mergeCell ref="BM229:BW241"/>
    <mergeCell ref="D226:AD227"/>
    <mergeCell ref="D228:AD228"/>
    <mergeCell ref="D229:AD229"/>
    <mergeCell ref="AJ290:AT290"/>
    <mergeCell ref="AJ291:AT291"/>
    <mergeCell ref="AJ292:AT292"/>
    <mergeCell ref="AJ295:AT295"/>
    <mergeCell ref="AJ296:AT296"/>
    <mergeCell ref="P289:Y289"/>
    <mergeCell ref="P290:Y290"/>
    <mergeCell ref="P291:Y291"/>
    <mergeCell ref="P292:Y292"/>
    <mergeCell ref="P293:Y293"/>
    <mergeCell ref="P294:Y294"/>
    <mergeCell ref="P295:Y295"/>
    <mergeCell ref="P296:Y296"/>
    <mergeCell ref="K249:M254"/>
    <mergeCell ref="AB275:AE276"/>
    <mergeCell ref="AF275:AJ276"/>
    <mergeCell ref="AK275:AO276"/>
    <mergeCell ref="AP275:AT276"/>
    <mergeCell ref="Q305:AA306"/>
    <mergeCell ref="Z283:AI284"/>
    <mergeCell ref="Z285:AI285"/>
    <mergeCell ref="Z286:AI286"/>
    <mergeCell ref="Z287:AI287"/>
    <mergeCell ref="D292:O292"/>
    <mergeCell ref="BG256:BX257"/>
    <mergeCell ref="BG254:BX255"/>
    <mergeCell ref="AC249:AF254"/>
    <mergeCell ref="D244:AT245"/>
    <mergeCell ref="BG246:BQ247"/>
    <mergeCell ref="BG248:BQ249"/>
    <mergeCell ref="BR246:CB247"/>
    <mergeCell ref="D273:Q274"/>
    <mergeCell ref="R273:AE274"/>
    <mergeCell ref="N249:Q254"/>
    <mergeCell ref="R249:S254"/>
    <mergeCell ref="D241:AD241"/>
    <mergeCell ref="AE241:AT241"/>
    <mergeCell ref="D260:AT261"/>
    <mergeCell ref="D262:O263"/>
    <mergeCell ref="D264:O265"/>
    <mergeCell ref="AH262:AT263"/>
    <mergeCell ref="AH264:AT265"/>
    <mergeCell ref="AV244:CN245"/>
    <mergeCell ref="AV252:CN253"/>
    <mergeCell ref="AV246:BF247"/>
    <mergeCell ref="AV248:BF249"/>
    <mergeCell ref="D255:E257"/>
    <mergeCell ref="F255:H257"/>
    <mergeCell ref="I255:J257"/>
    <mergeCell ref="K255:M257"/>
    <mergeCell ref="N255:Q257"/>
    <mergeCell ref="X194:AF194"/>
    <mergeCell ref="AG194:AK194"/>
    <mergeCell ref="AG193:AK193"/>
    <mergeCell ref="AL193:AO193"/>
    <mergeCell ref="D199:E199"/>
    <mergeCell ref="D198:E198"/>
    <mergeCell ref="D197:E197"/>
    <mergeCell ref="D183:E183"/>
    <mergeCell ref="F193:N193"/>
    <mergeCell ref="O193:W193"/>
    <mergeCell ref="X193:AF193"/>
    <mergeCell ref="F189:N189"/>
    <mergeCell ref="O189:W189"/>
    <mergeCell ref="D189:E189"/>
    <mergeCell ref="D188:E188"/>
    <mergeCell ref="D187:E187"/>
    <mergeCell ref="D186:E186"/>
    <mergeCell ref="F187:N187"/>
    <mergeCell ref="O187:W187"/>
    <mergeCell ref="X187:AF187"/>
    <mergeCell ref="AG187:AK187"/>
    <mergeCell ref="D185:E185"/>
    <mergeCell ref="AL191:AO191"/>
    <mergeCell ref="AL194:AO194"/>
    <mergeCell ref="F190:N190"/>
    <mergeCell ref="F192:N192"/>
    <mergeCell ref="O192:W192"/>
    <mergeCell ref="X192:AF192"/>
    <mergeCell ref="AG192:AK192"/>
    <mergeCell ref="O195:W195"/>
    <mergeCell ref="X195:AF195"/>
    <mergeCell ref="AG195:AK195"/>
    <mergeCell ref="X173:AF173"/>
    <mergeCell ref="AP177:AT177"/>
    <mergeCell ref="T129:AH129"/>
    <mergeCell ref="AP191:AT191"/>
    <mergeCell ref="AL190:AO190"/>
    <mergeCell ref="AP190:AT190"/>
    <mergeCell ref="AL183:AO183"/>
    <mergeCell ref="AG174:AK174"/>
    <mergeCell ref="AL174:AO174"/>
    <mergeCell ref="AP174:AT174"/>
    <mergeCell ref="AP188:AT188"/>
    <mergeCell ref="AP178:AT178"/>
    <mergeCell ref="AI146:AO146"/>
    <mergeCell ref="AP146:AV146"/>
    <mergeCell ref="AL188:AO188"/>
    <mergeCell ref="X184:AF184"/>
    <mergeCell ref="AG184:AK184"/>
    <mergeCell ref="AL184:AO184"/>
    <mergeCell ref="AP184:AT184"/>
    <mergeCell ref="O185:W185"/>
    <mergeCell ref="X185:AF185"/>
    <mergeCell ref="AP143:AV143"/>
    <mergeCell ref="AG190:AK190"/>
    <mergeCell ref="AI135:AO135"/>
    <mergeCell ref="AP141:AV141"/>
    <mergeCell ref="AI142:AO142"/>
    <mergeCell ref="AP142:AV142"/>
    <mergeCell ref="AP179:AT179"/>
    <mergeCell ref="AP183:AT183"/>
    <mergeCell ref="O184:W184"/>
    <mergeCell ref="F186:N186"/>
    <mergeCell ref="O186:W186"/>
    <mergeCell ref="X186:AF186"/>
    <mergeCell ref="AG186:AK186"/>
    <mergeCell ref="O190:W190"/>
    <mergeCell ref="X190:AF190"/>
    <mergeCell ref="AG191:AK191"/>
    <mergeCell ref="D191:E191"/>
    <mergeCell ref="D190:E190"/>
    <mergeCell ref="F191:N191"/>
    <mergeCell ref="D193:E193"/>
    <mergeCell ref="AP189:AT189"/>
    <mergeCell ref="AL192:AO192"/>
    <mergeCell ref="AP192:AT192"/>
    <mergeCell ref="F185:N185"/>
    <mergeCell ref="AP181:AT181"/>
    <mergeCell ref="AL182:AO182"/>
    <mergeCell ref="AP182:AT182"/>
    <mergeCell ref="X176:AF176"/>
    <mergeCell ref="F180:N180"/>
    <mergeCell ref="O180:W180"/>
    <mergeCell ref="X180:AF180"/>
    <mergeCell ref="AL179:AO179"/>
    <mergeCell ref="X189:AF189"/>
    <mergeCell ref="AG189:AK189"/>
    <mergeCell ref="AL189:AO189"/>
    <mergeCell ref="D192:E192"/>
    <mergeCell ref="D184:E184"/>
    <mergeCell ref="O191:W191"/>
    <mergeCell ref="X191:AF191"/>
    <mergeCell ref="G117:S117"/>
    <mergeCell ref="AP176:AT176"/>
    <mergeCell ref="X178:AF178"/>
    <mergeCell ref="AG178:AK178"/>
    <mergeCell ref="O177:W177"/>
    <mergeCell ref="AG185:AK185"/>
    <mergeCell ref="AG179:AK179"/>
    <mergeCell ref="X174:AF174"/>
    <mergeCell ref="X171:AF171"/>
    <mergeCell ref="F168:N169"/>
    <mergeCell ref="AG180:AK180"/>
    <mergeCell ref="AL180:AO180"/>
    <mergeCell ref="AP180:AT180"/>
    <mergeCell ref="AL173:AO173"/>
    <mergeCell ref="AP173:AT173"/>
    <mergeCell ref="F184:N184"/>
    <mergeCell ref="O175:W175"/>
    <mergeCell ref="Q314:AA314"/>
    <mergeCell ref="AB312:AK312"/>
    <mergeCell ref="AB313:AK313"/>
    <mergeCell ref="AB314:AK314"/>
    <mergeCell ref="F177:N177"/>
    <mergeCell ref="F174:N174"/>
    <mergeCell ref="O174:W174"/>
    <mergeCell ref="AL175:AO175"/>
    <mergeCell ref="F178:N178"/>
    <mergeCell ref="X255:Y257"/>
    <mergeCell ref="AP246:AT254"/>
    <mergeCell ref="Z255:AB257"/>
    <mergeCell ref="AC255:AF257"/>
    <mergeCell ref="D275:H276"/>
    <mergeCell ref="I275:M276"/>
    <mergeCell ref="N275:Q276"/>
    <mergeCell ref="O182:W182"/>
    <mergeCell ref="X182:AF182"/>
    <mergeCell ref="AG182:AK182"/>
    <mergeCell ref="Q309:AA309"/>
    <mergeCell ref="Q310:AA310"/>
    <mergeCell ref="F194:N194"/>
    <mergeCell ref="O194:W194"/>
    <mergeCell ref="D290:O290"/>
    <mergeCell ref="D291:O291"/>
    <mergeCell ref="W277:AA278"/>
    <mergeCell ref="Z294:AI294"/>
    <mergeCell ref="F188:N188"/>
    <mergeCell ref="O188:W188"/>
    <mergeCell ref="X188:AF188"/>
    <mergeCell ref="AG188:AK188"/>
    <mergeCell ref="O176:W176"/>
    <mergeCell ref="D307:P307"/>
    <mergeCell ref="D308:P308"/>
    <mergeCell ref="D309:P309"/>
    <mergeCell ref="D310:P310"/>
    <mergeCell ref="D213:AT214"/>
    <mergeCell ref="F197:N197"/>
    <mergeCell ref="O197:W197"/>
    <mergeCell ref="AH204:AT205"/>
    <mergeCell ref="D202:AT203"/>
    <mergeCell ref="AG196:AK196"/>
    <mergeCell ref="AL196:AO196"/>
    <mergeCell ref="D215:AI215"/>
    <mergeCell ref="AE226:AT227"/>
    <mergeCell ref="AE228:AT228"/>
    <mergeCell ref="D239:AD239"/>
    <mergeCell ref="AE239:AT239"/>
    <mergeCell ref="D240:AD240"/>
    <mergeCell ref="AE240:AT240"/>
    <mergeCell ref="F199:N199"/>
    <mergeCell ref="X199:AF199"/>
    <mergeCell ref="AG199:AK199"/>
    <mergeCell ref="AL199:AO199"/>
    <mergeCell ref="AP199:AT199"/>
    <mergeCell ref="D218:Q219"/>
    <mergeCell ref="AP196:AT196"/>
    <mergeCell ref="V249:W254"/>
    <mergeCell ref="X249:Y254"/>
    <mergeCell ref="Z249:AB254"/>
    <mergeCell ref="P262:AG263"/>
    <mergeCell ref="P264:AG265"/>
    <mergeCell ref="R255:S257"/>
    <mergeCell ref="AJ299:AT299"/>
    <mergeCell ref="AW173:BH173"/>
    <mergeCell ref="AE229:AT229"/>
    <mergeCell ref="AK255:AM257"/>
    <mergeCell ref="AN255:AO257"/>
    <mergeCell ref="F182:N182"/>
    <mergeCell ref="AP277:AT278"/>
    <mergeCell ref="D286:O286"/>
    <mergeCell ref="X175:AF175"/>
    <mergeCell ref="AP175:AT175"/>
    <mergeCell ref="F176:N176"/>
    <mergeCell ref="AJ293:AT293"/>
    <mergeCell ref="AJ294:AT294"/>
    <mergeCell ref="AF273:AT274"/>
    <mergeCell ref="T255:U257"/>
    <mergeCell ref="V255:W257"/>
    <mergeCell ref="D196:E196"/>
    <mergeCell ref="D195:E195"/>
    <mergeCell ref="D194:E194"/>
    <mergeCell ref="F195:N195"/>
    <mergeCell ref="D176:E176"/>
    <mergeCell ref="O178:W178"/>
    <mergeCell ref="AG175:AK175"/>
    <mergeCell ref="O173:W173"/>
    <mergeCell ref="AL186:AO186"/>
    <mergeCell ref="AP186:AT186"/>
    <mergeCell ref="F173:N173"/>
    <mergeCell ref="AL185:AO185"/>
    <mergeCell ref="F181:N181"/>
    <mergeCell ref="O181:W181"/>
    <mergeCell ref="X181:AF181"/>
    <mergeCell ref="AG181:AK181"/>
    <mergeCell ref="AL181:AO181"/>
    <mergeCell ref="D293:O293"/>
    <mergeCell ref="D294:O294"/>
    <mergeCell ref="Z293:AI293"/>
    <mergeCell ref="Q308:AA308"/>
    <mergeCell ref="AJ283:AT284"/>
    <mergeCell ref="AJ285:AT285"/>
    <mergeCell ref="AJ286:AT286"/>
    <mergeCell ref="AJ287:AT287"/>
    <mergeCell ref="AJ288:AT288"/>
    <mergeCell ref="AJ289:AT289"/>
    <mergeCell ref="O170:W170"/>
    <mergeCell ref="AP185:AT185"/>
    <mergeCell ref="F171:N171"/>
    <mergeCell ref="O171:W171"/>
    <mergeCell ref="AG176:AK176"/>
    <mergeCell ref="AL176:AO176"/>
    <mergeCell ref="D287:O287"/>
    <mergeCell ref="AP171:AT171"/>
    <mergeCell ref="F172:N172"/>
    <mergeCell ref="O172:W172"/>
    <mergeCell ref="AL172:AO172"/>
    <mergeCell ref="D173:E173"/>
    <mergeCell ref="D172:E172"/>
    <mergeCell ref="D171:E171"/>
    <mergeCell ref="A268:CN269"/>
    <mergeCell ref="D277:H278"/>
    <mergeCell ref="I277:M278"/>
    <mergeCell ref="D271:AT272"/>
    <mergeCell ref="N277:Q278"/>
    <mergeCell ref="AB277:AE278"/>
    <mergeCell ref="D177:E177"/>
    <mergeCell ref="AW172:BH172"/>
    <mergeCell ref="BM185:BU186"/>
    <mergeCell ref="AL187:AO187"/>
    <mergeCell ref="AP187:AT187"/>
    <mergeCell ref="AG173:AK173"/>
    <mergeCell ref="X177:AF177"/>
    <mergeCell ref="AG177:AK177"/>
    <mergeCell ref="X170:AF170"/>
    <mergeCell ref="AG170:AK170"/>
    <mergeCell ref="AL170:AO170"/>
    <mergeCell ref="AP170:AT170"/>
    <mergeCell ref="AP194:AT194"/>
    <mergeCell ref="AP193:AT193"/>
    <mergeCell ref="AV381:BS381"/>
    <mergeCell ref="W379:AD379"/>
    <mergeCell ref="AE379:AL379"/>
    <mergeCell ref="AM379:AT379"/>
    <mergeCell ref="W373:AD374"/>
    <mergeCell ref="AE373:AL374"/>
    <mergeCell ref="AM373:AT374"/>
    <mergeCell ref="W375:AD375"/>
    <mergeCell ref="AE375:AL375"/>
    <mergeCell ref="AM375:AT375"/>
    <mergeCell ref="W376:AD376"/>
    <mergeCell ref="AE376:AL376"/>
    <mergeCell ref="AM376:AT376"/>
    <mergeCell ref="W377:AD377"/>
    <mergeCell ref="AE377:AL377"/>
    <mergeCell ref="AM377:AT377"/>
    <mergeCell ref="AP255:AT257"/>
    <mergeCell ref="D281:AT282"/>
    <mergeCell ref="R277:V278"/>
    <mergeCell ref="AB315:AK315"/>
    <mergeCell ref="R275:V276"/>
    <mergeCell ref="W275:AA276"/>
    <mergeCell ref="Z288:AI288"/>
    <mergeCell ref="AE235:AT235"/>
    <mergeCell ref="D236:AD236"/>
    <mergeCell ref="AE236:AT236"/>
    <mergeCell ref="D231:AD231"/>
    <mergeCell ref="AE231:AT231"/>
    <mergeCell ref="D232:AD232"/>
    <mergeCell ref="AE232:AT232"/>
    <mergeCell ref="D233:AD233"/>
    <mergeCell ref="AE233:AT233"/>
    <mergeCell ref="D206:U206"/>
    <mergeCell ref="V206:AG206"/>
    <mergeCell ref="AH206:AT206"/>
    <mergeCell ref="D207:U207"/>
    <mergeCell ref="D234:AD234"/>
    <mergeCell ref="AE234:AT234"/>
    <mergeCell ref="T249:U254"/>
    <mergeCell ref="AG255:AJ257"/>
    <mergeCell ref="AF277:AJ278"/>
    <mergeCell ref="AK277:AO278"/>
    <mergeCell ref="D283:O284"/>
    <mergeCell ref="D285:O285"/>
    <mergeCell ref="P283:Y284"/>
    <mergeCell ref="P285:Y285"/>
    <mergeCell ref="P286:Y286"/>
    <mergeCell ref="P287:Y287"/>
    <mergeCell ref="P288:Y288"/>
    <mergeCell ref="D174:E174"/>
    <mergeCell ref="F175:N175"/>
    <mergeCell ref="D166:AT167"/>
    <mergeCell ref="AV166:BL167"/>
    <mergeCell ref="AL198:AO198"/>
    <mergeCell ref="AP198:AT198"/>
    <mergeCell ref="X197:AF197"/>
    <mergeCell ref="AG197:AK197"/>
    <mergeCell ref="AL197:AO197"/>
    <mergeCell ref="AP197:AT197"/>
    <mergeCell ref="R216:AI217"/>
    <mergeCell ref="O199:W199"/>
    <mergeCell ref="AJ215:AT217"/>
    <mergeCell ref="AJ218:AT219"/>
    <mergeCell ref="AJ220:AT221"/>
    <mergeCell ref="D249:E254"/>
    <mergeCell ref="F249:H254"/>
    <mergeCell ref="I249:J254"/>
    <mergeCell ref="BI172:BZ172"/>
    <mergeCell ref="X168:AF169"/>
    <mergeCell ref="AG168:AK169"/>
    <mergeCell ref="AG171:AK171"/>
    <mergeCell ref="AP172:AT172"/>
    <mergeCell ref="X172:AF172"/>
    <mergeCell ref="AG172:AK172"/>
    <mergeCell ref="AL177:AO177"/>
    <mergeCell ref="X179:AF179"/>
    <mergeCell ref="AL178:AO178"/>
    <mergeCell ref="BI173:BZ173"/>
    <mergeCell ref="BI174:BZ174"/>
    <mergeCell ref="AV178:CN179"/>
    <mergeCell ref="BM181:BU184"/>
    <mergeCell ref="G161:S161"/>
    <mergeCell ref="AI161:AO161"/>
    <mergeCell ref="AP161:AV161"/>
    <mergeCell ref="AW161:BC161"/>
    <mergeCell ref="BD161:BJ161"/>
    <mergeCell ref="BK161:BQ161"/>
    <mergeCell ref="BR161:BX161"/>
    <mergeCell ref="BY161:CE161"/>
    <mergeCell ref="CK161:CN161"/>
    <mergeCell ref="D170:E170"/>
    <mergeCell ref="Z290:AI290"/>
    <mergeCell ref="Z291:AI291"/>
    <mergeCell ref="Z292:AI292"/>
    <mergeCell ref="E162:F162"/>
    <mergeCell ref="G162:S162"/>
    <mergeCell ref="AI162:AO162"/>
    <mergeCell ref="AP162:AV162"/>
    <mergeCell ref="D182:E182"/>
    <mergeCell ref="F183:N183"/>
    <mergeCell ref="O183:W183"/>
    <mergeCell ref="X183:AF183"/>
    <mergeCell ref="AG183:AK183"/>
    <mergeCell ref="D181:E181"/>
    <mergeCell ref="D180:E180"/>
    <mergeCell ref="D179:E179"/>
    <mergeCell ref="D178:E178"/>
    <mergeCell ref="F179:N179"/>
    <mergeCell ref="O179:W179"/>
    <mergeCell ref="AL168:AT168"/>
    <mergeCell ref="AL169:AO169"/>
    <mergeCell ref="AP169:AT169"/>
    <mergeCell ref="D175:E175"/>
    <mergeCell ref="AI154:AO154"/>
    <mergeCell ref="AP154:AV154"/>
    <mergeCell ref="T155:AH155"/>
    <mergeCell ref="E157:F157"/>
    <mergeCell ref="G157:S157"/>
    <mergeCell ref="AI157:AO157"/>
    <mergeCell ref="AP157:AV157"/>
    <mergeCell ref="AW157:BC157"/>
    <mergeCell ref="BD157:BJ157"/>
    <mergeCell ref="BK157:BQ157"/>
    <mergeCell ref="CF160:CJ160"/>
    <mergeCell ref="T160:AH160"/>
    <mergeCell ref="T161:AH161"/>
    <mergeCell ref="O168:W169"/>
    <mergeCell ref="BI169:BZ170"/>
    <mergeCell ref="BI171:BZ171"/>
    <mergeCell ref="F170:N170"/>
    <mergeCell ref="AI159:AO159"/>
    <mergeCell ref="AP159:AV159"/>
    <mergeCell ref="AW159:BC159"/>
    <mergeCell ref="BD159:BJ159"/>
    <mergeCell ref="BK159:BQ159"/>
    <mergeCell ref="BR159:BX159"/>
    <mergeCell ref="BY159:CE159"/>
    <mergeCell ref="E164:AG164"/>
    <mergeCell ref="AL171:AO171"/>
    <mergeCell ref="BK162:BQ162"/>
    <mergeCell ref="BR162:BX162"/>
    <mergeCell ref="BY162:CE162"/>
    <mergeCell ref="CA169:CM170"/>
    <mergeCell ref="AW171:BH171"/>
    <mergeCell ref="E161:F161"/>
    <mergeCell ref="BY153:CE153"/>
    <mergeCell ref="CK153:CN153"/>
    <mergeCell ref="AW152:BC152"/>
    <mergeCell ref="BD152:BJ152"/>
    <mergeCell ref="BK152:BQ152"/>
    <mergeCell ref="BR152:BX152"/>
    <mergeCell ref="BY152:CE152"/>
    <mergeCell ref="E152:F152"/>
    <mergeCell ref="T154:AH154"/>
    <mergeCell ref="CK154:CN154"/>
    <mergeCell ref="CK159:CN159"/>
    <mergeCell ref="AW158:BC158"/>
    <mergeCell ref="BD158:BJ158"/>
    <mergeCell ref="BK158:BQ158"/>
    <mergeCell ref="BR158:BX158"/>
    <mergeCell ref="BY158:CE158"/>
    <mergeCell ref="E158:F158"/>
    <mergeCell ref="G158:S158"/>
    <mergeCell ref="AI158:AO158"/>
    <mergeCell ref="AP158:AV158"/>
    <mergeCell ref="CF158:CJ158"/>
    <mergeCell ref="T159:AH159"/>
    <mergeCell ref="T158:AH158"/>
    <mergeCell ref="BY155:CE155"/>
    <mergeCell ref="CK155:CN155"/>
    <mergeCell ref="AW154:BC154"/>
    <mergeCell ref="BD154:BJ154"/>
    <mergeCell ref="BK154:BQ154"/>
    <mergeCell ref="BR154:BX154"/>
    <mergeCell ref="BY154:CE154"/>
    <mergeCell ref="E154:F154"/>
    <mergeCell ref="G154:S154"/>
    <mergeCell ref="AP136:AV136"/>
    <mergeCell ref="T127:AH127"/>
    <mergeCell ref="T128:AH128"/>
    <mergeCell ref="E134:F134"/>
    <mergeCell ref="G134:S134"/>
    <mergeCell ref="AI134:AO134"/>
    <mergeCell ref="AP134:AV134"/>
    <mergeCell ref="T143:AH143"/>
    <mergeCell ref="T144:AH144"/>
    <mergeCell ref="E136:F136"/>
    <mergeCell ref="CK157:CN157"/>
    <mergeCell ref="AW156:BC156"/>
    <mergeCell ref="BD156:BJ156"/>
    <mergeCell ref="BK156:BQ156"/>
    <mergeCell ref="BR156:BX156"/>
    <mergeCell ref="BY156:CE156"/>
    <mergeCell ref="E156:F156"/>
    <mergeCell ref="G156:S156"/>
    <mergeCell ref="AI156:AO156"/>
    <mergeCell ref="AP156:AV156"/>
    <mergeCell ref="T157:AH157"/>
    <mergeCell ref="CF153:CJ153"/>
    <mergeCell ref="CF154:CJ154"/>
    <mergeCell ref="CK152:CN152"/>
    <mergeCell ref="E153:F153"/>
    <mergeCell ref="G153:S153"/>
    <mergeCell ref="AI153:AO153"/>
    <mergeCell ref="AP153:AV153"/>
    <mergeCell ref="AW153:BC153"/>
    <mergeCell ref="BD153:BJ153"/>
    <mergeCell ref="BK153:BQ153"/>
    <mergeCell ref="BR153:BX153"/>
    <mergeCell ref="CF149:CJ149"/>
    <mergeCell ref="BY149:CE149"/>
    <mergeCell ref="AI141:AO141"/>
    <mergeCell ref="AW139:BC139"/>
    <mergeCell ref="T146:AH146"/>
    <mergeCell ref="BY147:CE147"/>
    <mergeCell ref="G140:S140"/>
    <mergeCell ref="E142:F142"/>
    <mergeCell ref="G142:S142"/>
    <mergeCell ref="BD143:BJ143"/>
    <mergeCell ref="T115:AH115"/>
    <mergeCell ref="AI115:AO115"/>
    <mergeCell ref="AP115:AV115"/>
    <mergeCell ref="E116:F116"/>
    <mergeCell ref="G116:S116"/>
    <mergeCell ref="T116:AH116"/>
    <mergeCell ref="E149:F149"/>
    <mergeCell ref="G149:S149"/>
    <mergeCell ref="T118:AH118"/>
    <mergeCell ref="AI149:AO149"/>
    <mergeCell ref="AP149:AV149"/>
    <mergeCell ref="T136:AH136"/>
    <mergeCell ref="T137:AH137"/>
    <mergeCell ref="T138:AH138"/>
    <mergeCell ref="T140:AH140"/>
    <mergeCell ref="T141:AH141"/>
    <mergeCell ref="T142:AH142"/>
    <mergeCell ref="E133:F133"/>
    <mergeCell ref="G133:S133"/>
    <mergeCell ref="AI124:AO124"/>
    <mergeCell ref="AP124:AV124"/>
    <mergeCell ref="AI136:AO136"/>
    <mergeCell ref="G139:S139"/>
    <mergeCell ref="E141:F141"/>
    <mergeCell ref="G141:S141"/>
    <mergeCell ref="E146:F146"/>
    <mergeCell ref="G146:S146"/>
    <mergeCell ref="E147:F147"/>
    <mergeCell ref="G147:S147"/>
    <mergeCell ref="BK149:BQ149"/>
    <mergeCell ref="BR149:BX149"/>
    <mergeCell ref="AP147:AV147"/>
    <mergeCell ref="E137:F137"/>
    <mergeCell ref="BD148:BJ148"/>
    <mergeCell ref="BK148:BQ148"/>
    <mergeCell ref="BR148:BX148"/>
    <mergeCell ref="AW137:BC137"/>
    <mergeCell ref="BD137:BJ137"/>
    <mergeCell ref="BK137:BQ137"/>
    <mergeCell ref="BR137:BX137"/>
    <mergeCell ref="E140:F140"/>
    <mergeCell ref="BR146:BX146"/>
    <mergeCell ref="BK146:BQ146"/>
    <mergeCell ref="AW142:BC142"/>
    <mergeCell ref="BD142:BJ142"/>
    <mergeCell ref="AW146:BC146"/>
    <mergeCell ref="BD146:BJ146"/>
    <mergeCell ref="BK145:BQ145"/>
    <mergeCell ref="BK143:BQ143"/>
    <mergeCell ref="BR143:BX143"/>
    <mergeCell ref="BK144:BQ144"/>
    <mergeCell ref="T111:AH111"/>
    <mergeCell ref="AI111:AO111"/>
    <mergeCell ref="AP111:AV111"/>
    <mergeCell ref="E112:F112"/>
    <mergeCell ref="G112:S112"/>
    <mergeCell ref="AI112:AO112"/>
    <mergeCell ref="AI121:AO121"/>
    <mergeCell ref="AP121:AV121"/>
    <mergeCell ref="AI122:AO122"/>
    <mergeCell ref="AP122:AV122"/>
    <mergeCell ref="AI118:AO118"/>
    <mergeCell ref="AP118:AV118"/>
    <mergeCell ref="T117:AH117"/>
    <mergeCell ref="T119:AH119"/>
    <mergeCell ref="T120:AH120"/>
    <mergeCell ref="T121:AH121"/>
    <mergeCell ref="T122:AH122"/>
    <mergeCell ref="E117:F117"/>
    <mergeCell ref="E113:F113"/>
    <mergeCell ref="G113:S113"/>
    <mergeCell ref="AI113:AO113"/>
    <mergeCell ref="AP113:AV113"/>
    <mergeCell ref="AI119:AO119"/>
    <mergeCell ref="AP119:AV119"/>
    <mergeCell ref="AI120:AO120"/>
    <mergeCell ref="AP120:AV120"/>
    <mergeCell ref="G118:S118"/>
    <mergeCell ref="E119:F119"/>
    <mergeCell ref="AI117:AO117"/>
    <mergeCell ref="AP117:AV117"/>
    <mergeCell ref="E115:F115"/>
    <mergeCell ref="G115:S115"/>
    <mergeCell ref="T134:AH134"/>
    <mergeCell ref="T135:AH135"/>
    <mergeCell ref="CF155:CJ155"/>
    <mergeCell ref="CF156:CJ156"/>
    <mergeCell ref="CK156:CN156"/>
    <mergeCell ref="BD162:BJ162"/>
    <mergeCell ref="E163:CM163"/>
    <mergeCell ref="D168:E169"/>
    <mergeCell ref="CA171:CM171"/>
    <mergeCell ref="CA172:CM172"/>
    <mergeCell ref="AI148:AO148"/>
    <mergeCell ref="AP148:AV148"/>
    <mergeCell ref="CF148:CJ148"/>
    <mergeCell ref="E151:F151"/>
    <mergeCell ref="G151:S151"/>
    <mergeCell ref="AI151:AO151"/>
    <mergeCell ref="AP151:AV151"/>
    <mergeCell ref="AW151:BC151"/>
    <mergeCell ref="BD151:BJ151"/>
    <mergeCell ref="BK151:BQ151"/>
    <mergeCell ref="CF152:CJ152"/>
    <mergeCell ref="CK150:CN150"/>
    <mergeCell ref="BR151:BX151"/>
    <mergeCell ref="BY151:CE151"/>
    <mergeCell ref="T151:AH151"/>
    <mergeCell ref="E155:F155"/>
    <mergeCell ref="G155:S155"/>
    <mergeCell ref="AI155:AO155"/>
    <mergeCell ref="AP155:AV155"/>
    <mergeCell ref="CF146:CJ146"/>
    <mergeCell ref="G137:S137"/>
    <mergeCell ref="E139:F139"/>
    <mergeCell ref="BR155:BX155"/>
    <mergeCell ref="E160:F160"/>
    <mergeCell ref="BD112:BJ112"/>
    <mergeCell ref="BK112:BQ112"/>
    <mergeCell ref="BT204:CN206"/>
    <mergeCell ref="AV204:BS204"/>
    <mergeCell ref="E127:F127"/>
    <mergeCell ref="G127:S127"/>
    <mergeCell ref="E128:F128"/>
    <mergeCell ref="G128:S128"/>
    <mergeCell ref="T107:AH108"/>
    <mergeCell ref="AI107:AO108"/>
    <mergeCell ref="AP107:AV108"/>
    <mergeCell ref="AP114:AV114"/>
    <mergeCell ref="AW114:BC114"/>
    <mergeCell ref="CK110:CN110"/>
    <mergeCell ref="E107:F108"/>
    <mergeCell ref="G107:S108"/>
    <mergeCell ref="BR107:BX108"/>
    <mergeCell ref="BY107:CE108"/>
    <mergeCell ref="CK108:CN108"/>
    <mergeCell ref="AW181:BL182"/>
    <mergeCell ref="T112:AH112"/>
    <mergeCell ref="AI116:AO116"/>
    <mergeCell ref="BR112:BX112"/>
    <mergeCell ref="BY112:CE112"/>
    <mergeCell ref="T113:AH113"/>
    <mergeCell ref="AW185:BD186"/>
    <mergeCell ref="BE185:BL186"/>
    <mergeCell ref="T131:AH131"/>
    <mergeCell ref="T132:AH132"/>
    <mergeCell ref="T133:AH133"/>
    <mergeCell ref="CK148:CN148"/>
    <mergeCell ref="BK107:BQ108"/>
    <mergeCell ref="H88:AV88"/>
    <mergeCell ref="H95:AV95"/>
    <mergeCell ref="H96:AV96"/>
    <mergeCell ref="BT214:CN214"/>
    <mergeCell ref="BY148:CE148"/>
    <mergeCell ref="G148:S148"/>
    <mergeCell ref="AV211:BE211"/>
    <mergeCell ref="AV212:BE212"/>
    <mergeCell ref="E109:F109"/>
    <mergeCell ref="G109:S109"/>
    <mergeCell ref="T109:AH109"/>
    <mergeCell ref="AI109:AO109"/>
    <mergeCell ref="AP109:AV109"/>
    <mergeCell ref="BY109:CE109"/>
    <mergeCell ref="T162:AH162"/>
    <mergeCell ref="BK117:BQ117"/>
    <mergeCell ref="BR117:BX117"/>
    <mergeCell ref="BK118:BQ118"/>
    <mergeCell ref="BR118:BX118"/>
    <mergeCell ref="BK119:BQ119"/>
    <mergeCell ref="BR119:BX119"/>
    <mergeCell ref="E110:F110"/>
    <mergeCell ref="G110:S110"/>
    <mergeCell ref="BD110:BJ110"/>
    <mergeCell ref="BK110:BQ110"/>
    <mergeCell ref="AI114:AO114"/>
    <mergeCell ref="BD196:BK197"/>
    <mergeCell ref="BL196:BS197"/>
    <mergeCell ref="BT196:CA197"/>
    <mergeCell ref="AW187:CK187"/>
    <mergeCell ref="A4:CN5"/>
    <mergeCell ref="A22:CN23"/>
    <mergeCell ref="AX28:BI28"/>
    <mergeCell ref="BM28:CB31"/>
    <mergeCell ref="D25:R26"/>
    <mergeCell ref="AV25:BJ26"/>
    <mergeCell ref="E97:G97"/>
    <mergeCell ref="BD55:CE55"/>
    <mergeCell ref="BD56:CE56"/>
    <mergeCell ref="G20:Q20"/>
    <mergeCell ref="S20:AB20"/>
    <mergeCell ref="G14:Q14"/>
    <mergeCell ref="S14:AB14"/>
    <mergeCell ref="G16:Q16"/>
    <mergeCell ref="S16:AB16"/>
    <mergeCell ref="G18:Q18"/>
    <mergeCell ref="E98:G98"/>
    <mergeCell ref="E95:G95"/>
    <mergeCell ref="E96:G96"/>
    <mergeCell ref="E93:G93"/>
    <mergeCell ref="E94:G94"/>
    <mergeCell ref="E86:G87"/>
    <mergeCell ref="H97:AV97"/>
    <mergeCell ref="AX56:BC56"/>
    <mergeCell ref="H86:AV87"/>
    <mergeCell ref="D83:CN84"/>
    <mergeCell ref="AW86:CN87"/>
    <mergeCell ref="AW88:CN88"/>
    <mergeCell ref="AW89:CN89"/>
    <mergeCell ref="AW90:CN90"/>
    <mergeCell ref="AW91:CN91"/>
    <mergeCell ref="AW93:CN93"/>
    <mergeCell ref="AW92:CN92"/>
    <mergeCell ref="S18:AB18"/>
    <mergeCell ref="G8:Q8"/>
    <mergeCell ref="S8:AB8"/>
    <mergeCell ref="G10:Q10"/>
    <mergeCell ref="S10:AB10"/>
    <mergeCell ref="G12:Q12"/>
    <mergeCell ref="S12:AB12"/>
    <mergeCell ref="AX33:BI33"/>
    <mergeCell ref="AX40:BI40"/>
    <mergeCell ref="BM40:CB43"/>
    <mergeCell ref="D50:CN51"/>
    <mergeCell ref="AX55:BC55"/>
    <mergeCell ref="D354:AH355"/>
    <mergeCell ref="E91:G91"/>
    <mergeCell ref="E92:G92"/>
    <mergeCell ref="E89:G89"/>
    <mergeCell ref="E90:G90"/>
    <mergeCell ref="AM344:AT344"/>
    <mergeCell ref="W350:AD350"/>
    <mergeCell ref="W351:AD351"/>
    <mergeCell ref="CJ333:CO333"/>
    <mergeCell ref="AM331:AP331"/>
    <mergeCell ref="AM332:AP332"/>
    <mergeCell ref="AM333:AP333"/>
    <mergeCell ref="U329:X330"/>
    <mergeCell ref="BP329:BX329"/>
    <mergeCell ref="M334:P334"/>
    <mergeCell ref="CJ331:CO331"/>
    <mergeCell ref="CA330:CG330"/>
    <mergeCell ref="D318:P318"/>
    <mergeCell ref="D319:P319"/>
    <mergeCell ref="E88:G88"/>
    <mergeCell ref="BL358:BO359"/>
    <mergeCell ref="BZ358:CC359"/>
    <mergeCell ref="AV327:BK328"/>
    <mergeCell ref="AE350:AL350"/>
    <mergeCell ref="AV205:BE206"/>
    <mergeCell ref="BV185:CD186"/>
    <mergeCell ref="AW116:BC116"/>
    <mergeCell ref="AL323:AT323"/>
    <mergeCell ref="D302:AT303"/>
    <mergeCell ref="D305:P306"/>
    <mergeCell ref="H89:AV89"/>
    <mergeCell ref="H90:AV90"/>
    <mergeCell ref="H91:AV91"/>
    <mergeCell ref="H92:AV92"/>
    <mergeCell ref="H93:AV93"/>
    <mergeCell ref="AP110:AV110"/>
    <mergeCell ref="AW110:BC110"/>
    <mergeCell ref="E99:G99"/>
    <mergeCell ref="H94:AV94"/>
    <mergeCell ref="H98:AV98"/>
    <mergeCell ref="BD116:BJ116"/>
    <mergeCell ref="T110:AH110"/>
    <mergeCell ref="BR110:BX110"/>
    <mergeCell ref="BY110:CE110"/>
    <mergeCell ref="AI110:AO110"/>
    <mergeCell ref="CA332:CG332"/>
    <mergeCell ref="CA334:CG334"/>
    <mergeCell ref="AU333:AX333"/>
    <mergeCell ref="AU334:AX334"/>
    <mergeCell ref="AW107:BC108"/>
    <mergeCell ref="BD107:BJ108"/>
    <mergeCell ref="CS340:CV340"/>
    <mergeCell ref="CS302:CU302"/>
    <mergeCell ref="CX340:DA340"/>
    <mergeCell ref="W341:AD342"/>
    <mergeCell ref="AE341:AL342"/>
    <mergeCell ref="AM341:AT342"/>
    <mergeCell ref="W343:AD343"/>
    <mergeCell ref="AE343:AL343"/>
    <mergeCell ref="AM343:AT343"/>
    <mergeCell ref="U335:X335"/>
    <mergeCell ref="U336:X336"/>
    <mergeCell ref="V207:AG207"/>
    <mergeCell ref="AH207:AT207"/>
    <mergeCell ref="D209:U209"/>
    <mergeCell ref="V209:AG209"/>
    <mergeCell ref="AH209:AT209"/>
    <mergeCell ref="D210:U210"/>
    <mergeCell ref="V210:AG210"/>
    <mergeCell ref="AH210:AT210"/>
    <mergeCell ref="D208:U208"/>
    <mergeCell ref="V208:AG208"/>
    <mergeCell ref="AH208:AT208"/>
    <mergeCell ref="D331:L331"/>
    <mergeCell ref="AB316:AK316"/>
    <mergeCell ref="AB317:AK317"/>
    <mergeCell ref="AB318:AK318"/>
    <mergeCell ref="AB319:AK319"/>
    <mergeCell ref="AB320:AK320"/>
    <mergeCell ref="AB321:AK321"/>
    <mergeCell ref="M329:P330"/>
    <mergeCell ref="BF217:BS217"/>
    <mergeCell ref="BF218:BS218"/>
    <mergeCell ref="H99:AV99"/>
    <mergeCell ref="D329:L330"/>
    <mergeCell ref="E105:AW106"/>
    <mergeCell ref="E148:F148"/>
    <mergeCell ref="E143:F143"/>
    <mergeCell ref="G143:S143"/>
    <mergeCell ref="AI144:AO144"/>
    <mergeCell ref="AP144:AV144"/>
    <mergeCell ref="AW144:BC144"/>
    <mergeCell ref="AI145:AO145"/>
    <mergeCell ref="AP145:AV145"/>
    <mergeCell ref="AW145:BC145"/>
    <mergeCell ref="D230:AD230"/>
    <mergeCell ref="AE230:AT230"/>
    <mergeCell ref="D235:AD235"/>
    <mergeCell ref="AI125:AO125"/>
    <mergeCell ref="AI139:AO139"/>
    <mergeCell ref="AW162:BC162"/>
    <mergeCell ref="AP112:AV112"/>
    <mergeCell ref="AW112:BC112"/>
    <mergeCell ref="G119:S119"/>
    <mergeCell ref="E120:F120"/>
    <mergeCell ref="G120:S120"/>
    <mergeCell ref="E118:F118"/>
    <mergeCell ref="E111:F111"/>
    <mergeCell ref="G111:S111"/>
    <mergeCell ref="AP116:AV116"/>
    <mergeCell ref="AP133:AV133"/>
    <mergeCell ref="D237:AD237"/>
    <mergeCell ref="AE237:AT237"/>
    <mergeCell ref="D238:AD238"/>
    <mergeCell ref="AE238:AT238"/>
    <mergeCell ref="AJ298:AT298"/>
    <mergeCell ref="AQ329:AT330"/>
    <mergeCell ref="AQ331:AT331"/>
    <mergeCell ref="AQ332:AT332"/>
    <mergeCell ref="AQ333:AT333"/>
    <mergeCell ref="E138:F138"/>
    <mergeCell ref="G138:S138"/>
    <mergeCell ref="AI138:AO138"/>
    <mergeCell ref="AP138:AV138"/>
    <mergeCell ref="T152:AH152"/>
    <mergeCell ref="D321:P321"/>
    <mergeCell ref="D322:P322"/>
    <mergeCell ref="AI123:AO123"/>
    <mergeCell ref="AP123:AV123"/>
    <mergeCell ref="T123:AH123"/>
    <mergeCell ref="T124:AH124"/>
    <mergeCell ref="G125:S125"/>
    <mergeCell ref="E126:F126"/>
    <mergeCell ref="G126:S126"/>
    <mergeCell ref="AP152:AV152"/>
    <mergeCell ref="T153:AH153"/>
    <mergeCell ref="Z289:AI289"/>
    <mergeCell ref="D288:O288"/>
    <mergeCell ref="D224:AT225"/>
    <mergeCell ref="D289:O289"/>
    <mergeCell ref="G159:S159"/>
    <mergeCell ref="AV219:BE219"/>
    <mergeCell ref="AV213:BE213"/>
    <mergeCell ref="AV190:BL191"/>
    <mergeCell ref="AW155:BC155"/>
    <mergeCell ref="BD155:BJ155"/>
    <mergeCell ref="BK155:BQ155"/>
    <mergeCell ref="AF364:AT364"/>
    <mergeCell ref="R365:X366"/>
    <mergeCell ref="M335:P335"/>
    <mergeCell ref="AE344:AL344"/>
    <mergeCell ref="D336:L336"/>
    <mergeCell ref="AW148:BC148"/>
    <mergeCell ref="T145:AH145"/>
    <mergeCell ref="AI147:AO147"/>
    <mergeCell ref="G152:S152"/>
    <mergeCell ref="AI152:AO152"/>
    <mergeCell ref="T126:AH126"/>
    <mergeCell ref="AE345:AL345"/>
    <mergeCell ref="AM345:AT345"/>
    <mergeCell ref="AE346:AL346"/>
    <mergeCell ref="AM346:AT346"/>
    <mergeCell ref="W345:AD345"/>
    <mergeCell ref="W346:AD346"/>
    <mergeCell ref="M332:P332"/>
    <mergeCell ref="M333:P333"/>
    <mergeCell ref="M331:P331"/>
    <mergeCell ref="Q334:T334"/>
    <mergeCell ref="Q335:T335"/>
    <mergeCell ref="Q336:T336"/>
    <mergeCell ref="U333:X333"/>
    <mergeCell ref="U334:X334"/>
    <mergeCell ref="AI336:AL336"/>
    <mergeCell ref="AI335:AL335"/>
    <mergeCell ref="AB336:AD336"/>
    <mergeCell ref="D332:L332"/>
    <mergeCell ref="D333:L333"/>
    <mergeCell ref="AI334:AL334"/>
    <mergeCell ref="Z298:AI298"/>
    <mergeCell ref="CB412:CE412"/>
    <mergeCell ref="BM412:BR412"/>
    <mergeCell ref="CB411:CE411"/>
    <mergeCell ref="BS411:BU411"/>
    <mergeCell ref="BM411:BR411"/>
    <mergeCell ref="Y367:AE368"/>
    <mergeCell ref="AF365:AL366"/>
    <mergeCell ref="AM365:AT366"/>
    <mergeCell ref="AF367:AL368"/>
    <mergeCell ref="AM367:AT368"/>
    <mergeCell ref="D369:AT369"/>
    <mergeCell ref="D371:AT372"/>
    <mergeCell ref="D373:V374"/>
    <mergeCell ref="D375:V375"/>
    <mergeCell ref="AM329:AP330"/>
    <mergeCell ref="AE331:AH331"/>
    <mergeCell ref="AE332:AH332"/>
    <mergeCell ref="D337:AT337"/>
    <mergeCell ref="W344:AD344"/>
    <mergeCell ref="Q332:T332"/>
    <mergeCell ref="Q333:T333"/>
    <mergeCell ref="AB329:AD330"/>
    <mergeCell ref="AB331:AD331"/>
    <mergeCell ref="AB332:AD332"/>
    <mergeCell ref="AB333:AD333"/>
    <mergeCell ref="AE334:AH334"/>
    <mergeCell ref="AE335:AH335"/>
    <mergeCell ref="AE336:AH336"/>
    <mergeCell ref="D356:Q357"/>
    <mergeCell ref="K367:Q368"/>
    <mergeCell ref="D367:J368"/>
    <mergeCell ref="R364:AE364"/>
    <mergeCell ref="U405:Z405"/>
    <mergeCell ref="U406:Z406"/>
    <mergeCell ref="D402:T402"/>
    <mergeCell ref="D407:CN407"/>
    <mergeCell ref="AS405:AX405"/>
    <mergeCell ref="D362:AT363"/>
    <mergeCell ref="AM404:AR404"/>
    <mergeCell ref="AM405:AR405"/>
    <mergeCell ref="AM406:AR406"/>
    <mergeCell ref="CB413:CE413"/>
    <mergeCell ref="CB414:CE414"/>
    <mergeCell ref="CF414:CK414"/>
    <mergeCell ref="AV409:CN410"/>
    <mergeCell ref="D409:AT410"/>
    <mergeCell ref="D411:N413"/>
    <mergeCell ref="O411:S413"/>
    <mergeCell ref="AP414:AT414"/>
    <mergeCell ref="O414:S414"/>
    <mergeCell ref="CF413:CK413"/>
    <mergeCell ref="CL412:CN412"/>
    <mergeCell ref="U400:Z400"/>
    <mergeCell ref="U401:Z401"/>
    <mergeCell ref="AG400:AL400"/>
    <mergeCell ref="AS401:AX401"/>
    <mergeCell ref="AS400:AX400"/>
    <mergeCell ref="AA402:AF402"/>
    <mergeCell ref="AA403:AF403"/>
    <mergeCell ref="CC400:CH400"/>
    <mergeCell ref="CC401:CH401"/>
    <mergeCell ref="AA404:AF404"/>
    <mergeCell ref="AA405:AF405"/>
    <mergeCell ref="BW406:CB406"/>
    <mergeCell ref="D460:AT460"/>
    <mergeCell ref="AK440:AT446"/>
    <mergeCell ref="BW457:CE457"/>
    <mergeCell ref="CF451:CN451"/>
    <mergeCell ref="CF452:CN452"/>
    <mergeCell ref="CF457:CN457"/>
    <mergeCell ref="AV444:BV444"/>
    <mergeCell ref="BR467:BZ467"/>
    <mergeCell ref="BI465:BZ465"/>
    <mergeCell ref="CA465:CN465"/>
    <mergeCell ref="CA466:CG466"/>
    <mergeCell ref="CA467:CG467"/>
    <mergeCell ref="CH466:CN466"/>
    <mergeCell ref="BV486:CN486"/>
    <mergeCell ref="BV487:CN487"/>
    <mergeCell ref="AV468:CN468"/>
    <mergeCell ref="D419:CN420"/>
    <mergeCell ref="Z429:AF429"/>
    <mergeCell ref="S428:Y428"/>
    <mergeCell ref="S429:Y429"/>
    <mergeCell ref="AN429:AT429"/>
    <mergeCell ref="L475:Q475"/>
    <mergeCell ref="R477:U477"/>
    <mergeCell ref="C482:K482"/>
    <mergeCell ref="L482:Q482"/>
    <mergeCell ref="R482:U482"/>
    <mergeCell ref="V482:Y482"/>
    <mergeCell ref="Z482:AF482"/>
    <mergeCell ref="AG482:AM482"/>
    <mergeCell ref="AN482:AS482"/>
    <mergeCell ref="C483:K483"/>
    <mergeCell ref="L483:Q483"/>
    <mergeCell ref="V487:Y487"/>
    <mergeCell ref="Z487:AF487"/>
    <mergeCell ref="AG487:AM487"/>
    <mergeCell ref="L485:Q485"/>
    <mergeCell ref="R485:U485"/>
    <mergeCell ref="V485:Y485"/>
    <mergeCell ref="Z485:AF485"/>
    <mergeCell ref="AG485:AM485"/>
    <mergeCell ref="V478:Y478"/>
    <mergeCell ref="V477:Y477"/>
    <mergeCell ref="AG477:AM477"/>
    <mergeCell ref="AV479:BU479"/>
    <mergeCell ref="C486:K486"/>
    <mergeCell ref="L486:Q486"/>
    <mergeCell ref="L487:Q487"/>
    <mergeCell ref="R487:U487"/>
    <mergeCell ref="AN489:AS489"/>
    <mergeCell ref="Z489:AF489"/>
    <mergeCell ref="AG479:AM479"/>
    <mergeCell ref="AG480:AM480"/>
    <mergeCell ref="AG488:AM488"/>
    <mergeCell ref="AN487:AS487"/>
    <mergeCell ref="AV472:BU477"/>
    <mergeCell ref="AV486:BU486"/>
    <mergeCell ref="AV487:BU487"/>
    <mergeCell ref="Z476:AF476"/>
    <mergeCell ref="Z477:AF477"/>
    <mergeCell ref="Z478:AF478"/>
    <mergeCell ref="R474:U474"/>
    <mergeCell ref="AV488:BU488"/>
    <mergeCell ref="R483:U483"/>
    <mergeCell ref="C484:K484"/>
    <mergeCell ref="CJ501:CN501"/>
    <mergeCell ref="CE501:CI501"/>
    <mergeCell ref="BZ501:CD501"/>
    <mergeCell ref="BU501:BY501"/>
    <mergeCell ref="BP501:BT501"/>
    <mergeCell ref="BK501:BO501"/>
    <mergeCell ref="BF501:BJ501"/>
    <mergeCell ref="CJ498:CN500"/>
    <mergeCell ref="CE498:CI500"/>
    <mergeCell ref="BZ498:CD500"/>
    <mergeCell ref="BU498:BY500"/>
    <mergeCell ref="BP498:BT500"/>
    <mergeCell ref="AV490:BU490"/>
    <mergeCell ref="AV489:BU489"/>
    <mergeCell ref="T498:AB500"/>
    <mergeCell ref="AC498:AK500"/>
    <mergeCell ref="AL498:AT500"/>
    <mergeCell ref="BV490:CN490"/>
    <mergeCell ref="AR520:AT520"/>
    <mergeCell ref="AK521:AN521"/>
    <mergeCell ref="D526:AF526"/>
    <mergeCell ref="D513:K513"/>
    <mergeCell ref="L513:U513"/>
    <mergeCell ref="V513:AD513"/>
    <mergeCell ref="D512:K512"/>
    <mergeCell ref="L512:U512"/>
    <mergeCell ref="BF542:BL542"/>
    <mergeCell ref="V542:AB542"/>
    <mergeCell ref="AC541:AT541"/>
    <mergeCell ref="AV534:CN535"/>
    <mergeCell ref="AV536:BE537"/>
    <mergeCell ref="BT544:CN544"/>
    <mergeCell ref="AK523:AN523"/>
    <mergeCell ref="AO523:AQ523"/>
    <mergeCell ref="AV453:BV453"/>
    <mergeCell ref="BW453:CE453"/>
    <mergeCell ref="CF453:CN453"/>
    <mergeCell ref="AV454:BV454"/>
    <mergeCell ref="BW454:CE454"/>
    <mergeCell ref="CF454:CN454"/>
    <mergeCell ref="AV455:BV455"/>
    <mergeCell ref="BW455:CE455"/>
    <mergeCell ref="BW458:CE458"/>
    <mergeCell ref="CF458:CN458"/>
    <mergeCell ref="BW459:CE459"/>
    <mergeCell ref="CF459:CN459"/>
    <mergeCell ref="AV513:BS513"/>
    <mergeCell ref="CG512:CN512"/>
    <mergeCell ref="CD521:CN521"/>
    <mergeCell ref="CD522:CN522"/>
    <mergeCell ref="BL617:BO617"/>
    <mergeCell ref="BP617:BS617"/>
    <mergeCell ref="BT617:BW617"/>
    <mergeCell ref="BX617:BZ617"/>
    <mergeCell ref="CA617:CC617"/>
    <mergeCell ref="CK602:CN602"/>
    <mergeCell ref="BP616:BS616"/>
    <mergeCell ref="BT616:BW616"/>
    <mergeCell ref="BX616:BZ616"/>
    <mergeCell ref="CA616:CC616"/>
    <mergeCell ref="CD616:CF616"/>
    <mergeCell ref="CD617:CF617"/>
    <mergeCell ref="CG617:CJ617"/>
    <mergeCell ref="CK613:CN613"/>
    <mergeCell ref="CG613:CJ613"/>
    <mergeCell ref="CD613:CF613"/>
    <mergeCell ref="BP613:BS613"/>
    <mergeCell ref="BL613:BO613"/>
    <mergeCell ref="CK612:CN612"/>
    <mergeCell ref="CG612:CJ612"/>
    <mergeCell ref="CD612:CF612"/>
    <mergeCell ref="CG616:CJ616"/>
    <mergeCell ref="BL616:BO616"/>
    <mergeCell ref="BT603:BW603"/>
    <mergeCell ref="BX603:BZ603"/>
    <mergeCell ref="CA603:CC603"/>
    <mergeCell ref="CD603:CF603"/>
    <mergeCell ref="BL604:BO604"/>
    <mergeCell ref="BP604:BS604"/>
    <mergeCell ref="BT604:BW604"/>
    <mergeCell ref="BX604:BZ604"/>
    <mergeCell ref="CA604:CC604"/>
    <mergeCell ref="D597:Q597"/>
    <mergeCell ref="D598:Q598"/>
    <mergeCell ref="AD615:AF615"/>
    <mergeCell ref="V511:AD511"/>
    <mergeCell ref="AE511:AL511"/>
    <mergeCell ref="V538:AB538"/>
    <mergeCell ref="V539:AB539"/>
    <mergeCell ref="D540:U540"/>
    <mergeCell ref="AM555:AP555"/>
    <mergeCell ref="AQ555:AT555"/>
    <mergeCell ref="O554:R554"/>
    <mergeCell ref="S554:V554"/>
    <mergeCell ref="O555:R555"/>
    <mergeCell ref="D523:AF523"/>
    <mergeCell ref="T561:X561"/>
    <mergeCell ref="Y560:AH560"/>
    <mergeCell ref="AI560:AT560"/>
    <mergeCell ref="O561:S561"/>
    <mergeCell ref="AE555:AH555"/>
    <mergeCell ref="AI555:AL555"/>
    <mergeCell ref="AE554:AH554"/>
    <mergeCell ref="AI554:AL554"/>
    <mergeCell ref="W554:Z554"/>
    <mergeCell ref="AA554:AD554"/>
    <mergeCell ref="AQ554:AT554"/>
    <mergeCell ref="AM554:AP554"/>
    <mergeCell ref="Y561:AC561"/>
    <mergeCell ref="D541:U541"/>
    <mergeCell ref="S555:V555"/>
    <mergeCell ref="AC545:AT545"/>
    <mergeCell ref="AG520:AJ520"/>
    <mergeCell ref="AM592:AP592"/>
    <mergeCell ref="AQ592:AT592"/>
    <mergeCell ref="AA580:AJ581"/>
    <mergeCell ref="AK580:AT581"/>
    <mergeCell ref="AK582:AT582"/>
    <mergeCell ref="Z594:AC594"/>
    <mergeCell ref="Z602:AC602"/>
    <mergeCell ref="AQ598:AT598"/>
    <mergeCell ref="AD561:AH561"/>
    <mergeCell ref="AI561:AN561"/>
    <mergeCell ref="AV538:BE538"/>
    <mergeCell ref="BA502:BE502"/>
    <mergeCell ref="BF539:BL539"/>
    <mergeCell ref="D515:AT515"/>
    <mergeCell ref="D506:AT507"/>
    <mergeCell ref="D527:AF528"/>
    <mergeCell ref="AV510:BS510"/>
    <mergeCell ref="AV517:CN518"/>
    <mergeCell ref="AG602:AI602"/>
    <mergeCell ref="AJ602:AL602"/>
    <mergeCell ref="CD524:CN524"/>
    <mergeCell ref="CG513:CN513"/>
    <mergeCell ref="CG514:CN514"/>
    <mergeCell ref="AV515:CN515"/>
    <mergeCell ref="BT538:CN538"/>
    <mergeCell ref="AV526:CC526"/>
    <mergeCell ref="AV527:CC527"/>
    <mergeCell ref="AV528:CC528"/>
    <mergeCell ref="CD528:CN528"/>
    <mergeCell ref="AV525:CC525"/>
    <mergeCell ref="CG511:CN511"/>
    <mergeCell ref="AG521:AJ521"/>
    <mergeCell ref="AG527:AJ528"/>
    <mergeCell ref="AV626:CL626"/>
    <mergeCell ref="AV646:BO647"/>
    <mergeCell ref="CK624:CN624"/>
    <mergeCell ref="AV623:BK623"/>
    <mergeCell ref="BM544:BS544"/>
    <mergeCell ref="BM543:BS543"/>
    <mergeCell ref="BM548:BS548"/>
    <mergeCell ref="BT548:CN548"/>
    <mergeCell ref="CK598:CN598"/>
    <mergeCell ref="BP599:BS599"/>
    <mergeCell ref="BT599:BW599"/>
    <mergeCell ref="AV593:BK593"/>
    <mergeCell ref="AV602:BK602"/>
    <mergeCell ref="BT607:BW607"/>
    <mergeCell ref="CA605:CC605"/>
    <mergeCell ref="BL608:BO608"/>
    <mergeCell ref="AV617:BK617"/>
    <mergeCell ref="AV621:BK621"/>
    <mergeCell ref="BP622:BS622"/>
    <mergeCell ref="BT622:BW622"/>
    <mergeCell ref="BX622:BZ622"/>
    <mergeCell ref="BP621:BS621"/>
    <mergeCell ref="BT621:BW621"/>
    <mergeCell ref="BX621:BZ621"/>
    <mergeCell ref="AV622:BK622"/>
    <mergeCell ref="BL622:BO622"/>
    <mergeCell ref="CK621:CN621"/>
    <mergeCell ref="CK616:CN616"/>
    <mergeCell ref="CG615:CJ615"/>
    <mergeCell ref="CK615:CN615"/>
    <mergeCell ref="CK617:CN617"/>
    <mergeCell ref="BL621:BO621"/>
    <mergeCell ref="BX655:CA655"/>
    <mergeCell ref="BX658:CA658"/>
    <mergeCell ref="BX646:CN646"/>
    <mergeCell ref="BP647:BS647"/>
    <mergeCell ref="BT647:BW647"/>
    <mergeCell ref="BX647:CA647"/>
    <mergeCell ref="CB647:CE647"/>
    <mergeCell ref="CF647:CI647"/>
    <mergeCell ref="CB655:CE655"/>
    <mergeCell ref="CF655:CI655"/>
    <mergeCell ref="CJ655:CN655"/>
    <mergeCell ref="CJ648:CN648"/>
    <mergeCell ref="CF649:CI649"/>
    <mergeCell ref="CJ649:CN649"/>
    <mergeCell ref="CF650:CI650"/>
    <mergeCell ref="CJ650:CN650"/>
    <mergeCell ref="CJ647:CN647"/>
    <mergeCell ref="BX651:CA651"/>
    <mergeCell ref="CB651:CE651"/>
    <mergeCell ref="BP658:BS658"/>
    <mergeCell ref="BT658:BW658"/>
    <mergeCell ref="BP653:BS653"/>
    <mergeCell ref="BP652:BS652"/>
    <mergeCell ref="CJ651:CN651"/>
    <mergeCell ref="CB648:CE648"/>
    <mergeCell ref="BX648:CA648"/>
    <mergeCell ref="BT648:BW648"/>
    <mergeCell ref="BP648:BS648"/>
    <mergeCell ref="BP646:BW646"/>
    <mergeCell ref="BX659:CA659"/>
    <mergeCell ref="CB659:CE659"/>
    <mergeCell ref="CJ662:CN662"/>
    <mergeCell ref="CB663:CE663"/>
    <mergeCell ref="CF663:CI663"/>
    <mergeCell ref="CJ663:CN663"/>
    <mergeCell ref="CB664:CE664"/>
    <mergeCell ref="CF664:CI664"/>
    <mergeCell ref="CJ664:CN664"/>
    <mergeCell ref="BX662:CA662"/>
    <mergeCell ref="BX663:CA663"/>
    <mergeCell ref="BX664:CA664"/>
    <mergeCell ref="BX665:CA665"/>
    <mergeCell ref="BT665:BW665"/>
    <mergeCell ref="CB658:CE658"/>
    <mergeCell ref="CF659:CI659"/>
    <mergeCell ref="CJ659:CN659"/>
    <mergeCell ref="BX660:CA660"/>
    <mergeCell ref="CB660:CE660"/>
    <mergeCell ref="CF660:CI660"/>
    <mergeCell ref="CJ660:CN660"/>
    <mergeCell ref="CV793:DE793"/>
    <mergeCell ref="CV807:DE807"/>
    <mergeCell ref="DN798:DP798"/>
    <mergeCell ref="CV801:DE801"/>
    <mergeCell ref="DN799:DP799"/>
    <mergeCell ref="DT799:DV799"/>
    <mergeCell ref="DT798:DV798"/>
    <mergeCell ref="DQ798:DS798"/>
    <mergeCell ref="BT653:BW653"/>
    <mergeCell ref="BX653:CA653"/>
    <mergeCell ref="CF653:CI653"/>
    <mergeCell ref="CJ653:CN653"/>
    <mergeCell ref="BP654:BS654"/>
    <mergeCell ref="BT654:BW654"/>
    <mergeCell ref="CB665:CE665"/>
    <mergeCell ref="CF665:CI665"/>
    <mergeCell ref="CJ665:CN665"/>
    <mergeCell ref="BX657:CA657"/>
    <mergeCell ref="CB657:CE657"/>
    <mergeCell ref="CF657:CI657"/>
    <mergeCell ref="CJ657:CN657"/>
    <mergeCell ref="BX654:CA654"/>
    <mergeCell ref="CB654:CE654"/>
    <mergeCell ref="CF654:CI654"/>
    <mergeCell ref="CF658:CI658"/>
    <mergeCell ref="CJ658:CN658"/>
    <mergeCell ref="BP657:BS657"/>
    <mergeCell ref="CJ656:CN656"/>
    <mergeCell ref="BT655:BW655"/>
    <mergeCell ref="CJ654:CN654"/>
    <mergeCell ref="CB653:CE653"/>
    <mergeCell ref="AV693:CL694"/>
    <mergeCell ref="DQ799:DS799"/>
    <mergeCell ref="CV799:CX799"/>
    <mergeCell ref="CY799:DA799"/>
    <mergeCell ref="DB799:DD799"/>
    <mergeCell ref="DE799:DG799"/>
    <mergeCell ref="DH799:DJ799"/>
    <mergeCell ref="DK799:DM799"/>
    <mergeCell ref="AV798:CL799"/>
    <mergeCell ref="CV798:CX798"/>
    <mergeCell ref="DK798:DM798"/>
    <mergeCell ref="CY798:DA798"/>
    <mergeCell ref="BL954:CN954"/>
    <mergeCell ref="D960:AN960"/>
    <mergeCell ref="CA955:CN955"/>
    <mergeCell ref="DB798:DD798"/>
    <mergeCell ref="D798:Z798"/>
    <mergeCell ref="D822:R822"/>
    <mergeCell ref="AC852:AT852"/>
    <mergeCell ref="AU852:BL852"/>
    <mergeCell ref="D853:AB853"/>
    <mergeCell ref="AC853:AT853"/>
    <mergeCell ref="AU853:BL853"/>
    <mergeCell ref="D854:AB854"/>
    <mergeCell ref="CA960:CN960"/>
    <mergeCell ref="BL960:BZ960"/>
    <mergeCell ref="DE798:DG798"/>
    <mergeCell ref="DH798:DJ798"/>
    <mergeCell ref="D959:AN959"/>
    <mergeCell ref="AC865:AT865"/>
    <mergeCell ref="D866:AB866"/>
    <mergeCell ref="AC866:AT866"/>
    <mergeCell ref="D867:AB867"/>
    <mergeCell ref="CG1004:CN1004"/>
    <mergeCell ref="CG1005:CN1005"/>
    <mergeCell ref="BL1011:BR1011"/>
    <mergeCell ref="BZ1009:CF1009"/>
    <mergeCell ref="BZ1008:CF1008"/>
    <mergeCell ref="BR1056:CE1056"/>
    <mergeCell ref="AV1079:BQ1079"/>
    <mergeCell ref="AV1030:CL1030"/>
    <mergeCell ref="BX1096:CE1096"/>
    <mergeCell ref="AV1011:BK1011"/>
    <mergeCell ref="BS1009:BY1009"/>
    <mergeCell ref="BZ1007:CF1007"/>
    <mergeCell ref="BS1008:BY1008"/>
    <mergeCell ref="BT1197:CA1197"/>
    <mergeCell ref="AV1174:CN1174"/>
    <mergeCell ref="AV1180:BI1181"/>
    <mergeCell ref="BJ1180:BW1181"/>
    <mergeCell ref="BX1180:CN1181"/>
    <mergeCell ref="BV1167:CN1167"/>
    <mergeCell ref="CF1079:CN1079"/>
    <mergeCell ref="CF1078:CN1078"/>
    <mergeCell ref="BR1091:BW1091"/>
    <mergeCell ref="BX1091:CE1091"/>
    <mergeCell ref="CF1091:CN1091"/>
    <mergeCell ref="AV1092:BQ1092"/>
    <mergeCell ref="BR1092:BW1092"/>
    <mergeCell ref="BX1092:CE1092"/>
    <mergeCell ref="CF1092:CN1092"/>
    <mergeCell ref="BQ1149:BX1149"/>
    <mergeCell ref="AV1156:CL1156"/>
    <mergeCell ref="BQ1146:BX1147"/>
    <mergeCell ref="BR1140:BX1140"/>
    <mergeCell ref="AA1034:AT1034"/>
    <mergeCell ref="AA1035:AT1035"/>
    <mergeCell ref="CG1008:CN1008"/>
    <mergeCell ref="CG1009:CN1009"/>
    <mergeCell ref="CG1010:CN1010"/>
    <mergeCell ref="CG1011:CN1011"/>
    <mergeCell ref="AV1094:BQ1094"/>
    <mergeCell ref="BR1094:BW1094"/>
    <mergeCell ref="BX1094:CE1094"/>
    <mergeCell ref="CD1114:CI1114"/>
    <mergeCell ref="AV1049:CL1049"/>
    <mergeCell ref="BR1078:BW1078"/>
    <mergeCell ref="BX1078:CE1078"/>
    <mergeCell ref="BR1079:BW1079"/>
    <mergeCell ref="BX1079:CE1079"/>
    <mergeCell ref="BR1129:BX1129"/>
    <mergeCell ref="BK1129:BQ1129"/>
    <mergeCell ref="AV1129:BJ1129"/>
    <mergeCell ref="CF1094:CN1094"/>
    <mergeCell ref="AV1095:BQ1095"/>
    <mergeCell ref="AN1114:AT1114"/>
    <mergeCell ref="AF1070:AM1070"/>
    <mergeCell ref="AF1071:AM1071"/>
    <mergeCell ref="CF1096:CN1096"/>
    <mergeCell ref="CK1127:CN1127"/>
    <mergeCell ref="CK1128:CN1128"/>
    <mergeCell ref="BY1127:CA1127"/>
    <mergeCell ref="BZ1011:CF1011"/>
    <mergeCell ref="CB1126:CJ1126"/>
    <mergeCell ref="AN1103:AT1103"/>
    <mergeCell ref="AA1036:AT1036"/>
    <mergeCell ref="AA1037:AT1037"/>
    <mergeCell ref="CA958:CN958"/>
    <mergeCell ref="BL959:BZ959"/>
    <mergeCell ref="CE850:CM850"/>
    <mergeCell ref="AU950:BL950"/>
    <mergeCell ref="BM950:BU950"/>
    <mergeCell ref="BV950:CD950"/>
    <mergeCell ref="CE950:CM950"/>
    <mergeCell ref="AW822:CM823"/>
    <mergeCell ref="BO792:BV792"/>
    <mergeCell ref="BW792:CD792"/>
    <mergeCell ref="CI777:CN777"/>
    <mergeCell ref="CB666:CE666"/>
    <mergeCell ref="CF666:CI666"/>
    <mergeCell ref="BS1001:BY1001"/>
    <mergeCell ref="AV1009:BK1009"/>
    <mergeCell ref="AV1007:BK1007"/>
    <mergeCell ref="AV666:BO666"/>
    <mergeCell ref="AV767:AZ768"/>
    <mergeCell ref="BA767:BE768"/>
    <mergeCell ref="BF767:BI768"/>
    <mergeCell ref="BJ767:BM768"/>
    <mergeCell ref="BN767:BQ768"/>
    <mergeCell ref="BR767:BV768"/>
    <mergeCell ref="BW767:BZ768"/>
    <mergeCell ref="CA959:CN959"/>
    <mergeCell ref="BL994:BZ994"/>
    <mergeCell ref="CA994:CN994"/>
    <mergeCell ref="BO791:BV791"/>
    <mergeCell ref="BW791:CD791"/>
    <mergeCell ref="CE792:CN792"/>
    <mergeCell ref="BO794:BV794"/>
    <mergeCell ref="CA973:CN974"/>
    <mergeCell ref="CA966:CN967"/>
    <mergeCell ref="BX1114:CC1114"/>
    <mergeCell ref="BV1164:CN1164"/>
    <mergeCell ref="BY1135:CN1135"/>
    <mergeCell ref="AV1146:BP1147"/>
    <mergeCell ref="BD1198:BK1198"/>
    <mergeCell ref="AV1155:BP1155"/>
    <mergeCell ref="AV1185:BI1185"/>
    <mergeCell ref="BJ1185:BW1185"/>
    <mergeCell ref="BL1198:BS1198"/>
    <mergeCell ref="BT1198:CA1198"/>
    <mergeCell ref="BX1185:CN1185"/>
    <mergeCell ref="BJ1186:BW1186"/>
    <mergeCell ref="BX1186:CN1186"/>
    <mergeCell ref="AV1172:BU1172"/>
    <mergeCell ref="AV1173:BU1173"/>
    <mergeCell ref="BV1168:CN1168"/>
    <mergeCell ref="AV1165:BU1165"/>
    <mergeCell ref="AV1166:BU1166"/>
    <mergeCell ref="AV1167:BU1167"/>
    <mergeCell ref="AV1168:BU1168"/>
    <mergeCell ref="AV1008:BK1008"/>
    <mergeCell ref="CD1109:CI1109"/>
    <mergeCell ref="CJ1109:CN1109"/>
    <mergeCell ref="CG1006:CN1006"/>
    <mergeCell ref="BR1095:BW1095"/>
    <mergeCell ref="AV1078:BQ1078"/>
    <mergeCell ref="BR1083:BW1083"/>
    <mergeCell ref="AV1083:BQ1083"/>
    <mergeCell ref="CD1110:CI1110"/>
    <mergeCell ref="CM1119:CN1119"/>
    <mergeCell ref="AV1149:BP1149"/>
    <mergeCell ref="BF765:BM766"/>
    <mergeCell ref="AV763:CN764"/>
    <mergeCell ref="BT661:BW661"/>
    <mergeCell ref="BV778:CB778"/>
    <mergeCell ref="CJ666:CN666"/>
    <mergeCell ref="BP667:BS667"/>
    <mergeCell ref="AV738:CN739"/>
    <mergeCell ref="AV691:CN691"/>
    <mergeCell ref="BW751:CE753"/>
    <mergeCell ref="AV754:BD755"/>
    <mergeCell ref="BE754:BM755"/>
    <mergeCell ref="BN754:BV755"/>
    <mergeCell ref="BW754:CE755"/>
    <mergeCell ref="AV740:BE741"/>
    <mergeCell ref="BT667:BW667"/>
    <mergeCell ref="BL1199:BS1199"/>
    <mergeCell ref="AV1187:CN1187"/>
    <mergeCell ref="AV1182:BI1182"/>
    <mergeCell ref="BJ1182:BW1182"/>
    <mergeCell ref="BX1182:CN1182"/>
    <mergeCell ref="BL1197:BS1197"/>
    <mergeCell ref="AU849:BL850"/>
    <mergeCell ref="BM849:CM849"/>
    <mergeCell ref="BM850:BU850"/>
    <mergeCell ref="BZ1006:CF1006"/>
    <mergeCell ref="BZ1001:CF1001"/>
    <mergeCell ref="CB1195:CN1197"/>
    <mergeCell ref="AV1197:BC1197"/>
    <mergeCell ref="BD1197:BK1197"/>
    <mergeCell ref="AV1184:BI1184"/>
    <mergeCell ref="BJ1184:BW1184"/>
    <mergeCell ref="BX1184:CN1184"/>
    <mergeCell ref="C1302:Y1302"/>
    <mergeCell ref="C1323:AA1323"/>
    <mergeCell ref="D1290:CN1290"/>
    <mergeCell ref="BP1294:CA1295"/>
    <mergeCell ref="CB1294:CN1295"/>
    <mergeCell ref="D1362:CN1363"/>
    <mergeCell ref="D1372:Q1372"/>
    <mergeCell ref="AN1004:AT1004"/>
    <mergeCell ref="AN1005:AT1005"/>
    <mergeCell ref="AN1006:AT1006"/>
    <mergeCell ref="AV999:BK1000"/>
    <mergeCell ref="D994:AN994"/>
    <mergeCell ref="AO994:BK994"/>
    <mergeCell ref="D999:Y1000"/>
    <mergeCell ref="AV1004:BK1004"/>
    <mergeCell ref="AV1005:BK1005"/>
    <mergeCell ref="AV1006:BK1006"/>
    <mergeCell ref="CG1003:CN1003"/>
    <mergeCell ref="AF1004:AM1004"/>
    <mergeCell ref="AV1199:BC1199"/>
    <mergeCell ref="BQ1153:BX1153"/>
    <mergeCell ref="BV1170:CN1170"/>
    <mergeCell ref="BV1171:CN1171"/>
    <mergeCell ref="D997:AT998"/>
    <mergeCell ref="Z1000:AE1000"/>
    <mergeCell ref="BS999:BY1000"/>
    <mergeCell ref="BZ999:CF1000"/>
    <mergeCell ref="BV1162:CN1163"/>
    <mergeCell ref="BY1148:CN1148"/>
    <mergeCell ref="BL1008:BR1008"/>
    <mergeCell ref="BL1009:BR1009"/>
    <mergeCell ref="BL1010:BR1010"/>
    <mergeCell ref="D851:AB851"/>
    <mergeCell ref="D953:AF953"/>
    <mergeCell ref="AV1170:BU1170"/>
    <mergeCell ref="CF1103:CN1103"/>
    <mergeCell ref="BR1110:BW1110"/>
    <mergeCell ref="AV1104:BQ1104"/>
    <mergeCell ref="AO957:BK957"/>
    <mergeCell ref="AW997:CM998"/>
    <mergeCell ref="Z1004:AE1004"/>
    <mergeCell ref="Z1005:AE1005"/>
    <mergeCell ref="AO958:BK958"/>
    <mergeCell ref="D957:AN957"/>
    <mergeCell ref="AO959:BK959"/>
    <mergeCell ref="D956:AN956"/>
    <mergeCell ref="AO956:BK956"/>
    <mergeCell ref="AA1046:AT1046"/>
    <mergeCell ref="AA1047:AT1047"/>
    <mergeCell ref="AA1048:AT1048"/>
    <mergeCell ref="D1056:Y1057"/>
    <mergeCell ref="Z1002:AE1002"/>
    <mergeCell ref="AC854:AT854"/>
    <mergeCell ref="AF1003:AM1003"/>
    <mergeCell ref="AV1001:BK1001"/>
    <mergeCell ref="AV1002:BK1002"/>
    <mergeCell ref="AV1003:BK1003"/>
    <mergeCell ref="D1001:Y1001"/>
    <mergeCell ref="CA983:CN984"/>
    <mergeCell ref="CA981:CN982"/>
    <mergeCell ref="CA979:CN980"/>
    <mergeCell ref="CA977:CN978"/>
    <mergeCell ref="CA975:CN976"/>
    <mergeCell ref="CA970:CN972"/>
    <mergeCell ref="AV1371:BI1371"/>
    <mergeCell ref="BJ1371:BW1371"/>
    <mergeCell ref="AV1365:CN1367"/>
    <mergeCell ref="BX1368:CN1369"/>
    <mergeCell ref="BX1370:CN1370"/>
    <mergeCell ref="BP1304:BX1304"/>
    <mergeCell ref="AW1323:BW1323"/>
    <mergeCell ref="C1321:T1321"/>
    <mergeCell ref="AH1321:AY1321"/>
    <mergeCell ref="BP1321:CG1321"/>
    <mergeCell ref="C1340:T1340"/>
    <mergeCell ref="AW1340:BN1340"/>
    <mergeCell ref="BF740:BR741"/>
    <mergeCell ref="AV742:BE743"/>
    <mergeCell ref="BF742:BR743"/>
    <mergeCell ref="BS1007:BY1007"/>
    <mergeCell ref="AW841:CM841"/>
    <mergeCell ref="AV765:BE766"/>
    <mergeCell ref="BL1007:BR1007"/>
    <mergeCell ref="BL956:BZ956"/>
    <mergeCell ref="CA961:CN961"/>
    <mergeCell ref="BL961:BZ961"/>
    <mergeCell ref="D740:AT740"/>
    <mergeCell ref="D741:K741"/>
    <mergeCell ref="AF1008:AM1008"/>
    <mergeCell ref="D954:AN955"/>
    <mergeCell ref="AO954:BK955"/>
    <mergeCell ref="Z1003:AE1003"/>
    <mergeCell ref="BV1172:CN1172"/>
    <mergeCell ref="BV1173:CN1173"/>
    <mergeCell ref="AV1162:BU1163"/>
    <mergeCell ref="CB1198:CN1198"/>
    <mergeCell ref="CX549:DA549"/>
    <mergeCell ref="D542:U542"/>
    <mergeCell ref="D543:U543"/>
    <mergeCell ref="BM540:BS540"/>
    <mergeCell ref="BT540:CN540"/>
    <mergeCell ref="AV540:BE540"/>
    <mergeCell ref="AC540:AT540"/>
    <mergeCell ref="BT541:CN541"/>
    <mergeCell ref="BT542:CN542"/>
    <mergeCell ref="BT543:CN543"/>
    <mergeCell ref="BM541:BS541"/>
    <mergeCell ref="AV541:BE541"/>
    <mergeCell ref="BH561:BK561"/>
    <mergeCell ref="BL561:BO561"/>
    <mergeCell ref="BP561:BS561"/>
    <mergeCell ref="AO561:AT561"/>
    <mergeCell ref="CT549:CW549"/>
    <mergeCell ref="AV548:BE548"/>
    <mergeCell ref="BF548:BL548"/>
    <mergeCell ref="AV546:BE546"/>
    <mergeCell ref="AV547:BE547"/>
    <mergeCell ref="BF541:BL541"/>
    <mergeCell ref="O560:X560"/>
    <mergeCell ref="D560:N560"/>
    <mergeCell ref="V541:AB541"/>
    <mergeCell ref="V545:AB545"/>
    <mergeCell ref="D544:U544"/>
    <mergeCell ref="V540:AB540"/>
    <mergeCell ref="V548:AB548"/>
    <mergeCell ref="AC548:AT548"/>
    <mergeCell ref="AV544:BE544"/>
    <mergeCell ref="BF543:BL543"/>
    <mergeCell ref="AK527:AN528"/>
    <mergeCell ref="CB1204:CN1204"/>
    <mergeCell ref="BL955:BZ955"/>
    <mergeCell ref="AF1000:AM1000"/>
    <mergeCell ref="AN1000:AT1000"/>
    <mergeCell ref="AI770:AT770"/>
    <mergeCell ref="BL957:BZ957"/>
    <mergeCell ref="AV783:CL783"/>
    <mergeCell ref="CC779:CH779"/>
    <mergeCell ref="AV712:CN713"/>
    <mergeCell ref="BD559:BK559"/>
    <mergeCell ref="BL559:BS559"/>
    <mergeCell ref="BD560:BG560"/>
    <mergeCell ref="BH560:BK560"/>
    <mergeCell ref="BL560:BO560"/>
    <mergeCell ref="BP560:BS560"/>
    <mergeCell ref="BD561:BG561"/>
    <mergeCell ref="AO527:AQ528"/>
    <mergeCell ref="AC536:AT537"/>
    <mergeCell ref="AV542:BE542"/>
    <mergeCell ref="BM542:BS542"/>
    <mergeCell ref="AV729:CL729"/>
    <mergeCell ref="BX667:CA667"/>
    <mergeCell ref="AV749:CN750"/>
    <mergeCell ref="BT668:BW668"/>
    <mergeCell ref="BP668:BS668"/>
    <mergeCell ref="AV668:BO668"/>
    <mergeCell ref="BP666:BS666"/>
    <mergeCell ref="BT666:BW666"/>
    <mergeCell ref="AV710:CL710"/>
    <mergeCell ref="AZ725:BQ725"/>
    <mergeCell ref="AV746:CN747"/>
    <mergeCell ref="AV758:CN759"/>
    <mergeCell ref="CC776:CH776"/>
    <mergeCell ref="CI776:CN776"/>
    <mergeCell ref="CJ767:CN768"/>
    <mergeCell ref="CF767:CI768"/>
    <mergeCell ref="CF765:CN766"/>
    <mergeCell ref="AV761:CL762"/>
    <mergeCell ref="AV756:CN756"/>
    <mergeCell ref="W555:Z555"/>
    <mergeCell ref="AA555:AD555"/>
    <mergeCell ref="D545:U545"/>
    <mergeCell ref="D555:N555"/>
    <mergeCell ref="D553:N554"/>
    <mergeCell ref="W553:AD553"/>
    <mergeCell ref="AC542:AT542"/>
    <mergeCell ref="AC543:AT543"/>
    <mergeCell ref="V544:AB544"/>
    <mergeCell ref="BW725:CG725"/>
    <mergeCell ref="BP662:BS662"/>
    <mergeCell ref="BT662:BW662"/>
    <mergeCell ref="BP663:BS663"/>
    <mergeCell ref="BT663:BW663"/>
    <mergeCell ref="BW723:CG723"/>
    <mergeCell ref="BW715:CG716"/>
    <mergeCell ref="CA767:CE768"/>
    <mergeCell ref="BT656:BW656"/>
    <mergeCell ref="BX656:CA656"/>
    <mergeCell ref="CB656:CE656"/>
    <mergeCell ref="CF656:CI656"/>
    <mergeCell ref="BE751:BM753"/>
    <mergeCell ref="BN751:BV753"/>
    <mergeCell ref="AV735:CN736"/>
    <mergeCell ref="BS740:CC741"/>
    <mergeCell ref="BS742:CC743"/>
    <mergeCell ref="CD740:CN741"/>
    <mergeCell ref="CJ667:CN667"/>
    <mergeCell ref="AV667:BO667"/>
    <mergeCell ref="BX666:CA666"/>
    <mergeCell ref="BX661:CA661"/>
    <mergeCell ref="BP664:BS664"/>
    <mergeCell ref="AV656:BO656"/>
    <mergeCell ref="BP660:BS660"/>
    <mergeCell ref="BT660:BW660"/>
    <mergeCell ref="BP661:BS661"/>
    <mergeCell ref="BT664:BW664"/>
    <mergeCell ref="CJ661:CN661"/>
    <mergeCell ref="CB662:CE662"/>
    <mergeCell ref="CF662:CI662"/>
    <mergeCell ref="CB661:CE661"/>
    <mergeCell ref="CF667:CI667"/>
    <mergeCell ref="CB667:CE667"/>
    <mergeCell ref="BP656:BS656"/>
    <mergeCell ref="CD742:CN743"/>
    <mergeCell ref="BP665:BS665"/>
    <mergeCell ref="AV657:BO657"/>
    <mergeCell ref="AV658:BO658"/>
    <mergeCell ref="AV659:BO659"/>
    <mergeCell ref="AV660:BO660"/>
    <mergeCell ref="AV661:BO661"/>
    <mergeCell ref="AV662:BO662"/>
    <mergeCell ref="AV663:BO663"/>
    <mergeCell ref="AV664:BO664"/>
    <mergeCell ref="AV665:BO665"/>
    <mergeCell ref="CF661:CI661"/>
    <mergeCell ref="AV751:BD753"/>
    <mergeCell ref="AV744:CN744"/>
    <mergeCell ref="AZ723:BQ723"/>
    <mergeCell ref="BW719:CG719"/>
    <mergeCell ref="AV671:CN672"/>
    <mergeCell ref="AV669:CN669"/>
    <mergeCell ref="CJ668:CN668"/>
    <mergeCell ref="CF668:CI668"/>
    <mergeCell ref="CB668:CE668"/>
    <mergeCell ref="BX668:CA668"/>
    <mergeCell ref="D950:AB950"/>
    <mergeCell ref="AC950:AT950"/>
    <mergeCell ref="Z1006:AE1006"/>
    <mergeCell ref="Z1007:AE1007"/>
    <mergeCell ref="BN765:BV766"/>
    <mergeCell ref="BW789:CD790"/>
    <mergeCell ref="BO778:BU778"/>
    <mergeCell ref="CF751:CN753"/>
    <mergeCell ref="CF754:CN755"/>
    <mergeCell ref="CC775:CN775"/>
    <mergeCell ref="CI780:CN780"/>
    <mergeCell ref="CG1007:CN1007"/>
    <mergeCell ref="BZ1004:CF1004"/>
    <mergeCell ref="D795:Z795"/>
    <mergeCell ref="AA789:AT789"/>
    <mergeCell ref="D771:AU771"/>
    <mergeCell ref="AV777:BN777"/>
    <mergeCell ref="AD782:AJ782"/>
    <mergeCell ref="BO789:BV790"/>
    <mergeCell ref="CA989:CN989"/>
    <mergeCell ref="BL989:BZ989"/>
    <mergeCell ref="CA985:CN988"/>
    <mergeCell ref="BW765:CE766"/>
    <mergeCell ref="CC782:CH782"/>
    <mergeCell ref="AN1113:AT1113"/>
    <mergeCell ref="D1092:Y1092"/>
    <mergeCell ref="D1011:Y1011"/>
    <mergeCell ref="Z1009:AE1009"/>
    <mergeCell ref="Z1010:AE1010"/>
    <mergeCell ref="Z1011:AE1011"/>
    <mergeCell ref="AO966:BK967"/>
    <mergeCell ref="AO964:BK965"/>
    <mergeCell ref="AV1010:BK1010"/>
    <mergeCell ref="AV1056:BQ1057"/>
    <mergeCell ref="AV1103:BQ1103"/>
    <mergeCell ref="AO961:BK961"/>
    <mergeCell ref="AO962:BK963"/>
    <mergeCell ref="D1103:Y1103"/>
    <mergeCell ref="Z1056:AM1056"/>
    <mergeCell ref="Z1057:AE1057"/>
    <mergeCell ref="AF1057:AM1057"/>
    <mergeCell ref="AN1056:AT1057"/>
    <mergeCell ref="D1025:AT1026"/>
    <mergeCell ref="D1027:Z1028"/>
    <mergeCell ref="AA1027:AT1028"/>
    <mergeCell ref="D1029:Z1029"/>
    <mergeCell ref="D1030:Z1030"/>
    <mergeCell ref="D1031:Z1031"/>
    <mergeCell ref="AF1010:AM1010"/>
    <mergeCell ref="AF1011:AM1011"/>
    <mergeCell ref="D961:AN961"/>
    <mergeCell ref="D1080:Y1080"/>
    <mergeCell ref="CC777:CH777"/>
    <mergeCell ref="AF1083:AM1083"/>
    <mergeCell ref="D1108:Y1109"/>
    <mergeCell ref="Z1108:AE1109"/>
    <mergeCell ref="AF1108:AT1108"/>
    <mergeCell ref="AF1109:AM1109"/>
    <mergeCell ref="AN1109:AT1109"/>
    <mergeCell ref="D1078:Y1078"/>
    <mergeCell ref="Z1078:AE1078"/>
    <mergeCell ref="AF1078:AM1078"/>
    <mergeCell ref="W1130:AD1130"/>
    <mergeCell ref="AE1126:AL1126"/>
    <mergeCell ref="AE1127:AL1127"/>
    <mergeCell ref="AE1128:AL1128"/>
    <mergeCell ref="AE1129:AL1129"/>
    <mergeCell ref="Z1111:AE1111"/>
    <mergeCell ref="Z1112:AE1112"/>
    <mergeCell ref="D1097:Y1097"/>
    <mergeCell ref="Z1110:AE1110"/>
    <mergeCell ref="Z1113:AE1113"/>
    <mergeCell ref="AF1113:AM1113"/>
    <mergeCell ref="AN1112:AT1112"/>
    <mergeCell ref="AF1111:AM1111"/>
    <mergeCell ref="AF1091:AM1091"/>
    <mergeCell ref="AE1124:AT1124"/>
    <mergeCell ref="AE1125:AL1125"/>
    <mergeCell ref="AM1125:AT1125"/>
    <mergeCell ref="AF1112:AM1112"/>
    <mergeCell ref="AE1130:AL1130"/>
    <mergeCell ref="AN1110:AT1110"/>
    <mergeCell ref="Z1114:AE1114"/>
    <mergeCell ref="W1126:AD1126"/>
    <mergeCell ref="AF1092:AM1092"/>
    <mergeCell ref="D1114:Y1114"/>
    <mergeCell ref="AN1111:AT1111"/>
    <mergeCell ref="D1133:AT1133"/>
    <mergeCell ref="D1135:N1136"/>
    <mergeCell ref="O1135:V1136"/>
    <mergeCell ref="W1135:AD1136"/>
    <mergeCell ref="AE1135:AT1135"/>
    <mergeCell ref="AE1136:AL1136"/>
    <mergeCell ref="AM1136:AT1136"/>
    <mergeCell ref="D1137:N1137"/>
    <mergeCell ref="D1138:N1138"/>
    <mergeCell ref="D1122:AT1122"/>
    <mergeCell ref="D1124:N1125"/>
    <mergeCell ref="O1124:V1125"/>
    <mergeCell ref="W1124:AD1125"/>
    <mergeCell ref="W1128:AD1128"/>
    <mergeCell ref="W1129:AD1129"/>
    <mergeCell ref="AM1126:AT1126"/>
    <mergeCell ref="AM1127:AT1127"/>
    <mergeCell ref="O1137:V1137"/>
    <mergeCell ref="O1138:V1138"/>
    <mergeCell ref="D1130:N1130"/>
    <mergeCell ref="D1120:CN1121"/>
    <mergeCell ref="AV1138:BJ1138"/>
    <mergeCell ref="BK1138:BQ1138"/>
    <mergeCell ref="BR1138:BX1138"/>
    <mergeCell ref="BY1138:CA1138"/>
    <mergeCell ref="D1128:N1128"/>
    <mergeCell ref="O1129:V1129"/>
    <mergeCell ref="O1130:V1130"/>
    <mergeCell ref="O1128:V1128"/>
    <mergeCell ref="W1137:AD1137"/>
    <mergeCell ref="W1138:AD1138"/>
    <mergeCell ref="AM1128:AT1128"/>
    <mergeCell ref="AM1129:AT1129"/>
    <mergeCell ref="AM1130:AT1130"/>
    <mergeCell ref="AM1139:AT1139"/>
    <mergeCell ref="AM1140:AT1140"/>
    <mergeCell ref="AM1141:AT1141"/>
    <mergeCell ref="O1141:V1141"/>
    <mergeCell ref="O1139:V1139"/>
    <mergeCell ref="O1140:V1140"/>
    <mergeCell ref="AM1137:AT1137"/>
    <mergeCell ref="AM1138:AT1138"/>
    <mergeCell ref="D1148:X1148"/>
    <mergeCell ref="D1150:X1150"/>
    <mergeCell ref="AE1137:AL1137"/>
    <mergeCell ref="AE1138:AL1138"/>
    <mergeCell ref="D1151:X1151"/>
    <mergeCell ref="BQ1155:BX1155"/>
    <mergeCell ref="BQ1152:BX1152"/>
    <mergeCell ref="AV1152:BP1152"/>
    <mergeCell ref="D1149:X1149"/>
    <mergeCell ref="Y1149:AI1149"/>
    <mergeCell ref="AJ1149:AT1149"/>
    <mergeCell ref="D1146:X1147"/>
    <mergeCell ref="AE1139:AL1139"/>
    <mergeCell ref="AV1140:BJ1140"/>
    <mergeCell ref="AV1139:BJ1139"/>
    <mergeCell ref="AV1130:BJ1130"/>
    <mergeCell ref="Q1166:W1166"/>
    <mergeCell ref="D1144:AT1144"/>
    <mergeCell ref="D1139:N1139"/>
    <mergeCell ref="D1140:N1140"/>
    <mergeCell ref="D1177:P1177"/>
    <mergeCell ref="AJ1155:AT1155"/>
    <mergeCell ref="Y1155:AI1155"/>
    <mergeCell ref="D1155:X1155"/>
    <mergeCell ref="D1152:X1152"/>
    <mergeCell ref="Y1152:AI1152"/>
    <mergeCell ref="AJ1152:AT1152"/>
    <mergeCell ref="D1174:P1174"/>
    <mergeCell ref="D1175:P1175"/>
    <mergeCell ref="D1153:X1153"/>
    <mergeCell ref="Y1153:AI1153"/>
    <mergeCell ref="D1169:P1169"/>
    <mergeCell ref="X1163:AD1163"/>
    <mergeCell ref="Q1162:AD1162"/>
    <mergeCell ref="W1141:AD1141"/>
    <mergeCell ref="AE1177:AT1177"/>
    <mergeCell ref="AE1162:AT1163"/>
    <mergeCell ref="D1170:P1170"/>
    <mergeCell ref="D1171:P1171"/>
    <mergeCell ref="AJ1154:AT1154"/>
    <mergeCell ref="AE1140:AL1140"/>
    <mergeCell ref="AE1141:AL1141"/>
    <mergeCell ref="Q1172:W1172"/>
    <mergeCell ref="D1184:P1184"/>
    <mergeCell ref="D1185:P1185"/>
    <mergeCell ref="D1186:P1186"/>
    <mergeCell ref="X1184:AD1184"/>
    <mergeCell ref="X1185:AD1185"/>
    <mergeCell ref="X1186:AD1186"/>
    <mergeCell ref="Q1183:W1183"/>
    <mergeCell ref="Q1184:W1184"/>
    <mergeCell ref="Q1185:W1185"/>
    <mergeCell ref="Q1186:W1186"/>
    <mergeCell ref="AE1183:AT1183"/>
    <mergeCell ref="AE1184:AT1184"/>
    <mergeCell ref="AE1185:AT1185"/>
    <mergeCell ref="AE1186:AT1186"/>
    <mergeCell ref="AE1164:AT1164"/>
    <mergeCell ref="AE1165:AT1165"/>
    <mergeCell ref="AE1166:AT1166"/>
    <mergeCell ref="AE1167:AT1167"/>
    <mergeCell ref="AE1168:AT1168"/>
    <mergeCell ref="AE1171:AT1171"/>
    <mergeCell ref="AE1172:AT1172"/>
    <mergeCell ref="X1172:AD1172"/>
    <mergeCell ref="X1173:AD1173"/>
    <mergeCell ref="X1174:AD1174"/>
    <mergeCell ref="X1175:AD1175"/>
    <mergeCell ref="X1178:AD1178"/>
    <mergeCell ref="X1179:AD1179"/>
    <mergeCell ref="X1168:AD1168"/>
    <mergeCell ref="Q1167:W1167"/>
    <mergeCell ref="Q1168:W1168"/>
    <mergeCell ref="D1183:P1183"/>
    <mergeCell ref="D1181:P1181"/>
    <mergeCell ref="AE1182:AT1182"/>
    <mergeCell ref="D1180:P1180"/>
    <mergeCell ref="D1182:P1182"/>
    <mergeCell ref="D1176:P1176"/>
    <mergeCell ref="D1164:P1164"/>
    <mergeCell ref="D1165:P1165"/>
    <mergeCell ref="D1166:P1166"/>
    <mergeCell ref="D1167:P1167"/>
    <mergeCell ref="D1168:P1168"/>
    <mergeCell ref="AG526:AJ526"/>
    <mergeCell ref="AK526:AN526"/>
    <mergeCell ref="AO526:AQ526"/>
    <mergeCell ref="AR526:AT526"/>
    <mergeCell ref="X1180:AD1180"/>
    <mergeCell ref="X1181:AD1181"/>
    <mergeCell ref="X1182:AD1182"/>
    <mergeCell ref="Q1176:W1176"/>
    <mergeCell ref="AE1169:AT1169"/>
    <mergeCell ref="AE1170:AT1170"/>
    <mergeCell ref="AJ1151:AT1151"/>
    <mergeCell ref="AC851:AT851"/>
    <mergeCell ref="D1141:N1141"/>
    <mergeCell ref="AE1179:AT1179"/>
    <mergeCell ref="AE1180:AT1180"/>
    <mergeCell ref="AE1181:AT1181"/>
    <mergeCell ref="W1139:AD1139"/>
    <mergeCell ref="W1140:AD1140"/>
    <mergeCell ref="AJ1153:AT1153"/>
    <mergeCell ref="D1154:X1154"/>
    <mergeCell ref="Y1154:AI1154"/>
    <mergeCell ref="D1173:P1173"/>
    <mergeCell ref="D1179:P1179"/>
    <mergeCell ref="CF132:CJ132"/>
    <mergeCell ref="CK132:CN132"/>
    <mergeCell ref="AG524:AJ524"/>
    <mergeCell ref="AK524:AN524"/>
    <mergeCell ref="AO524:AQ524"/>
    <mergeCell ref="AR524:AT524"/>
    <mergeCell ref="AO521:AQ521"/>
    <mergeCell ref="CK131:CN131"/>
    <mergeCell ref="CF140:CJ140"/>
    <mergeCell ref="CK140:CN140"/>
    <mergeCell ref="BK139:BQ139"/>
    <mergeCell ref="BR139:BX139"/>
    <mergeCell ref="BY139:CE139"/>
    <mergeCell ref="CF139:CJ139"/>
    <mergeCell ref="AV470:CN471"/>
    <mergeCell ref="BW444:CE444"/>
    <mergeCell ref="AV465:BH466"/>
    <mergeCell ref="AV467:BH467"/>
    <mergeCell ref="AV464:CN464"/>
    <mergeCell ref="BK136:BQ136"/>
    <mergeCell ref="BY136:CE136"/>
    <mergeCell ref="AN480:AS480"/>
    <mergeCell ref="AN490:AS490"/>
    <mergeCell ref="AN481:AS481"/>
    <mergeCell ref="AN485:AS485"/>
    <mergeCell ref="AN486:AS486"/>
    <mergeCell ref="AV522:CC522"/>
    <mergeCell ref="BA503:BE503"/>
    <mergeCell ref="AV521:CC521"/>
    <mergeCell ref="AM514:AT514"/>
    <mergeCell ref="D508:AT508"/>
    <mergeCell ref="AG523:AJ523"/>
    <mergeCell ref="AR523:AT523"/>
    <mergeCell ref="AM511:AT511"/>
    <mergeCell ref="V509:AD510"/>
    <mergeCell ref="AE509:AL510"/>
    <mergeCell ref="S425:Y425"/>
    <mergeCell ref="D438:AT439"/>
    <mergeCell ref="CK133:CN133"/>
    <mergeCell ref="AW130:BC130"/>
    <mergeCell ref="BK129:BQ129"/>
    <mergeCell ref="BR129:BX129"/>
    <mergeCell ref="BK130:BQ130"/>
    <mergeCell ref="BR130:BX130"/>
    <mergeCell ref="BY133:CE133"/>
    <mergeCell ref="CF133:CJ133"/>
    <mergeCell ref="Z475:AF475"/>
    <mergeCell ref="V483:Y483"/>
    <mergeCell ref="Z483:AF483"/>
    <mergeCell ref="R479:U479"/>
    <mergeCell ref="R480:U480"/>
    <mergeCell ref="R488:U488"/>
    <mergeCell ref="R486:U486"/>
    <mergeCell ref="R478:U478"/>
    <mergeCell ref="AV514:BS514"/>
    <mergeCell ref="AV501:AZ501"/>
    <mergeCell ref="AV519:CC520"/>
    <mergeCell ref="BT508:CF509"/>
    <mergeCell ref="BT510:CF510"/>
    <mergeCell ref="CK139:CN139"/>
    <mergeCell ref="CF135:CJ135"/>
    <mergeCell ref="CK135:CN135"/>
    <mergeCell ref="BY132:CE132"/>
    <mergeCell ref="L480:Q480"/>
    <mergeCell ref="CF137:CJ137"/>
    <mergeCell ref="CK137:CN137"/>
    <mergeCell ref="AI137:AO137"/>
    <mergeCell ref="AP137:AV137"/>
    <mergeCell ref="BK142:BQ142"/>
    <mergeCell ref="BR142:BX142"/>
    <mergeCell ref="BY142:CE142"/>
    <mergeCell ref="CF142:CJ142"/>
    <mergeCell ref="CK142:CN142"/>
    <mergeCell ref="K498:S500"/>
    <mergeCell ref="K501:S501"/>
    <mergeCell ref="K502:S502"/>
    <mergeCell ref="K503:S503"/>
    <mergeCell ref="G160:S160"/>
    <mergeCell ref="AI160:AO160"/>
    <mergeCell ref="AP160:AV160"/>
    <mergeCell ref="CK143:CN143"/>
    <mergeCell ref="BY144:CE144"/>
    <mergeCell ref="CF144:CJ144"/>
    <mergeCell ref="BY146:CE146"/>
    <mergeCell ref="BR145:BX145"/>
    <mergeCell ref="BD145:BJ145"/>
    <mergeCell ref="BD144:BJ144"/>
    <mergeCell ref="V473:Y473"/>
    <mergeCell ref="AG478:AM478"/>
    <mergeCell ref="AG475:AM475"/>
    <mergeCell ref="AG476:AM476"/>
    <mergeCell ref="AN473:AS473"/>
    <mergeCell ref="V488:Y488"/>
    <mergeCell ref="AN478:AS478"/>
    <mergeCell ref="AL503:AT503"/>
    <mergeCell ref="CF138:CJ138"/>
    <mergeCell ref="AR522:AT522"/>
    <mergeCell ref="AN488:AS488"/>
    <mergeCell ref="BW452:CE452"/>
    <mergeCell ref="D501:J501"/>
    <mergeCell ref="D502:J502"/>
    <mergeCell ref="D503:J503"/>
    <mergeCell ref="AE513:AL513"/>
    <mergeCell ref="AM513:AT513"/>
    <mergeCell ref="D514:K514"/>
    <mergeCell ref="L514:U514"/>
    <mergeCell ref="V514:AD514"/>
    <mergeCell ref="AE514:AL514"/>
    <mergeCell ref="E145:F145"/>
    <mergeCell ref="G145:S145"/>
    <mergeCell ref="AW150:BC150"/>
    <mergeCell ref="BD150:BJ150"/>
    <mergeCell ref="E150:F150"/>
    <mergeCell ref="G150:S150"/>
    <mergeCell ref="AI150:AO150"/>
    <mergeCell ref="AP150:AV150"/>
    <mergeCell ref="T156:AH156"/>
    <mergeCell ref="E159:F159"/>
    <mergeCell ref="R475:U475"/>
    <mergeCell ref="R476:U476"/>
    <mergeCell ref="AM509:AT510"/>
    <mergeCell ref="T147:AH147"/>
    <mergeCell ref="T148:AH148"/>
    <mergeCell ref="T149:AH149"/>
    <mergeCell ref="T150:AH150"/>
    <mergeCell ref="AK520:AN520"/>
    <mergeCell ref="AO520:AQ520"/>
    <mergeCell ref="P298:Y298"/>
    <mergeCell ref="DA1301:DG1301"/>
    <mergeCell ref="AE1174:AT1174"/>
    <mergeCell ref="AE1175:AT1175"/>
    <mergeCell ref="AE1176:AT1176"/>
    <mergeCell ref="BJ1215:CD1215"/>
    <mergeCell ref="AV1203:BC1203"/>
    <mergeCell ref="BT1202:CA1202"/>
    <mergeCell ref="CB1202:CN1202"/>
    <mergeCell ref="CB1205:CN1205"/>
    <mergeCell ref="AV1204:BC1204"/>
    <mergeCell ref="BD1204:BK1204"/>
    <mergeCell ref="BL1204:BS1204"/>
    <mergeCell ref="AV1207:BC1207"/>
    <mergeCell ref="BU1250:CB1250"/>
    <mergeCell ref="CC1250:CH1250"/>
    <mergeCell ref="CI1250:CN1250"/>
    <mergeCell ref="BV181:CD184"/>
    <mergeCell ref="BU502:BY502"/>
    <mergeCell ref="BZ502:CD502"/>
    <mergeCell ref="BZ503:CD503"/>
    <mergeCell ref="CE503:CI503"/>
    <mergeCell ref="CJ503:CN503"/>
    <mergeCell ref="R218:AI219"/>
    <mergeCell ref="R220:AI221"/>
    <mergeCell ref="AV218:BE218"/>
    <mergeCell ref="D522:AF522"/>
    <mergeCell ref="V489:Y489"/>
    <mergeCell ref="AN484:AS484"/>
    <mergeCell ref="AG483:AM483"/>
    <mergeCell ref="AN483:AS483"/>
    <mergeCell ref="AN476:AS476"/>
    <mergeCell ref="AL502:AT502"/>
    <mergeCell ref="Q1173:W1173"/>
    <mergeCell ref="Q1169:W1169"/>
    <mergeCell ref="Q1170:W1170"/>
    <mergeCell ref="AE1173:AT1173"/>
    <mergeCell ref="X1169:AD1169"/>
    <mergeCell ref="Q1164:W1164"/>
    <mergeCell ref="Q1165:W1165"/>
    <mergeCell ref="AX45:BI45"/>
    <mergeCell ref="AX696:BM696"/>
    <mergeCell ref="BT696:CI696"/>
    <mergeCell ref="AX697:BM697"/>
    <mergeCell ref="BE698:BF698"/>
    <mergeCell ref="BW698:CE698"/>
    <mergeCell ref="BE700:BF700"/>
    <mergeCell ref="BW700:CE700"/>
    <mergeCell ref="BE702:BF702"/>
    <mergeCell ref="BW702:CE702"/>
    <mergeCell ref="BE704:BF704"/>
    <mergeCell ref="BW704:CE704"/>
    <mergeCell ref="BE706:BF706"/>
    <mergeCell ref="BW706:CE706"/>
    <mergeCell ref="D546:U546"/>
    <mergeCell ref="V546:AB546"/>
    <mergeCell ref="D547:U547"/>
    <mergeCell ref="BR157:BX157"/>
    <mergeCell ref="BY157:CE157"/>
    <mergeCell ref="AW160:BC160"/>
    <mergeCell ref="BD160:BJ160"/>
    <mergeCell ref="BK160:BQ160"/>
    <mergeCell ref="BR160:BX160"/>
    <mergeCell ref="BY160:CE160"/>
    <mergeCell ref="D548:U548"/>
    <mergeCell ref="AQ334:AT334"/>
    <mergeCell ref="AQ335:AT335"/>
    <mergeCell ref="AQ336:AT336"/>
    <mergeCell ref="AG425:AM425"/>
    <mergeCell ref="AG426:AM426"/>
    <mergeCell ref="AG427:AM427"/>
    <mergeCell ref="AG428:AM428"/>
    <mergeCell ref="AG429:AM429"/>
    <mergeCell ref="AG430:AM430"/>
    <mergeCell ref="AG431:AM431"/>
    <mergeCell ref="AG422:AT422"/>
    <mergeCell ref="AG423:AM424"/>
    <mergeCell ref="AN423:AT424"/>
    <mergeCell ref="AK415:AO415"/>
    <mergeCell ref="D400:T400"/>
    <mergeCell ref="AA406:AF406"/>
    <mergeCell ref="AG403:AL403"/>
    <mergeCell ref="U403:Z403"/>
    <mergeCell ref="AG404:AL404"/>
    <mergeCell ref="U404:Z404"/>
    <mergeCell ref="D414:N414"/>
    <mergeCell ref="D417:AT417"/>
    <mergeCell ref="D416:N416"/>
    <mergeCell ref="Y414:AB414"/>
    <mergeCell ref="AG402:AL402"/>
    <mergeCell ref="T414:X414"/>
    <mergeCell ref="AS403:AX403"/>
    <mergeCell ref="AC414:AF414"/>
    <mergeCell ref="AG411:AJ413"/>
    <mergeCell ref="AK411:AO413"/>
    <mergeCell ref="AP411:AT413"/>
    <mergeCell ref="AP415:AT415"/>
    <mergeCell ref="Q1179:W1179"/>
    <mergeCell ref="Q1180:W1180"/>
    <mergeCell ref="AG432:AM432"/>
    <mergeCell ref="Y1146:AT1146"/>
    <mergeCell ref="Y1147:AI1147"/>
    <mergeCell ref="AJ1147:AT1147"/>
    <mergeCell ref="Y1148:AI1148"/>
    <mergeCell ref="Y1150:AI1150"/>
    <mergeCell ref="Y1151:AI1151"/>
    <mergeCell ref="AJ1148:AT1148"/>
    <mergeCell ref="AJ1150:AT1150"/>
    <mergeCell ref="Q1177:W1177"/>
    <mergeCell ref="X1176:AD1176"/>
    <mergeCell ref="AC546:AT546"/>
    <mergeCell ref="D1172:P1172"/>
    <mergeCell ref="D1158:CN1159"/>
    <mergeCell ref="AV1153:BP1153"/>
    <mergeCell ref="AV1164:BU1164"/>
    <mergeCell ref="X1164:AD1164"/>
    <mergeCell ref="X1165:AD1165"/>
    <mergeCell ref="D1178:P1178"/>
    <mergeCell ref="D1160:AT1160"/>
    <mergeCell ref="D1162:P1163"/>
    <mergeCell ref="Q1163:W1163"/>
    <mergeCell ref="X1166:AD1166"/>
    <mergeCell ref="X1167:AD1167"/>
    <mergeCell ref="X1177:AD1177"/>
    <mergeCell ref="V547:AB547"/>
    <mergeCell ref="AC547:AT547"/>
    <mergeCell ref="AE1178:AT1178"/>
    <mergeCell ref="X1170:AD1170"/>
    <mergeCell ref="X1171:AD1171"/>
    <mergeCell ref="Q1171:W1171"/>
    <mergeCell ref="AV1392:CN1392"/>
    <mergeCell ref="D1299:CN1300"/>
    <mergeCell ref="BX1371:CN1371"/>
    <mergeCell ref="BX1372:CN1372"/>
    <mergeCell ref="D1297:CN1297"/>
    <mergeCell ref="D1368:Q1369"/>
    <mergeCell ref="R1368:AE1369"/>
    <mergeCell ref="AF1368:AT1369"/>
    <mergeCell ref="AW1342:CN1342"/>
    <mergeCell ref="BJ1368:BW1369"/>
    <mergeCell ref="AV1370:BI1370"/>
    <mergeCell ref="BJ1370:BW1370"/>
    <mergeCell ref="AV1372:BI1372"/>
    <mergeCell ref="BJ1372:BW1372"/>
    <mergeCell ref="C1359:T1359"/>
    <mergeCell ref="AW1359:BN1359"/>
    <mergeCell ref="Q1181:W1181"/>
    <mergeCell ref="Q1182:W1182"/>
    <mergeCell ref="X1183:AD1183"/>
    <mergeCell ref="AV1251:BK1251"/>
    <mergeCell ref="BL1251:BT1251"/>
    <mergeCell ref="D1212:AK1212"/>
    <mergeCell ref="D1193:AT1193"/>
    <mergeCell ref="BU1251:CB1251"/>
    <mergeCell ref="BD1201:BK1201"/>
    <mergeCell ref="BT1208:CA1208"/>
    <mergeCell ref="BT1204:CA1204"/>
    <mergeCell ref="BD1207:BK1207"/>
    <mergeCell ref="BL1207:BS1207"/>
    <mergeCell ref="AV1209:BC1209"/>
    <mergeCell ref="BL1206:BS1206"/>
    <mergeCell ref="CU1336:CV1336"/>
    <mergeCell ref="CS673:CT673"/>
    <mergeCell ref="CS581:CU581"/>
    <mergeCell ref="CS580:CU580"/>
    <mergeCell ref="CS366:CT366"/>
    <mergeCell ref="CS578:CU579"/>
    <mergeCell ref="DA1341:DH1341"/>
    <mergeCell ref="AV649:BO649"/>
    <mergeCell ref="AV599:BK599"/>
    <mergeCell ref="AV508:BS509"/>
    <mergeCell ref="AV506:CN507"/>
    <mergeCell ref="AK572:AT572"/>
    <mergeCell ref="AK573:AT573"/>
    <mergeCell ref="AK574:AT574"/>
    <mergeCell ref="AV1258:BK1258"/>
    <mergeCell ref="AO1236:BI1236"/>
    <mergeCell ref="BD1209:BK1209"/>
    <mergeCell ref="AV1115:CL1115"/>
    <mergeCell ref="AV1110:BQ1110"/>
    <mergeCell ref="AV1096:BQ1096"/>
    <mergeCell ref="AV1088:BQ1088"/>
    <mergeCell ref="AV1087:BQ1087"/>
    <mergeCell ref="AV1086:BQ1086"/>
    <mergeCell ref="AV1085:BQ1085"/>
    <mergeCell ref="AV1084:BQ1084"/>
    <mergeCell ref="AO979:BK980"/>
    <mergeCell ref="AO977:BK978"/>
    <mergeCell ref="AO975:BK976"/>
    <mergeCell ref="AO973:BK974"/>
    <mergeCell ref="AO970:BK972"/>
    <mergeCell ref="AO968:BK969"/>
    <mergeCell ref="CU1301:CY1301"/>
    <mergeCell ref="D606:U606"/>
    <mergeCell ref="D607:U607"/>
    <mergeCell ref="D608:U608"/>
    <mergeCell ref="D609:U609"/>
    <mergeCell ref="D610:U610"/>
    <mergeCell ref="D611:U611"/>
    <mergeCell ref="D612:U612"/>
    <mergeCell ref="D613:U613"/>
    <mergeCell ref="AJ593:AK593"/>
    <mergeCell ref="AV1249:CN1249"/>
    <mergeCell ref="CB1289:CN1289"/>
    <mergeCell ref="AZ1289:BO1289"/>
    <mergeCell ref="D1289:O1289"/>
    <mergeCell ref="P1289:AA1289"/>
    <mergeCell ref="AB1289:AM1289"/>
    <mergeCell ref="AN1289:AY1289"/>
    <mergeCell ref="BP1289:CA1289"/>
    <mergeCell ref="Z1101:AE1101"/>
    <mergeCell ref="Z1102:AE1102"/>
    <mergeCell ref="AF1097:AM1097"/>
    <mergeCell ref="AF1098:AM1098"/>
    <mergeCell ref="AF1099:AM1099"/>
    <mergeCell ref="AF1100:AM1100"/>
    <mergeCell ref="AF1101:AM1101"/>
    <mergeCell ref="AF1102:AM1102"/>
    <mergeCell ref="D1098:Y1098"/>
    <mergeCell ref="D1099:Y1099"/>
    <mergeCell ref="D1100:Y1100"/>
    <mergeCell ref="D1101:Y1101"/>
    <mergeCell ref="D1102:Y1102"/>
    <mergeCell ref="Q1174:W1174"/>
    <mergeCell ref="Q1175:W1175"/>
    <mergeCell ref="D1296:O1296"/>
    <mergeCell ref="P1296:AA1296"/>
    <mergeCell ref="AB1296:AM1296"/>
    <mergeCell ref="AN1296:AY1296"/>
    <mergeCell ref="D1059:X1059"/>
    <mergeCell ref="D1060:Y1060"/>
    <mergeCell ref="D1062:Y1062"/>
    <mergeCell ref="D1063:Y1063"/>
    <mergeCell ref="D1064:Y1064"/>
    <mergeCell ref="D1065:Y1065"/>
    <mergeCell ref="D1066:Y1066"/>
    <mergeCell ref="D1067:Y1067"/>
    <mergeCell ref="D1068:Y1068"/>
    <mergeCell ref="D1070:Y1070"/>
    <mergeCell ref="D1071:Y1071"/>
    <mergeCell ref="D1072:Y1072"/>
    <mergeCell ref="D1073:Y1073"/>
    <mergeCell ref="D1074:Y1074"/>
    <mergeCell ref="D1075:Y1075"/>
    <mergeCell ref="D1076:Y1076"/>
    <mergeCell ref="D1077:Y1077"/>
    <mergeCell ref="D1061:Y1061"/>
    <mergeCell ref="D1069:Y1069"/>
    <mergeCell ref="Z1097:AE1097"/>
    <mergeCell ref="Z1098:AE1098"/>
    <mergeCell ref="Z1099:AE1099"/>
    <mergeCell ref="Z1100:AE1100"/>
    <mergeCell ref="Q1178:W1178"/>
    <mergeCell ref="Z1074:AE1074"/>
    <mergeCell ref="Z1075:AE1075"/>
    <mergeCell ref="Z1076:AE1076"/>
    <mergeCell ref="Z1077:AE1077"/>
    <mergeCell ref="Z1062:AE1062"/>
    <mergeCell ref="Z1063:AE1063"/>
    <mergeCell ref="Z1064:AE1064"/>
    <mergeCell ref="Z1065:AE1065"/>
    <mergeCell ref="Z1066:AE1066"/>
    <mergeCell ref="Z1067:AE1067"/>
    <mergeCell ref="Z1068:AE1068"/>
    <mergeCell ref="Z1069:AE1069"/>
    <mergeCell ref="Z1070:AE1070"/>
    <mergeCell ref="Z1071:AE1071"/>
    <mergeCell ref="Z1072:AE1072"/>
    <mergeCell ref="Z1073:AE1073"/>
    <mergeCell ref="AF1067:AM1067"/>
    <mergeCell ref="AF1068:AM1068"/>
    <mergeCell ref="AF1069:AM1069"/>
    <mergeCell ref="AF1074:AM1074"/>
    <mergeCell ref="AF1075:AM1075"/>
    <mergeCell ref="AF1076:AM1076"/>
    <mergeCell ref="AF1077:AM1077"/>
    <mergeCell ref="CB1296:CN1296"/>
    <mergeCell ref="BP1296:CA1296"/>
    <mergeCell ref="AZ1296:BO1296"/>
    <mergeCell ref="CE1237:CN1237"/>
    <mergeCell ref="BJ1237:CD1237"/>
    <mergeCell ref="BJ1230:CD1230"/>
    <mergeCell ref="BJ1217:CD1217"/>
    <mergeCell ref="BL1208:BS1208"/>
    <mergeCell ref="BD1208:BK1208"/>
    <mergeCell ref="AV1208:BC1208"/>
    <mergeCell ref="CB1207:CN1207"/>
    <mergeCell ref="BT1207:CA1207"/>
    <mergeCell ref="BT1205:CA1205"/>
    <mergeCell ref="BL1205:BS1205"/>
    <mergeCell ref="CB1203:CN1203"/>
    <mergeCell ref="BD1203:BK1203"/>
    <mergeCell ref="BL1202:BS1202"/>
    <mergeCell ref="CB1201:CN1201"/>
    <mergeCell ref="BT1201:CA1201"/>
    <mergeCell ref="BL1201:BS1201"/>
    <mergeCell ref="BT1200:CA1200"/>
    <mergeCell ref="BL1200:BS1200"/>
    <mergeCell ref="BD1200:BK1200"/>
    <mergeCell ref="AV1200:BC1200"/>
    <mergeCell ref="BL1195:CA1196"/>
    <mergeCell ref="BV1169:CN1169"/>
    <mergeCell ref="BQ1154:BX1154"/>
    <mergeCell ref="BD1206:BK1206"/>
    <mergeCell ref="AV1154:BP1154"/>
    <mergeCell ref="BY1152:CN1152"/>
    <mergeCell ref="BY1151:CN1151"/>
    <mergeCell ref="BQ1151:BX1151"/>
    <mergeCell ref="BY1150:CN1150"/>
    <mergeCell ref="BQ1150:BX1150"/>
    <mergeCell ref="BY1149:CN1149"/>
    <mergeCell ref="BQ1148:BX1148"/>
    <mergeCell ref="BY1146:CN1147"/>
    <mergeCell ref="CB1141:CJ1141"/>
    <mergeCell ref="BY1141:CA1141"/>
    <mergeCell ref="BR1141:BX1141"/>
    <mergeCell ref="BK1141:BQ1141"/>
    <mergeCell ref="AV1141:BJ1141"/>
    <mergeCell ref="AV1171:BU1171"/>
    <mergeCell ref="AV1195:BK1196"/>
    <mergeCell ref="AV1183:BI1183"/>
    <mergeCell ref="BJ1183:BW1183"/>
    <mergeCell ref="BX1183:CN1183"/>
    <mergeCell ref="BY1153:CN1153"/>
    <mergeCell ref="BV1165:CN1165"/>
    <mergeCell ref="BV1166:CN1166"/>
    <mergeCell ref="BY1154:CN1154"/>
    <mergeCell ref="AV1169:BU1169"/>
    <mergeCell ref="CK1140:CN1140"/>
    <mergeCell ref="AV1142:CL1142"/>
    <mergeCell ref="BK1140:BQ1140"/>
    <mergeCell ref="CK1141:CN1141"/>
    <mergeCell ref="CK1136:CN1136"/>
    <mergeCell ref="CB1136:CJ1136"/>
    <mergeCell ref="BY1136:CA1136"/>
    <mergeCell ref="AV1131:CL1131"/>
    <mergeCell ref="CK1130:CN1130"/>
    <mergeCell ref="CB1130:CJ1130"/>
    <mergeCell ref="BY1130:CA1130"/>
    <mergeCell ref="BY1128:CA1128"/>
    <mergeCell ref="BK1128:BQ1128"/>
    <mergeCell ref="AV1128:BJ1128"/>
    <mergeCell ref="CB1127:CJ1127"/>
    <mergeCell ref="BK1127:BQ1127"/>
    <mergeCell ref="AV1127:BJ1127"/>
    <mergeCell ref="CK1138:CN1138"/>
    <mergeCell ref="CK1129:CN1129"/>
    <mergeCell ref="CB1129:CJ1129"/>
    <mergeCell ref="BY1129:CA1129"/>
    <mergeCell ref="CK1137:CN1137"/>
    <mergeCell ref="CB1138:CJ1138"/>
    <mergeCell ref="AV1133:CN1134"/>
    <mergeCell ref="AV1135:BJ1136"/>
    <mergeCell ref="BK1135:BQ1136"/>
    <mergeCell ref="BR1135:BX1136"/>
    <mergeCell ref="BK1139:BQ1139"/>
    <mergeCell ref="BY1140:CA1140"/>
    <mergeCell ref="CB1140:CJ1140"/>
    <mergeCell ref="CK1139:CN1139"/>
    <mergeCell ref="BK1126:BQ1126"/>
    <mergeCell ref="AV1126:BJ1126"/>
    <mergeCell ref="CK1125:CN1125"/>
    <mergeCell ref="CB1125:CJ1125"/>
    <mergeCell ref="BY1125:CA1125"/>
    <mergeCell ref="BY1124:CN1124"/>
    <mergeCell ref="CJ1114:CN1114"/>
    <mergeCell ref="BR1114:BW1114"/>
    <mergeCell ref="AV1114:BQ1114"/>
    <mergeCell ref="CD1112:CI1112"/>
    <mergeCell ref="BX1112:CC1112"/>
    <mergeCell ref="BR1112:BW1112"/>
    <mergeCell ref="AV1112:BQ1112"/>
    <mergeCell ref="CD1111:CI1111"/>
    <mergeCell ref="BX1111:CC1111"/>
    <mergeCell ref="BR1111:BW1111"/>
    <mergeCell ref="AV1111:BQ1111"/>
    <mergeCell ref="AV1122:CN1123"/>
    <mergeCell ref="CD1113:CI1113"/>
    <mergeCell ref="CJ1113:CN1113"/>
    <mergeCell ref="CJ1112:CN1112"/>
    <mergeCell ref="CJ1111:CN1111"/>
    <mergeCell ref="AV1113:BQ1113"/>
    <mergeCell ref="BR1113:BW1113"/>
    <mergeCell ref="BX1113:CC1113"/>
    <mergeCell ref="BX1110:CC1110"/>
    <mergeCell ref="BX1103:CE1103"/>
    <mergeCell ref="BR1103:BW1103"/>
    <mergeCell ref="BR1096:BW1096"/>
    <mergeCell ref="BX1095:CE1095"/>
    <mergeCell ref="CF1093:CN1093"/>
    <mergeCell ref="BX1093:CE1093"/>
    <mergeCell ref="CF1083:CN1083"/>
    <mergeCell ref="BX1083:CE1083"/>
    <mergeCell ref="CF1082:CN1082"/>
    <mergeCell ref="BX1082:CE1082"/>
    <mergeCell ref="BR1082:BW1082"/>
    <mergeCell ref="AV1082:BQ1082"/>
    <mergeCell ref="CF1081:CN1081"/>
    <mergeCell ref="BX1081:CE1081"/>
    <mergeCell ref="BR1081:BW1081"/>
    <mergeCell ref="AV1081:BQ1081"/>
    <mergeCell ref="AV1108:BQ1109"/>
    <mergeCell ref="BR1108:BW1109"/>
    <mergeCell ref="CJ1110:CN1110"/>
    <mergeCell ref="CF1088:CN1088"/>
    <mergeCell ref="AV1089:BQ1089"/>
    <mergeCell ref="BR1089:BW1089"/>
    <mergeCell ref="BX1089:CE1089"/>
    <mergeCell ref="CF1089:CN1089"/>
    <mergeCell ref="AV1090:BQ1090"/>
    <mergeCell ref="BR1090:BW1090"/>
    <mergeCell ref="BX1090:CE1090"/>
    <mergeCell ref="CF1090:CN1090"/>
    <mergeCell ref="CD1108:CN1108"/>
    <mergeCell ref="BX1108:CC1109"/>
    <mergeCell ref="CF1080:CN1080"/>
    <mergeCell ref="BX1080:CE1080"/>
    <mergeCell ref="BR1080:BW1080"/>
    <mergeCell ref="BX1057:CE1057"/>
    <mergeCell ref="BR1057:BW1057"/>
    <mergeCell ref="BR1084:BW1084"/>
    <mergeCell ref="BX1084:CE1084"/>
    <mergeCell ref="CF1084:CN1084"/>
    <mergeCell ref="BR1085:BW1085"/>
    <mergeCell ref="BX1085:CE1085"/>
    <mergeCell ref="CF1085:CN1085"/>
    <mergeCell ref="BR1086:BW1086"/>
    <mergeCell ref="AV1091:BQ1091"/>
    <mergeCell ref="BX1086:CE1086"/>
    <mergeCell ref="CF1086:CN1086"/>
    <mergeCell ref="BR1087:BW1087"/>
    <mergeCell ref="BX1087:CE1087"/>
    <mergeCell ref="CF1087:CN1087"/>
    <mergeCell ref="BR1088:BW1088"/>
    <mergeCell ref="BX1088:CE1088"/>
    <mergeCell ref="CA957:CN957"/>
    <mergeCell ref="AU948:BL948"/>
    <mergeCell ref="AU947:BL947"/>
    <mergeCell ref="AU946:BL946"/>
    <mergeCell ref="AU945:BL945"/>
    <mergeCell ref="CM1053:CN1053"/>
    <mergeCell ref="BS1010:BY1010"/>
    <mergeCell ref="BS1006:BY1006"/>
    <mergeCell ref="BL1006:BR1006"/>
    <mergeCell ref="BZ1005:CF1005"/>
    <mergeCell ref="BS1005:BY1005"/>
    <mergeCell ref="BL1005:BR1005"/>
    <mergeCell ref="BS1004:BY1004"/>
    <mergeCell ref="BL1004:BR1004"/>
    <mergeCell ref="BZ1003:CF1003"/>
    <mergeCell ref="BS1003:BY1003"/>
    <mergeCell ref="BL1003:BR1003"/>
    <mergeCell ref="BZ1002:CF1002"/>
    <mergeCell ref="BS1002:BY1002"/>
    <mergeCell ref="BL1002:BR1002"/>
    <mergeCell ref="BL1001:BR1001"/>
    <mergeCell ref="CA990:CN990"/>
    <mergeCell ref="BL990:BZ990"/>
    <mergeCell ref="CA956:CN956"/>
    <mergeCell ref="CA968:CN969"/>
    <mergeCell ref="CA962:CN963"/>
    <mergeCell ref="CA964:CN965"/>
    <mergeCell ref="BL983:BZ984"/>
    <mergeCell ref="BL985:BZ988"/>
    <mergeCell ref="BL979:BZ980"/>
    <mergeCell ref="BL962:BZ962"/>
    <mergeCell ref="BL963:BZ963"/>
    <mergeCell ref="AU926:BL926"/>
    <mergeCell ref="AU925:BL925"/>
    <mergeCell ref="AU924:BL924"/>
    <mergeCell ref="AU923:BL923"/>
    <mergeCell ref="AU932:BL932"/>
    <mergeCell ref="AU931:BL931"/>
    <mergeCell ref="AU930:BL930"/>
    <mergeCell ref="AU929:BL929"/>
    <mergeCell ref="AU928:BL928"/>
    <mergeCell ref="AU936:BL936"/>
    <mergeCell ref="AU935:BL935"/>
    <mergeCell ref="AU934:BL934"/>
    <mergeCell ref="AU933:BL933"/>
    <mergeCell ref="AU898:BL898"/>
    <mergeCell ref="AU897:BL897"/>
    <mergeCell ref="AU896:BL896"/>
    <mergeCell ref="AU895:BL895"/>
    <mergeCell ref="AU912:BL912"/>
    <mergeCell ref="AU894:BL894"/>
    <mergeCell ref="AU903:BL903"/>
    <mergeCell ref="AU902:BL902"/>
    <mergeCell ref="AU901:BL901"/>
    <mergeCell ref="AU900:BL900"/>
    <mergeCell ref="AU899:BL899"/>
    <mergeCell ref="AU908:BL908"/>
    <mergeCell ref="AU907:BL907"/>
    <mergeCell ref="AU906:BL906"/>
    <mergeCell ref="AU905:BL905"/>
    <mergeCell ref="AU904:BL904"/>
    <mergeCell ref="AU917:BL917"/>
    <mergeCell ref="AU916:BL916"/>
    <mergeCell ref="AU915:BL915"/>
    <mergeCell ref="AU914:BL914"/>
    <mergeCell ref="AU913:BL913"/>
    <mergeCell ref="AU909:BL909"/>
    <mergeCell ref="AU878:BL878"/>
    <mergeCell ref="AU877:BL877"/>
    <mergeCell ref="AU876:BL876"/>
    <mergeCell ref="AU875:BL875"/>
    <mergeCell ref="AU874:BL874"/>
    <mergeCell ref="AU883:BL883"/>
    <mergeCell ref="AU882:BL882"/>
    <mergeCell ref="AU881:BL881"/>
    <mergeCell ref="AU880:BL880"/>
    <mergeCell ref="AU879:BL879"/>
    <mergeCell ref="AU888:BL888"/>
    <mergeCell ref="AU887:BL887"/>
    <mergeCell ref="AU886:BL886"/>
    <mergeCell ref="AU885:BL885"/>
    <mergeCell ref="AU884:BL884"/>
    <mergeCell ref="AU893:BL893"/>
    <mergeCell ref="AU892:BL892"/>
    <mergeCell ref="AU891:BL891"/>
    <mergeCell ref="AU890:BL890"/>
    <mergeCell ref="AU889:BL889"/>
    <mergeCell ref="AU857:BL857"/>
    <mergeCell ref="AU856:BL856"/>
    <mergeCell ref="AU855:BL855"/>
    <mergeCell ref="AU851:BL851"/>
    <mergeCell ref="BV850:CD850"/>
    <mergeCell ref="AU863:BL863"/>
    <mergeCell ref="AU862:BL862"/>
    <mergeCell ref="AU861:BL861"/>
    <mergeCell ref="AU860:BL860"/>
    <mergeCell ref="AU858:BL858"/>
    <mergeCell ref="AU868:BL868"/>
    <mergeCell ref="AU867:BL867"/>
    <mergeCell ref="AU866:BL866"/>
    <mergeCell ref="AU865:BL865"/>
    <mergeCell ref="AU864:BL864"/>
    <mergeCell ref="AU873:BL873"/>
    <mergeCell ref="AU872:BL872"/>
    <mergeCell ref="AU871:BL871"/>
    <mergeCell ref="AU870:BL870"/>
    <mergeCell ref="AU869:BL869"/>
    <mergeCell ref="AW820:CM820"/>
    <mergeCell ref="AV796:CN796"/>
    <mergeCell ref="CE795:CN795"/>
    <mergeCell ref="BW795:CD795"/>
    <mergeCell ref="BO795:BV795"/>
    <mergeCell ref="CE794:CN794"/>
    <mergeCell ref="BW794:CD794"/>
    <mergeCell ref="CE793:CN793"/>
    <mergeCell ref="BW793:CD793"/>
    <mergeCell ref="BO793:BV793"/>
    <mergeCell ref="AV793:BN793"/>
    <mergeCell ref="AV791:BN791"/>
    <mergeCell ref="CE789:CN790"/>
    <mergeCell ref="AV787:CN788"/>
    <mergeCell ref="AV785:CN786"/>
    <mergeCell ref="BV782:CB782"/>
    <mergeCell ref="BO782:BU782"/>
    <mergeCell ref="AV795:BN795"/>
    <mergeCell ref="AV794:BN794"/>
    <mergeCell ref="AV792:BN792"/>
    <mergeCell ref="AV789:BN790"/>
    <mergeCell ref="CI782:CN782"/>
    <mergeCell ref="CE791:CN791"/>
    <mergeCell ref="AV782:BN782"/>
    <mergeCell ref="CC781:CH781"/>
    <mergeCell ref="BV781:CB781"/>
    <mergeCell ref="BO781:BU781"/>
    <mergeCell ref="CC780:CH780"/>
    <mergeCell ref="CI779:CN779"/>
    <mergeCell ref="BV779:CB779"/>
    <mergeCell ref="AV779:BN779"/>
    <mergeCell ref="AV778:BN778"/>
    <mergeCell ref="BV776:CB776"/>
    <mergeCell ref="BO776:BU776"/>
    <mergeCell ref="BO775:CB775"/>
    <mergeCell ref="AV775:BN776"/>
    <mergeCell ref="AV773:CL774"/>
    <mergeCell ref="AV771:CL771"/>
    <mergeCell ref="CF769:CN770"/>
    <mergeCell ref="BW769:CE770"/>
    <mergeCell ref="BN769:BV770"/>
    <mergeCell ref="BF769:BM770"/>
    <mergeCell ref="CI781:CN781"/>
    <mergeCell ref="BA769:BE770"/>
    <mergeCell ref="AV780:BN780"/>
    <mergeCell ref="CC778:CH778"/>
    <mergeCell ref="CI778:CN778"/>
    <mergeCell ref="BO779:BU779"/>
    <mergeCell ref="AV781:BN781"/>
    <mergeCell ref="AV616:BK616"/>
    <mergeCell ref="AV615:BK615"/>
    <mergeCell ref="CG614:CJ614"/>
    <mergeCell ref="CD614:CF614"/>
    <mergeCell ref="CA614:CC614"/>
    <mergeCell ref="BX614:BZ614"/>
    <mergeCell ref="BT614:BW614"/>
    <mergeCell ref="BP614:BS614"/>
    <mergeCell ref="BL614:BO614"/>
    <mergeCell ref="AV614:BK614"/>
    <mergeCell ref="CF652:CI652"/>
    <mergeCell ref="CJ652:CN652"/>
    <mergeCell ref="AV643:CN643"/>
    <mergeCell ref="CA622:CC622"/>
    <mergeCell ref="CD622:CF622"/>
    <mergeCell ref="CG622:CJ622"/>
    <mergeCell ref="CK622:CN622"/>
    <mergeCell ref="BL623:BO623"/>
    <mergeCell ref="BP623:BS623"/>
    <mergeCell ref="BT623:BW623"/>
    <mergeCell ref="BX623:BZ623"/>
    <mergeCell ref="CD623:CF623"/>
    <mergeCell ref="CG623:CJ623"/>
    <mergeCell ref="CK623:CN623"/>
    <mergeCell ref="AV625:BK625"/>
    <mergeCell ref="BL625:BO625"/>
    <mergeCell ref="BP625:BS625"/>
    <mergeCell ref="BT625:BW625"/>
    <mergeCell ref="BX625:BZ625"/>
    <mergeCell ref="CD625:CF625"/>
    <mergeCell ref="CG625:CJ625"/>
    <mergeCell ref="CK625:CN625"/>
    <mergeCell ref="CK594:CN594"/>
    <mergeCell ref="CG594:CJ594"/>
    <mergeCell ref="BP594:BS594"/>
    <mergeCell ref="CK592:CN592"/>
    <mergeCell ref="CG592:CJ592"/>
    <mergeCell ref="CD592:CF592"/>
    <mergeCell ref="BT547:CN547"/>
    <mergeCell ref="BM547:BS547"/>
    <mergeCell ref="BF547:BL547"/>
    <mergeCell ref="BT546:CN546"/>
    <mergeCell ref="BM546:BS546"/>
    <mergeCell ref="BF546:BL546"/>
    <mergeCell ref="BT545:CN545"/>
    <mergeCell ref="BM545:BS545"/>
    <mergeCell ref="BF545:BL545"/>
    <mergeCell ref="AV549:CN549"/>
    <mergeCell ref="CD594:CF594"/>
    <mergeCell ref="BT594:BW594"/>
    <mergeCell ref="AV545:BE545"/>
    <mergeCell ref="BX594:BZ594"/>
    <mergeCell ref="CA594:CC594"/>
    <mergeCell ref="CK593:CN593"/>
    <mergeCell ref="AV594:BK594"/>
    <mergeCell ref="AV591:BK592"/>
    <mergeCell ref="AV543:BE543"/>
    <mergeCell ref="AV539:BE539"/>
    <mergeCell ref="BT536:CN537"/>
    <mergeCell ref="BM536:BS537"/>
    <mergeCell ref="BF536:BL537"/>
    <mergeCell ref="CG510:CN510"/>
    <mergeCell ref="CG508:CN509"/>
    <mergeCell ref="AV504:CN504"/>
    <mergeCell ref="BU503:BY503"/>
    <mergeCell ref="BP503:BT503"/>
    <mergeCell ref="BK503:BO503"/>
    <mergeCell ref="BF503:BJ503"/>
    <mergeCell ref="CJ502:CN502"/>
    <mergeCell ref="CE502:CI502"/>
    <mergeCell ref="BP502:BT502"/>
    <mergeCell ref="BK502:BO502"/>
    <mergeCell ref="BF502:BJ502"/>
    <mergeCell ref="AV523:CC523"/>
    <mergeCell ref="AV524:CC524"/>
    <mergeCell ref="BT511:CF511"/>
    <mergeCell ref="BT512:CF512"/>
    <mergeCell ref="BT513:CF513"/>
    <mergeCell ref="BT514:CF514"/>
    <mergeCell ref="BF538:BL538"/>
    <mergeCell ref="BM538:BS538"/>
    <mergeCell ref="BM539:BS539"/>
    <mergeCell ref="BT539:CN539"/>
    <mergeCell ref="AV511:BS511"/>
    <mergeCell ref="AV512:BS512"/>
    <mergeCell ref="BF540:BL540"/>
    <mergeCell ref="AV502:AZ502"/>
    <mergeCell ref="D531:CN532"/>
    <mergeCell ref="BV488:CN488"/>
    <mergeCell ref="BV485:CN485"/>
    <mergeCell ref="AV485:BU485"/>
    <mergeCell ref="AV498:AZ500"/>
    <mergeCell ref="BA498:BE500"/>
    <mergeCell ref="BF498:BJ500"/>
    <mergeCell ref="BK498:BO500"/>
    <mergeCell ref="AV491:CN491"/>
    <mergeCell ref="AV496:CN497"/>
    <mergeCell ref="BV483:CN483"/>
    <mergeCell ref="AV483:BU483"/>
    <mergeCell ref="BV482:CN482"/>
    <mergeCell ref="AV482:BU482"/>
    <mergeCell ref="BV481:CN481"/>
    <mergeCell ref="AV481:BU481"/>
    <mergeCell ref="AV480:BU480"/>
    <mergeCell ref="BV479:CN479"/>
    <mergeCell ref="BV478:CN478"/>
    <mergeCell ref="BV472:CN477"/>
    <mergeCell ref="BI467:BQ467"/>
    <mergeCell ref="BR466:BZ466"/>
    <mergeCell ref="BI466:BQ466"/>
    <mergeCell ref="AV462:CN463"/>
    <mergeCell ref="AV460:CN460"/>
    <mergeCell ref="AV459:BV459"/>
    <mergeCell ref="AV458:BV458"/>
    <mergeCell ref="CF456:CN456"/>
    <mergeCell ref="BW456:CE456"/>
    <mergeCell ref="AV456:BV456"/>
    <mergeCell ref="CF455:CN455"/>
    <mergeCell ref="AV447:BV447"/>
    <mergeCell ref="AV442:BV442"/>
    <mergeCell ref="AV440:BV441"/>
    <mergeCell ref="AV417:CN417"/>
    <mergeCell ref="AV452:BV452"/>
    <mergeCell ref="AV438:CH439"/>
    <mergeCell ref="BW445:CE445"/>
    <mergeCell ref="AV443:BV443"/>
    <mergeCell ref="AV445:BV445"/>
    <mergeCell ref="CF450:CN450"/>
    <mergeCell ref="CF440:CN441"/>
    <mergeCell ref="BW442:CE442"/>
    <mergeCell ref="CF442:CN442"/>
    <mergeCell ref="BW443:CE443"/>
    <mergeCell ref="BW447:CE447"/>
    <mergeCell ref="CF447:CN447"/>
    <mergeCell ref="CF449:CN449"/>
    <mergeCell ref="CF443:CN443"/>
    <mergeCell ref="CF444:CN444"/>
    <mergeCell ref="CF416:CK416"/>
    <mergeCell ref="CB416:CE416"/>
    <mergeCell ref="BM416:BR416"/>
    <mergeCell ref="AV416:BL416"/>
    <mergeCell ref="BV415:CA415"/>
    <mergeCell ref="BS415:BU415"/>
    <mergeCell ref="AV415:BL415"/>
    <mergeCell ref="BS414:BU414"/>
    <mergeCell ref="AV414:BL414"/>
    <mergeCell ref="AV433:CL433"/>
    <mergeCell ref="CL416:CN416"/>
    <mergeCell ref="BM414:BR414"/>
    <mergeCell ref="CB415:CE415"/>
    <mergeCell ref="CF415:CK415"/>
    <mergeCell ref="BM415:BR415"/>
    <mergeCell ref="BS416:BU416"/>
    <mergeCell ref="BM413:BR413"/>
    <mergeCell ref="AV413:BL413"/>
    <mergeCell ref="CL413:CN413"/>
    <mergeCell ref="BV414:CA414"/>
    <mergeCell ref="CL414:CN414"/>
    <mergeCell ref="CL415:CN415"/>
    <mergeCell ref="BS413:BU413"/>
    <mergeCell ref="BV413:CA413"/>
    <mergeCell ref="CI406:CN406"/>
    <mergeCell ref="AY406:BD406"/>
    <mergeCell ref="AY405:BD405"/>
    <mergeCell ref="AY404:BD404"/>
    <mergeCell ref="BW403:CB403"/>
    <mergeCell ref="BQ403:BV403"/>
    <mergeCell ref="AY403:BD403"/>
    <mergeCell ref="BW402:CB402"/>
    <mergeCell ref="BQ402:BV402"/>
    <mergeCell ref="BK402:BP402"/>
    <mergeCell ref="AY402:BD402"/>
    <mergeCell ref="CI405:CN405"/>
    <mergeCell ref="CF412:CK412"/>
    <mergeCell ref="BK405:BP405"/>
    <mergeCell ref="CI404:CN404"/>
    <mergeCell ref="BW405:CB405"/>
    <mergeCell ref="BW404:CB404"/>
    <mergeCell ref="BQ404:BV404"/>
    <mergeCell ref="CC404:CH404"/>
    <mergeCell ref="CL411:CN411"/>
    <mergeCell ref="BK406:BP406"/>
    <mergeCell ref="BQ406:BV406"/>
    <mergeCell ref="CC402:CH402"/>
    <mergeCell ref="CC403:CH403"/>
    <mergeCell ref="BE406:BJ406"/>
    <mergeCell ref="CC405:CH405"/>
    <mergeCell ref="CC406:CH406"/>
    <mergeCell ref="BE405:BJ405"/>
    <mergeCell ref="BQ405:BV405"/>
    <mergeCell ref="BS412:BU412"/>
    <mergeCell ref="BV411:CA411"/>
    <mergeCell ref="BV412:CA412"/>
    <mergeCell ref="BQ401:BV401"/>
    <mergeCell ref="BK401:BP401"/>
    <mergeCell ref="AY401:BD401"/>
    <mergeCell ref="BQ400:BV400"/>
    <mergeCell ref="BK400:BP400"/>
    <mergeCell ref="BE400:BJ400"/>
    <mergeCell ref="BW399:CB399"/>
    <mergeCell ref="BQ399:BV399"/>
    <mergeCell ref="BE399:BJ399"/>
    <mergeCell ref="BW398:CB398"/>
    <mergeCell ref="BE398:BJ398"/>
    <mergeCell ref="AY398:BD398"/>
    <mergeCell ref="BE397:BJ397"/>
    <mergeCell ref="AY397:BD397"/>
    <mergeCell ref="BK396:BP396"/>
    <mergeCell ref="BE396:BJ396"/>
    <mergeCell ref="CI395:CN395"/>
    <mergeCell ref="CC395:CH395"/>
    <mergeCell ref="BW395:CB395"/>
    <mergeCell ref="CC398:CH398"/>
    <mergeCell ref="CC399:CH399"/>
    <mergeCell ref="BQ396:BV396"/>
    <mergeCell ref="BK398:BP398"/>
    <mergeCell ref="BQ397:BV397"/>
    <mergeCell ref="BQ398:BV398"/>
    <mergeCell ref="CI396:CN396"/>
    <mergeCell ref="CI399:CN399"/>
    <mergeCell ref="BW400:CB400"/>
    <mergeCell ref="BW401:CB401"/>
    <mergeCell ref="CC396:CH396"/>
    <mergeCell ref="CC397:CH397"/>
    <mergeCell ref="CI394:CN394"/>
    <mergeCell ref="CC394:CH394"/>
    <mergeCell ref="CI393:CN393"/>
    <mergeCell ref="BW393:CB393"/>
    <mergeCell ref="BQ393:BV393"/>
    <mergeCell ref="BK393:BP393"/>
    <mergeCell ref="CI392:CN392"/>
    <mergeCell ref="BW392:CB392"/>
    <mergeCell ref="BQ392:BV392"/>
    <mergeCell ref="BK392:BP392"/>
    <mergeCell ref="CI391:CN391"/>
    <mergeCell ref="BQ391:BV391"/>
    <mergeCell ref="CI390:CN390"/>
    <mergeCell ref="BQ390:BV390"/>
    <mergeCell ref="CI389:CN389"/>
    <mergeCell ref="BQ389:BV389"/>
    <mergeCell ref="BK389:BP389"/>
    <mergeCell ref="CC389:CH389"/>
    <mergeCell ref="CC390:CH390"/>
    <mergeCell ref="CC391:CH391"/>
    <mergeCell ref="CC392:CH392"/>
    <mergeCell ref="CC393:CH393"/>
    <mergeCell ref="BW390:CB390"/>
    <mergeCell ref="BW391:CB391"/>
    <mergeCell ref="CI388:CN388"/>
    <mergeCell ref="CI387:CN387"/>
    <mergeCell ref="CC387:CH387"/>
    <mergeCell ref="BE386:BV386"/>
    <mergeCell ref="CD358:CN359"/>
    <mergeCell ref="BP358:BY359"/>
    <mergeCell ref="CD356:CN357"/>
    <mergeCell ref="BP356:BY357"/>
    <mergeCell ref="BV337:CN337"/>
    <mergeCell ref="BP336:BX336"/>
    <mergeCell ref="CJ335:CO335"/>
    <mergeCell ref="BP335:BX335"/>
    <mergeCell ref="AZ335:BO335"/>
    <mergeCell ref="BP334:BX334"/>
    <mergeCell ref="AZ334:BO334"/>
    <mergeCell ref="BP333:BX333"/>
    <mergeCell ref="AZ333:BO333"/>
    <mergeCell ref="BL356:BO357"/>
    <mergeCell ref="BZ356:CC357"/>
    <mergeCell ref="BW386:CN386"/>
    <mergeCell ref="AY387:BD387"/>
    <mergeCell ref="AY388:BD388"/>
    <mergeCell ref="BQ387:BV387"/>
    <mergeCell ref="BE388:BJ388"/>
    <mergeCell ref="BP332:BX332"/>
    <mergeCell ref="AZ332:BO332"/>
    <mergeCell ref="BP331:BX331"/>
    <mergeCell ref="BP330:BX330"/>
    <mergeCell ref="AZ330:BO330"/>
    <mergeCell ref="AZ329:BO329"/>
    <mergeCell ref="AV266:BV266"/>
    <mergeCell ref="BJ264:BW265"/>
    <mergeCell ref="AV264:BI265"/>
    <mergeCell ref="BJ262:BW263"/>
    <mergeCell ref="AV262:BI263"/>
    <mergeCell ref="AV260:CN261"/>
    <mergeCell ref="AV250:CN250"/>
    <mergeCell ref="BR248:CB249"/>
    <mergeCell ref="BG229:BL241"/>
    <mergeCell ref="AV229:BF241"/>
    <mergeCell ref="BM227:BW228"/>
    <mergeCell ref="BG227:BL228"/>
    <mergeCell ref="AV227:BF228"/>
    <mergeCell ref="AZ331:BO331"/>
    <mergeCell ref="CE227:CN228"/>
    <mergeCell ref="CE229:CN241"/>
    <mergeCell ref="BX262:CF263"/>
    <mergeCell ref="BX264:CF265"/>
    <mergeCell ref="CG262:CN263"/>
    <mergeCell ref="CG264:CN265"/>
    <mergeCell ref="CC248:CN249"/>
    <mergeCell ref="CC246:CN247"/>
    <mergeCell ref="BX227:CD228"/>
    <mergeCell ref="BX229:CD241"/>
    <mergeCell ref="BY254:CN255"/>
    <mergeCell ref="BY256:CN257"/>
    <mergeCell ref="BX226:CN226"/>
    <mergeCell ref="BM226:BW226"/>
    <mergeCell ref="AV226:BL226"/>
    <mergeCell ref="AV224:CN225"/>
    <mergeCell ref="AV221:BE221"/>
    <mergeCell ref="AV220:BE220"/>
    <mergeCell ref="BT219:CN219"/>
    <mergeCell ref="BT218:CN218"/>
    <mergeCell ref="BT217:CN217"/>
    <mergeCell ref="AV217:BE217"/>
    <mergeCell ref="BT216:CN216"/>
    <mergeCell ref="AV216:BE216"/>
    <mergeCell ref="BT215:CN215"/>
    <mergeCell ref="BT212:CN212"/>
    <mergeCell ref="BT211:CN211"/>
    <mergeCell ref="BF211:BS211"/>
    <mergeCell ref="BT210:CN210"/>
    <mergeCell ref="BF210:BS210"/>
    <mergeCell ref="AV210:BE210"/>
    <mergeCell ref="BT220:CN220"/>
    <mergeCell ref="BT221:CN221"/>
    <mergeCell ref="BF212:BS212"/>
    <mergeCell ref="BF213:BS213"/>
    <mergeCell ref="BF214:BS214"/>
    <mergeCell ref="BF215:BS215"/>
    <mergeCell ref="BF216:BS216"/>
    <mergeCell ref="BF219:BS219"/>
    <mergeCell ref="BF220:BS220"/>
    <mergeCell ref="BF221:BS221"/>
    <mergeCell ref="AV214:BE214"/>
    <mergeCell ref="AV215:BE215"/>
    <mergeCell ref="BT213:CN213"/>
    <mergeCell ref="CK141:CN141"/>
    <mergeCell ref="AW138:BC138"/>
    <mergeCell ref="CF136:CJ136"/>
    <mergeCell ref="CK136:CN136"/>
    <mergeCell ref="BT209:CN209"/>
    <mergeCell ref="BF209:BS209"/>
    <mergeCell ref="AV209:BE209"/>
    <mergeCell ref="BT208:CN208"/>
    <mergeCell ref="BF208:BS208"/>
    <mergeCell ref="AV207:BE207"/>
    <mergeCell ref="CB196:CM197"/>
    <mergeCell ref="AW196:BC197"/>
    <mergeCell ref="CB193:CM195"/>
    <mergeCell ref="BT193:CA195"/>
    <mergeCell ref="BL193:BS195"/>
    <mergeCell ref="BD193:BK195"/>
    <mergeCell ref="AW193:BC195"/>
    <mergeCell ref="CE185:CM186"/>
    <mergeCell ref="BE183:BL184"/>
    <mergeCell ref="AW183:BD184"/>
    <mergeCell ref="CA174:CM174"/>
    <mergeCell ref="AW174:BH174"/>
    <mergeCell ref="BF205:BS206"/>
    <mergeCell ref="BF207:BS207"/>
    <mergeCell ref="BT207:CN207"/>
    <mergeCell ref="AV208:BE208"/>
    <mergeCell ref="CE181:CM184"/>
    <mergeCell ref="AV202:CN203"/>
    <mergeCell ref="CF143:CJ143"/>
    <mergeCell ref="BY140:CE140"/>
    <mergeCell ref="CF151:CJ151"/>
    <mergeCell ref="CK149:CN149"/>
    <mergeCell ref="CF107:CN107"/>
    <mergeCell ref="AV1058:CN1077"/>
    <mergeCell ref="CK134:CN134"/>
    <mergeCell ref="CF134:CJ134"/>
    <mergeCell ref="BY134:CE134"/>
    <mergeCell ref="BR133:BX133"/>
    <mergeCell ref="BK133:BQ133"/>
    <mergeCell ref="BD133:BJ133"/>
    <mergeCell ref="AW133:BC133"/>
    <mergeCell ref="AW132:BC132"/>
    <mergeCell ref="BR131:BX131"/>
    <mergeCell ref="BK131:BQ131"/>
    <mergeCell ref="BD130:BJ130"/>
    <mergeCell ref="BD129:BJ129"/>
    <mergeCell ref="BR127:BX127"/>
    <mergeCell ref="BK127:BQ127"/>
    <mergeCell ref="BR126:BX126"/>
    <mergeCell ref="BK126:BQ126"/>
    <mergeCell ref="CK125:CN125"/>
    <mergeCell ref="CF125:CJ125"/>
    <mergeCell ref="BD125:BJ125"/>
    <mergeCell ref="CA173:CM173"/>
    <mergeCell ref="AW169:BH170"/>
    <mergeCell ref="CK162:CN162"/>
    <mergeCell ref="CF162:CJ162"/>
    <mergeCell ref="CF161:CJ161"/>
    <mergeCell ref="CK160:CN160"/>
    <mergeCell ref="CF159:CJ159"/>
    <mergeCell ref="CK158:CN158"/>
    <mergeCell ref="CF157:CJ157"/>
    <mergeCell ref="CK151:CN151"/>
    <mergeCell ref="CF150:CJ150"/>
    <mergeCell ref="CX312:DC312"/>
    <mergeCell ref="DD312:DI312"/>
    <mergeCell ref="CX313:DC313"/>
    <mergeCell ref="DD313:DI313"/>
    <mergeCell ref="BL964:BZ964"/>
    <mergeCell ref="BL965:BZ966"/>
    <mergeCell ref="BL967:BZ969"/>
    <mergeCell ref="BD118:BJ118"/>
    <mergeCell ref="BD117:BJ117"/>
    <mergeCell ref="AW117:BC117"/>
    <mergeCell ref="CK116:CN116"/>
    <mergeCell ref="CF116:CJ116"/>
    <mergeCell ref="BR116:BX116"/>
    <mergeCell ref="CF115:CJ115"/>
    <mergeCell ref="BY115:CE115"/>
    <mergeCell ref="BR115:BX115"/>
    <mergeCell ref="BK115:BQ115"/>
    <mergeCell ref="BD115:BJ115"/>
    <mergeCell ref="AW115:BC115"/>
    <mergeCell ref="BY150:CE150"/>
    <mergeCell ref="BR150:BX150"/>
    <mergeCell ref="BK150:BQ150"/>
    <mergeCell ref="BD149:BJ149"/>
    <mergeCell ref="AW149:BC149"/>
    <mergeCell ref="BR147:BX147"/>
    <mergeCell ref="BK147:BQ147"/>
    <mergeCell ref="BD147:BJ147"/>
    <mergeCell ref="AW147:BC147"/>
    <mergeCell ref="CK138:CN138"/>
    <mergeCell ref="BR141:BX141"/>
    <mergeCell ref="BY141:CE141"/>
    <mergeCell ref="CF141:CJ141"/>
    <mergeCell ref="CX314:DC314"/>
    <mergeCell ref="DD314:DI314"/>
    <mergeCell ref="CX315:DC315"/>
    <mergeCell ref="DD315:DI315"/>
    <mergeCell ref="CX316:DC316"/>
    <mergeCell ref="DD316:DI316"/>
    <mergeCell ref="CX317:DC317"/>
    <mergeCell ref="DD317:DI317"/>
    <mergeCell ref="CX318:DC318"/>
    <mergeCell ref="DD318:DI318"/>
    <mergeCell ref="CX319:DC319"/>
    <mergeCell ref="DD319:DI319"/>
    <mergeCell ref="CX320:DC320"/>
    <mergeCell ref="DD320:DI320"/>
    <mergeCell ref="CX321:DC321"/>
    <mergeCell ref="DD321:DI321"/>
    <mergeCell ref="DJ304:DO304"/>
    <mergeCell ref="DJ313:DO313"/>
    <mergeCell ref="CX305:DC305"/>
    <mergeCell ref="DD305:DI305"/>
    <mergeCell ref="CX306:DC306"/>
    <mergeCell ref="DD306:DI306"/>
    <mergeCell ref="CX307:DC307"/>
    <mergeCell ref="DD307:DI307"/>
    <mergeCell ref="CX308:DC308"/>
    <mergeCell ref="DD308:DI308"/>
    <mergeCell ref="CX309:DC309"/>
    <mergeCell ref="DD309:DI309"/>
    <mergeCell ref="CX310:DC310"/>
    <mergeCell ref="DD310:DI310"/>
    <mergeCell ref="CX311:DC311"/>
    <mergeCell ref="DD311:DI311"/>
    <mergeCell ref="DP313:DU313"/>
    <mergeCell ref="DJ314:DO314"/>
    <mergeCell ref="DP314:DU314"/>
    <mergeCell ref="DJ315:DO315"/>
    <mergeCell ref="DP315:DU315"/>
    <mergeCell ref="DJ316:DO316"/>
    <mergeCell ref="DP316:DU316"/>
    <mergeCell ref="DJ317:DO317"/>
    <mergeCell ref="DP317:DU317"/>
    <mergeCell ref="DJ318:DO318"/>
    <mergeCell ref="DP318:DU318"/>
    <mergeCell ref="DJ319:DO319"/>
    <mergeCell ref="DP319:DU319"/>
    <mergeCell ref="DJ320:DO320"/>
    <mergeCell ref="DP320:DU320"/>
    <mergeCell ref="DP304:DU304"/>
    <mergeCell ref="DJ305:DO305"/>
    <mergeCell ref="DP305:DU305"/>
    <mergeCell ref="DJ306:DO306"/>
    <mergeCell ref="DP306:DU306"/>
    <mergeCell ref="DJ307:DO307"/>
    <mergeCell ref="DP307:DU307"/>
    <mergeCell ref="DJ308:DO308"/>
    <mergeCell ref="DP308:DU308"/>
    <mergeCell ref="DJ309:DO309"/>
    <mergeCell ref="DP309:DU309"/>
    <mergeCell ref="DJ310:DO310"/>
    <mergeCell ref="DP310:DU310"/>
    <mergeCell ref="DJ311:DO311"/>
    <mergeCell ref="DP311:DU311"/>
    <mergeCell ref="DJ312:DO312"/>
    <mergeCell ref="DP312:DU312"/>
  </mergeCells>
  <pageMargins left="0.7" right="0.7" top="0.75" bottom="0.75" header="0.3" footer="0.3"/>
  <pageSetup scale="48" fitToHeight="0" orientation="portrait" verticalDpi="300" r:id="rId1"/>
  <rowBreaks count="9" manualBreakCount="9">
    <brk id="101" max="92" man="1"/>
    <brk id="267" max="92" man="1"/>
    <brk id="418" max="92" man="1"/>
    <brk id="585" max="92" man="1"/>
    <brk id="731" max="92" man="1"/>
    <brk id="996" max="92" man="1"/>
    <brk id="1050" max="92" man="1"/>
    <brk id="1241" max="92" man="1"/>
    <brk id="1274" max="92" man="1"/>
  </rowBreaks>
  <ignoredErrors>
    <ignoredError sqref="D310" twoDigitTextYear="1"/>
    <ignoredError sqref="CJ331 CJ333 CJ335 CY342:CY350 P285:Y296 AB575:AJ575 BL625:BS625 BP336 W343:AT351 BV490 BY625:BZ625 BT625:BX625 CA625:CF625 CG625:CN625 CB668:CN668 BP668:CA668 AG527 AK527 AO527 AR527 BT514 CG514 BW459 BO795:CN795 P297:Y29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41"/>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opLeftCell="A5" workbookViewId="0">
      <selection activeCell="H16" sqref="H16"/>
    </sheetView>
  </sheetViews>
  <sheetFormatPr baseColWidth="10" defaultRowHeight="15"/>
  <cols>
    <col min="1" max="1" width="40.28515625" customWidth="1"/>
  </cols>
  <sheetData>
    <row r="1" spans="1:6" ht="17.25" thickBot="1">
      <c r="A1" s="944" t="s">
        <v>1105</v>
      </c>
      <c r="B1" s="947" t="s">
        <v>1106</v>
      </c>
      <c r="C1" s="948"/>
      <c r="D1" s="949"/>
      <c r="E1" s="950" t="s">
        <v>1107</v>
      </c>
      <c r="F1" s="951"/>
    </row>
    <row r="2" spans="1:6" ht="16.5">
      <c r="A2" s="945"/>
      <c r="B2" s="952" t="s">
        <v>1223</v>
      </c>
      <c r="C2" s="952" t="s">
        <v>1224</v>
      </c>
      <c r="D2" s="241" t="s">
        <v>506</v>
      </c>
      <c r="E2" s="953" t="s">
        <v>123</v>
      </c>
      <c r="F2" s="953" t="s">
        <v>124</v>
      </c>
    </row>
    <row r="3" spans="1:6" ht="15" customHeight="1" thickBot="1">
      <c r="A3" s="946"/>
      <c r="B3" s="946"/>
      <c r="C3" s="946"/>
      <c r="D3" s="242" t="s">
        <v>121</v>
      </c>
      <c r="E3" s="954"/>
      <c r="F3" s="954"/>
    </row>
    <row r="4" spans="1:6" ht="15.75" customHeight="1" thickBot="1">
      <c r="A4" s="237" t="s">
        <v>1108</v>
      </c>
      <c r="B4" s="243">
        <v>11</v>
      </c>
      <c r="C4" s="243">
        <v>52</v>
      </c>
      <c r="D4" s="243">
        <v>70</v>
      </c>
      <c r="E4" s="240"/>
      <c r="F4" s="240" t="s">
        <v>965</v>
      </c>
    </row>
    <row r="5" spans="1:6" ht="15.75" thickBot="1">
      <c r="A5" s="237" t="s">
        <v>1109</v>
      </c>
      <c r="B5" s="243">
        <v>24</v>
      </c>
      <c r="C5" s="243">
        <v>60</v>
      </c>
      <c r="D5" s="243">
        <v>85</v>
      </c>
      <c r="E5" s="240"/>
      <c r="F5" s="240" t="s">
        <v>965</v>
      </c>
    </row>
    <row r="6" spans="1:6" ht="15" customHeight="1" thickBot="1">
      <c r="A6" s="237" t="s">
        <v>1110</v>
      </c>
      <c r="B6" s="243">
        <v>5</v>
      </c>
      <c r="C6" s="243">
        <v>12</v>
      </c>
      <c r="D6" s="243">
        <v>14</v>
      </c>
      <c r="E6" s="240"/>
      <c r="F6" s="240" t="s">
        <v>965</v>
      </c>
    </row>
    <row r="7" spans="1:6" ht="15" customHeight="1" thickBot="1">
      <c r="A7" s="237" t="s">
        <v>1111</v>
      </c>
      <c r="B7" s="243">
        <v>12</v>
      </c>
      <c r="C7" s="243">
        <v>28</v>
      </c>
      <c r="D7" s="243">
        <v>30</v>
      </c>
      <c r="E7" s="240"/>
      <c r="F7" s="240" t="s">
        <v>965</v>
      </c>
    </row>
    <row r="8" spans="1:6" ht="15" customHeight="1" thickBot="1">
      <c r="A8" s="237" t="s">
        <v>1112</v>
      </c>
      <c r="B8" s="243">
        <v>6</v>
      </c>
      <c r="C8" s="243">
        <v>13</v>
      </c>
      <c r="D8" s="243">
        <v>20</v>
      </c>
      <c r="E8" s="240"/>
      <c r="F8" s="240" t="s">
        <v>965</v>
      </c>
    </row>
    <row r="9" spans="1:6" ht="15" customHeight="1" thickBot="1">
      <c r="A9" s="238" t="s">
        <v>1113</v>
      </c>
      <c r="B9" s="243">
        <v>10</v>
      </c>
      <c r="C9" s="243">
        <v>26</v>
      </c>
      <c r="D9" s="243">
        <v>46</v>
      </c>
      <c r="E9" s="240"/>
      <c r="F9" s="240" t="s">
        <v>965</v>
      </c>
    </row>
    <row r="10" spans="1:6" ht="15" customHeight="1" thickBot="1">
      <c r="A10" s="238" t="s">
        <v>1114</v>
      </c>
      <c r="B10" s="243">
        <v>14</v>
      </c>
      <c r="C10" s="243">
        <v>34</v>
      </c>
      <c r="D10" s="243">
        <v>42</v>
      </c>
      <c r="E10" s="240"/>
      <c r="F10" s="240" t="s">
        <v>965</v>
      </c>
    </row>
    <row r="11" spans="1:6" ht="15" customHeight="1" thickBot="1">
      <c r="A11" s="237" t="s">
        <v>1115</v>
      </c>
      <c r="B11" s="243">
        <v>16</v>
      </c>
      <c r="C11" s="243">
        <v>33</v>
      </c>
      <c r="D11" s="243">
        <v>55</v>
      </c>
      <c r="E11" s="240"/>
      <c r="F11" s="240" t="s">
        <v>965</v>
      </c>
    </row>
    <row r="12" spans="1:6" ht="15" customHeight="1" thickBot="1">
      <c r="A12" s="237" t="s">
        <v>1116</v>
      </c>
      <c r="B12" s="243">
        <v>9</v>
      </c>
      <c r="C12" s="243">
        <v>28</v>
      </c>
      <c r="D12" s="243">
        <v>30</v>
      </c>
      <c r="E12" s="240"/>
      <c r="F12" s="240" t="s">
        <v>965</v>
      </c>
    </row>
    <row r="13" spans="1:6" ht="15" customHeight="1" thickBot="1">
      <c r="A13" s="237" t="s">
        <v>1117</v>
      </c>
      <c r="B13" s="243">
        <v>6</v>
      </c>
      <c r="C13" s="243">
        <v>10</v>
      </c>
      <c r="D13" s="243">
        <v>12</v>
      </c>
      <c r="E13" s="240"/>
      <c r="F13" s="240" t="s">
        <v>965</v>
      </c>
    </row>
    <row r="14" spans="1:6" ht="15" customHeight="1" thickBot="1">
      <c r="A14" s="237" t="s">
        <v>1118</v>
      </c>
      <c r="B14" s="243">
        <v>7</v>
      </c>
      <c r="C14" s="243">
        <v>11</v>
      </c>
      <c r="D14" s="243">
        <v>16</v>
      </c>
      <c r="E14" s="240"/>
      <c r="F14" s="240" t="s">
        <v>965</v>
      </c>
    </row>
    <row r="15" spans="1:6" ht="15" customHeight="1" thickBot="1">
      <c r="A15" s="238" t="s">
        <v>1119</v>
      </c>
      <c r="B15" s="243">
        <v>24</v>
      </c>
      <c r="C15" s="243">
        <v>70</v>
      </c>
      <c r="D15" s="243">
        <v>80</v>
      </c>
      <c r="E15" s="240"/>
      <c r="F15" s="240" t="s">
        <v>965</v>
      </c>
    </row>
    <row r="16" spans="1:6" ht="15" customHeight="1" thickBot="1">
      <c r="A16" s="237" t="s">
        <v>1120</v>
      </c>
      <c r="B16" s="243">
        <v>5</v>
      </c>
      <c r="C16" s="243">
        <v>21</v>
      </c>
      <c r="D16" s="243">
        <v>22</v>
      </c>
      <c r="E16" s="240"/>
      <c r="F16" s="240" t="s">
        <v>965</v>
      </c>
    </row>
    <row r="17" spans="1:6" ht="15" customHeight="1" thickBot="1">
      <c r="A17" s="237" t="s">
        <v>1121</v>
      </c>
      <c r="B17" s="243">
        <v>5</v>
      </c>
      <c r="C17" s="243">
        <v>10</v>
      </c>
      <c r="D17" s="243">
        <v>20</v>
      </c>
      <c r="E17" s="240"/>
      <c r="F17" s="240" t="s">
        <v>965</v>
      </c>
    </row>
    <row r="18" spans="1:6" ht="15" customHeight="1" thickBot="1">
      <c r="A18" s="237" t="s">
        <v>1122</v>
      </c>
      <c r="B18" s="243">
        <v>14</v>
      </c>
      <c r="C18" s="243">
        <v>30</v>
      </c>
      <c r="D18" s="243">
        <v>40</v>
      </c>
      <c r="E18" s="240"/>
      <c r="F18" s="240" t="s">
        <v>965</v>
      </c>
    </row>
    <row r="19" spans="1:6" ht="15" customHeight="1" thickBot="1">
      <c r="A19" s="237" t="s">
        <v>1123</v>
      </c>
      <c r="B19" s="243">
        <v>8</v>
      </c>
      <c r="C19" s="243">
        <v>24</v>
      </c>
      <c r="D19" s="243">
        <v>32</v>
      </c>
      <c r="E19" s="240"/>
      <c r="F19" s="240" t="s">
        <v>965</v>
      </c>
    </row>
    <row r="20" spans="1:6" ht="15" customHeight="1" thickBot="1">
      <c r="A20" s="237" t="s">
        <v>1124</v>
      </c>
      <c r="B20" s="243">
        <v>22</v>
      </c>
      <c r="C20" s="243">
        <v>70</v>
      </c>
      <c r="D20" s="243">
        <v>105</v>
      </c>
      <c r="E20" s="240"/>
      <c r="F20" s="240" t="s">
        <v>965</v>
      </c>
    </row>
    <row r="21" spans="1:6" ht="15" customHeight="1" thickBot="1">
      <c r="A21" s="237" t="s">
        <v>1125</v>
      </c>
      <c r="B21" s="243">
        <v>10</v>
      </c>
      <c r="C21" s="243">
        <v>33</v>
      </c>
      <c r="D21" s="243">
        <v>40</v>
      </c>
      <c r="E21" s="240"/>
      <c r="F21" s="240" t="s">
        <v>965</v>
      </c>
    </row>
    <row r="22" spans="1:6" ht="15" customHeight="1" thickBot="1">
      <c r="A22" s="237" t="s">
        <v>1126</v>
      </c>
      <c r="B22" s="243">
        <v>9</v>
      </c>
      <c r="C22" s="243">
        <v>25</v>
      </c>
      <c r="D22" s="243">
        <v>30</v>
      </c>
      <c r="E22" s="240"/>
      <c r="F22" s="240" t="s">
        <v>965</v>
      </c>
    </row>
    <row r="23" spans="1:6" ht="15" customHeight="1" thickBot="1">
      <c r="A23" s="237" t="s">
        <v>1127</v>
      </c>
      <c r="B23" s="243">
        <v>93</v>
      </c>
      <c r="C23" s="243">
        <v>300</v>
      </c>
      <c r="D23" s="243">
        <v>300</v>
      </c>
      <c r="E23" s="240"/>
      <c r="F23" s="240" t="s">
        <v>965</v>
      </c>
    </row>
    <row r="24" spans="1:6" ht="15" customHeight="1" thickBot="1">
      <c r="A24" s="237" t="s">
        <v>1225</v>
      </c>
      <c r="B24" s="243">
        <v>22</v>
      </c>
      <c r="C24" s="243">
        <v>66</v>
      </c>
      <c r="D24" s="243">
        <v>77</v>
      </c>
      <c r="E24" s="240"/>
      <c r="F24" s="240" t="s">
        <v>965</v>
      </c>
    </row>
    <row r="25" spans="1:6" ht="15" customHeight="1" thickBot="1">
      <c r="A25" s="237" t="s">
        <v>1128</v>
      </c>
      <c r="B25" s="243">
        <v>6</v>
      </c>
      <c r="C25" s="243">
        <v>15</v>
      </c>
      <c r="D25" s="243">
        <v>19</v>
      </c>
      <c r="E25" s="240"/>
      <c r="F25" s="240" t="s">
        <v>965</v>
      </c>
    </row>
    <row r="26" spans="1:6" ht="15" customHeight="1" thickBot="1">
      <c r="A26" s="237" t="s">
        <v>1129</v>
      </c>
      <c r="B26" s="243">
        <v>125</v>
      </c>
      <c r="C26" s="243">
        <v>188</v>
      </c>
      <c r="D26" s="243">
        <v>308</v>
      </c>
      <c r="E26" s="240"/>
      <c r="F26" s="240" t="s">
        <v>965</v>
      </c>
    </row>
    <row r="27" spans="1:6" ht="15" customHeight="1" thickBot="1">
      <c r="A27" s="237" t="s">
        <v>1130</v>
      </c>
      <c r="B27" s="243">
        <v>4</v>
      </c>
      <c r="C27" s="243">
        <v>9</v>
      </c>
      <c r="D27" s="243">
        <v>12</v>
      </c>
      <c r="E27" s="240"/>
      <c r="F27" s="240" t="s">
        <v>965</v>
      </c>
    </row>
    <row r="28" spans="1:6" ht="15" customHeight="1" thickBot="1">
      <c r="A28" s="237" t="s">
        <v>1131</v>
      </c>
      <c r="B28" s="243">
        <v>7</v>
      </c>
      <c r="C28" s="243">
        <v>16</v>
      </c>
      <c r="D28" s="243">
        <v>20</v>
      </c>
      <c r="E28" s="240"/>
      <c r="F28" s="240" t="s">
        <v>965</v>
      </c>
    </row>
    <row r="29" spans="1:6" ht="15" customHeight="1" thickBot="1">
      <c r="A29" s="237" t="s">
        <v>1132</v>
      </c>
      <c r="B29" s="243">
        <v>9</v>
      </c>
      <c r="C29" s="243">
        <v>19</v>
      </c>
      <c r="D29" s="243">
        <v>35</v>
      </c>
      <c r="E29" s="240"/>
      <c r="F29" s="240" t="s">
        <v>965</v>
      </c>
    </row>
    <row r="30" spans="1:6" ht="15" customHeight="1" thickBot="1">
      <c r="A30" s="237" t="s">
        <v>1133</v>
      </c>
      <c r="B30" s="243">
        <v>7</v>
      </c>
      <c r="C30" s="243">
        <v>8</v>
      </c>
      <c r="D30" s="243">
        <v>12</v>
      </c>
      <c r="E30" s="240"/>
      <c r="F30" s="240" t="s">
        <v>965</v>
      </c>
    </row>
    <row r="31" spans="1:6" ht="15" customHeight="1" thickBot="1">
      <c r="A31" s="237" t="s">
        <v>1134</v>
      </c>
      <c r="B31" s="243">
        <v>17</v>
      </c>
      <c r="C31" s="243">
        <v>55</v>
      </c>
      <c r="D31" s="243">
        <v>65</v>
      </c>
      <c r="E31" s="240"/>
      <c r="F31" s="240" t="s">
        <v>965</v>
      </c>
    </row>
    <row r="32" spans="1:6" ht="15" customHeight="1" thickBot="1">
      <c r="A32" s="237" t="s">
        <v>1135</v>
      </c>
      <c r="B32" s="243">
        <v>4</v>
      </c>
      <c r="C32" s="243">
        <v>14</v>
      </c>
      <c r="D32" s="243">
        <v>20</v>
      </c>
      <c r="E32" s="240"/>
      <c r="F32" s="240" t="s">
        <v>965</v>
      </c>
    </row>
    <row r="33" spans="1:6" ht="15" customHeight="1" thickBot="1">
      <c r="A33" s="237" t="s">
        <v>1136</v>
      </c>
      <c r="B33" s="243">
        <v>6</v>
      </c>
      <c r="C33" s="243">
        <v>15</v>
      </c>
      <c r="D33" s="243">
        <v>20</v>
      </c>
      <c r="E33" s="240"/>
      <c r="F33" s="240" t="s">
        <v>965</v>
      </c>
    </row>
    <row r="34" spans="1:6" ht="15" customHeight="1" thickBot="1">
      <c r="A34" s="237" t="s">
        <v>1137</v>
      </c>
      <c r="B34" s="243">
        <v>5</v>
      </c>
      <c r="C34" s="243">
        <v>12</v>
      </c>
      <c r="D34" s="243">
        <v>14</v>
      </c>
      <c r="E34" s="240"/>
      <c r="F34" s="240" t="s">
        <v>965</v>
      </c>
    </row>
    <row r="35" spans="1:6" ht="15" customHeight="1" thickBot="1">
      <c r="A35" s="237" t="s">
        <v>1138</v>
      </c>
      <c r="B35" s="243">
        <v>11</v>
      </c>
      <c r="C35" s="243">
        <v>20</v>
      </c>
      <c r="D35" s="243">
        <v>40</v>
      </c>
      <c r="E35" s="240"/>
      <c r="F35" s="240" t="s">
        <v>965</v>
      </c>
    </row>
    <row r="36" spans="1:6" ht="15" customHeight="1" thickBot="1">
      <c r="A36" s="237" t="s">
        <v>1139</v>
      </c>
      <c r="B36" s="243">
        <v>11</v>
      </c>
      <c r="C36" s="243">
        <v>29</v>
      </c>
      <c r="D36" s="243">
        <v>27</v>
      </c>
      <c r="E36" s="240"/>
      <c r="F36" s="240" t="s">
        <v>965</v>
      </c>
    </row>
    <row r="37" spans="1:6" ht="15" customHeight="1" thickBot="1">
      <c r="A37" s="237" t="s">
        <v>1140</v>
      </c>
      <c r="B37" s="243">
        <v>6</v>
      </c>
      <c r="C37" s="243">
        <v>18</v>
      </c>
      <c r="D37" s="243">
        <v>20</v>
      </c>
      <c r="E37" s="240"/>
      <c r="F37" s="240" t="s">
        <v>965</v>
      </c>
    </row>
    <row r="38" spans="1:6" ht="15" customHeight="1" thickBot="1">
      <c r="A38" s="237" t="s">
        <v>1141</v>
      </c>
      <c r="B38" s="243">
        <v>4</v>
      </c>
      <c r="C38" s="243">
        <v>16</v>
      </c>
      <c r="D38" s="243">
        <v>18</v>
      </c>
      <c r="E38" s="240"/>
      <c r="F38" s="240" t="s">
        <v>965</v>
      </c>
    </row>
    <row r="39" spans="1:6" ht="15" customHeight="1" thickBot="1">
      <c r="A39" s="237" t="s">
        <v>1142</v>
      </c>
      <c r="B39" s="243">
        <v>7</v>
      </c>
      <c r="C39" s="243">
        <v>23</v>
      </c>
      <c r="D39" s="243">
        <v>30</v>
      </c>
      <c r="E39" s="240"/>
      <c r="F39" s="240" t="s">
        <v>965</v>
      </c>
    </row>
    <row r="40" spans="1:6" ht="15" customHeight="1" thickBot="1">
      <c r="A40" s="237" t="s">
        <v>1143</v>
      </c>
      <c r="B40" s="243">
        <v>7</v>
      </c>
      <c r="C40" s="243">
        <v>16</v>
      </c>
      <c r="D40" s="243">
        <v>30</v>
      </c>
      <c r="E40" s="240"/>
      <c r="F40" s="240" t="s">
        <v>965</v>
      </c>
    </row>
    <row r="41" spans="1:6" ht="15" customHeight="1" thickBot="1">
      <c r="A41" s="237" t="s">
        <v>1144</v>
      </c>
      <c r="B41" s="243">
        <v>8</v>
      </c>
      <c r="C41" s="243">
        <v>19</v>
      </c>
      <c r="D41" s="243">
        <v>30</v>
      </c>
      <c r="E41" s="240"/>
      <c r="F41" s="240" t="s">
        <v>965</v>
      </c>
    </row>
    <row r="42" spans="1:6" ht="15" customHeight="1" thickBot="1">
      <c r="A42" s="237" t="s">
        <v>1145</v>
      </c>
      <c r="B42" s="243">
        <v>5</v>
      </c>
      <c r="C42" s="243">
        <v>12</v>
      </c>
      <c r="D42" s="243">
        <v>15</v>
      </c>
      <c r="E42" s="240"/>
      <c r="F42" s="240" t="s">
        <v>965</v>
      </c>
    </row>
    <row r="43" spans="1:6" ht="15" customHeight="1" thickBot="1">
      <c r="A43" s="237" t="s">
        <v>1146</v>
      </c>
      <c r="B43" s="243">
        <v>22</v>
      </c>
      <c r="C43" s="243">
        <v>65</v>
      </c>
      <c r="D43" s="243">
        <v>65</v>
      </c>
      <c r="E43" s="240"/>
      <c r="F43" s="240" t="s">
        <v>965</v>
      </c>
    </row>
    <row r="44" spans="1:6" ht="15" customHeight="1" thickBot="1">
      <c r="A44" s="237" t="s">
        <v>1147</v>
      </c>
      <c r="B44" s="243">
        <v>5</v>
      </c>
      <c r="C44" s="243">
        <v>9</v>
      </c>
      <c r="D44" s="243">
        <v>15</v>
      </c>
      <c r="E44" s="240"/>
      <c r="F44" s="240" t="s">
        <v>965</v>
      </c>
    </row>
    <row r="45" spans="1:6" ht="15" customHeight="1" thickBot="1">
      <c r="A45" s="237" t="s">
        <v>1148</v>
      </c>
      <c r="B45" s="243">
        <v>3</v>
      </c>
      <c r="C45" s="243">
        <v>9</v>
      </c>
      <c r="D45" s="243">
        <v>11</v>
      </c>
      <c r="E45" s="240"/>
      <c r="F45" s="240" t="s">
        <v>965</v>
      </c>
    </row>
    <row r="46" spans="1:6" ht="15" customHeight="1" thickBot="1">
      <c r="A46" s="237" t="s">
        <v>1149</v>
      </c>
      <c r="B46" s="243">
        <v>6</v>
      </c>
      <c r="C46" s="243">
        <v>12</v>
      </c>
      <c r="D46" s="243">
        <v>15</v>
      </c>
      <c r="E46" s="240"/>
      <c r="F46" s="240" t="s">
        <v>965</v>
      </c>
    </row>
    <row r="47" spans="1:6" ht="15" customHeight="1" thickBot="1">
      <c r="A47" s="237" t="s">
        <v>1150</v>
      </c>
      <c r="B47" s="243">
        <v>11</v>
      </c>
      <c r="C47" s="243">
        <v>33</v>
      </c>
      <c r="D47" s="243">
        <v>43</v>
      </c>
      <c r="E47" s="240"/>
      <c r="F47" s="240" t="s">
        <v>965</v>
      </c>
    </row>
    <row r="48" spans="1:6" ht="15" customHeight="1" thickBot="1">
      <c r="A48" s="237" t="s">
        <v>1151</v>
      </c>
      <c r="B48" s="243">
        <v>5</v>
      </c>
      <c r="C48" s="243">
        <v>11</v>
      </c>
      <c r="D48" s="243">
        <v>20</v>
      </c>
      <c r="E48" s="240"/>
      <c r="F48" s="240" t="s">
        <v>965</v>
      </c>
    </row>
    <row r="49" spans="1:6" ht="15" customHeight="1" thickBot="1">
      <c r="A49" s="237" t="s">
        <v>1152</v>
      </c>
      <c r="B49" s="243">
        <v>6</v>
      </c>
      <c r="C49" s="243">
        <v>19</v>
      </c>
      <c r="D49" s="243">
        <v>35</v>
      </c>
      <c r="E49" s="240"/>
      <c r="F49" s="240" t="s">
        <v>965</v>
      </c>
    </row>
    <row r="50" spans="1:6" ht="15" customHeight="1" thickBot="1">
      <c r="A50" s="237" t="s">
        <v>1226</v>
      </c>
      <c r="B50" s="243">
        <v>6</v>
      </c>
      <c r="C50" s="243">
        <v>18</v>
      </c>
      <c r="D50" s="243">
        <v>24</v>
      </c>
      <c r="E50" s="240"/>
      <c r="F50" s="240" t="s">
        <v>965</v>
      </c>
    </row>
    <row r="51" spans="1:6" ht="15" customHeight="1" thickBot="1">
      <c r="A51" s="237" t="s">
        <v>1153</v>
      </c>
      <c r="B51" s="243">
        <v>4</v>
      </c>
      <c r="C51" s="243">
        <v>9</v>
      </c>
      <c r="D51" s="243">
        <v>15</v>
      </c>
      <c r="E51" s="240"/>
      <c r="F51" s="240" t="s">
        <v>965</v>
      </c>
    </row>
    <row r="52" spans="1:6" ht="15" customHeight="1" thickBot="1">
      <c r="A52" s="237" t="s">
        <v>1154</v>
      </c>
      <c r="B52" s="243">
        <v>10</v>
      </c>
      <c r="C52" s="243">
        <v>20</v>
      </c>
      <c r="D52" s="243">
        <v>40</v>
      </c>
      <c r="E52" s="240"/>
      <c r="F52" s="240" t="s">
        <v>965</v>
      </c>
    </row>
    <row r="53" spans="1:6" ht="15" customHeight="1" thickBot="1">
      <c r="A53" s="237" t="s">
        <v>1155</v>
      </c>
      <c r="B53" s="243">
        <v>12</v>
      </c>
      <c r="C53" s="243">
        <v>17</v>
      </c>
      <c r="D53" s="243">
        <v>40</v>
      </c>
      <c r="E53" s="240"/>
      <c r="F53" s="240" t="s">
        <v>965</v>
      </c>
    </row>
    <row r="54" spans="1:6" ht="15" customHeight="1" thickBot="1">
      <c r="A54" s="238" t="s">
        <v>1156</v>
      </c>
      <c r="B54" s="243">
        <v>7</v>
      </c>
      <c r="C54" s="243">
        <v>15</v>
      </c>
      <c r="D54" s="243">
        <v>30</v>
      </c>
      <c r="E54" s="240"/>
      <c r="F54" s="240" t="s">
        <v>965</v>
      </c>
    </row>
    <row r="55" spans="1:6" ht="15" customHeight="1" thickBot="1">
      <c r="A55" s="237" t="s">
        <v>1157</v>
      </c>
      <c r="B55" s="243">
        <v>11</v>
      </c>
      <c r="C55" s="243">
        <v>29</v>
      </c>
      <c r="D55" s="243">
        <v>40</v>
      </c>
      <c r="E55" s="240"/>
      <c r="F55" s="240" t="s">
        <v>965</v>
      </c>
    </row>
    <row r="56" spans="1:6" ht="15" customHeight="1" thickBot="1">
      <c r="A56" s="237" t="s">
        <v>1158</v>
      </c>
      <c r="B56" s="243">
        <v>7</v>
      </c>
      <c r="C56" s="243">
        <v>20</v>
      </c>
      <c r="D56" s="243">
        <v>26</v>
      </c>
      <c r="E56" s="240"/>
      <c r="F56" s="240" t="s">
        <v>965</v>
      </c>
    </row>
    <row r="57" spans="1:6" ht="15" customHeight="1" thickBot="1">
      <c r="A57" s="237" t="s">
        <v>1159</v>
      </c>
      <c r="B57" s="243">
        <v>10</v>
      </c>
      <c r="C57" s="243">
        <v>28</v>
      </c>
      <c r="D57" s="243">
        <v>36</v>
      </c>
      <c r="E57" s="240"/>
      <c r="F57" s="240" t="s">
        <v>965</v>
      </c>
    </row>
    <row r="58" spans="1:6" ht="15" customHeight="1" thickBot="1">
      <c r="A58" s="237" t="s">
        <v>1160</v>
      </c>
      <c r="B58" s="243">
        <v>6</v>
      </c>
      <c r="C58" s="243">
        <v>10</v>
      </c>
      <c r="D58" s="243">
        <v>15</v>
      </c>
      <c r="E58" s="240"/>
      <c r="F58" s="240" t="s">
        <v>965</v>
      </c>
    </row>
    <row r="59" spans="1:6" ht="15" customHeight="1" thickBot="1">
      <c r="A59" s="237" t="s">
        <v>1161</v>
      </c>
      <c r="B59" s="243">
        <v>3</v>
      </c>
      <c r="C59" s="243">
        <v>12</v>
      </c>
      <c r="D59" s="243">
        <v>18</v>
      </c>
      <c r="E59" s="240"/>
      <c r="F59" s="240" t="s">
        <v>965</v>
      </c>
    </row>
    <row r="60" spans="1:6" ht="15" customHeight="1" thickBot="1">
      <c r="A60" s="237" t="s">
        <v>1162</v>
      </c>
      <c r="B60" s="243">
        <v>5</v>
      </c>
      <c r="C60" s="243">
        <v>8</v>
      </c>
      <c r="D60" s="243">
        <v>16</v>
      </c>
      <c r="E60" s="240"/>
      <c r="F60" s="240" t="s">
        <v>965</v>
      </c>
    </row>
    <row r="61" spans="1:6" ht="15" customHeight="1" thickBot="1">
      <c r="A61" s="237" t="s">
        <v>1163</v>
      </c>
      <c r="B61" s="243">
        <v>9</v>
      </c>
      <c r="C61" s="243">
        <v>23</v>
      </c>
      <c r="D61" s="243">
        <v>27</v>
      </c>
      <c r="E61" s="240"/>
      <c r="F61" s="240" t="s">
        <v>965</v>
      </c>
    </row>
    <row r="62" spans="1:6" ht="15" customHeight="1" thickBot="1">
      <c r="A62" s="237" t="s">
        <v>1164</v>
      </c>
      <c r="B62" s="243">
        <v>4</v>
      </c>
      <c r="C62" s="243">
        <v>8</v>
      </c>
      <c r="D62" s="243">
        <v>14</v>
      </c>
      <c r="E62" s="240"/>
      <c r="F62" s="240" t="s">
        <v>965</v>
      </c>
    </row>
    <row r="63" spans="1:6" ht="15" customHeight="1" thickBot="1">
      <c r="A63" s="237" t="s">
        <v>1165</v>
      </c>
      <c r="B63" s="243">
        <v>6</v>
      </c>
      <c r="C63" s="243">
        <v>12</v>
      </c>
      <c r="D63" s="243">
        <v>20</v>
      </c>
      <c r="E63" s="240"/>
      <c r="F63" s="240" t="s">
        <v>965</v>
      </c>
    </row>
    <row r="64" spans="1:6" ht="15" customHeight="1" thickBot="1">
      <c r="A64" s="237" t="s">
        <v>1166</v>
      </c>
      <c r="B64" s="243">
        <v>5</v>
      </c>
      <c r="C64" s="243">
        <v>5</v>
      </c>
      <c r="D64" s="243">
        <v>10</v>
      </c>
      <c r="E64" s="240"/>
      <c r="F64" s="240" t="s">
        <v>965</v>
      </c>
    </row>
    <row r="65" spans="1:6" ht="15" customHeight="1" thickBot="1">
      <c r="A65" s="237" t="s">
        <v>1167</v>
      </c>
      <c r="B65" s="243">
        <v>5</v>
      </c>
      <c r="C65" s="243">
        <v>13</v>
      </c>
      <c r="D65" s="243">
        <v>23</v>
      </c>
      <c r="E65" s="240"/>
      <c r="F65" s="240" t="s">
        <v>965</v>
      </c>
    </row>
    <row r="66" spans="1:6" ht="15" customHeight="1" thickBot="1">
      <c r="A66" s="237" t="s">
        <v>1168</v>
      </c>
      <c r="B66" s="243">
        <v>3</v>
      </c>
      <c r="C66" s="243">
        <v>6</v>
      </c>
      <c r="D66" s="243">
        <v>12</v>
      </c>
      <c r="E66" s="240"/>
      <c r="F66" s="240" t="s">
        <v>965</v>
      </c>
    </row>
    <row r="67" spans="1:6" ht="15" customHeight="1" thickBot="1">
      <c r="A67" s="238" t="s">
        <v>1169</v>
      </c>
      <c r="B67" s="243">
        <v>5</v>
      </c>
      <c r="C67" s="243">
        <v>10</v>
      </c>
      <c r="D67" s="243">
        <v>15</v>
      </c>
      <c r="E67" s="240"/>
      <c r="F67" s="240" t="s">
        <v>965</v>
      </c>
    </row>
    <row r="68" spans="1:6" ht="15" customHeight="1" thickBot="1">
      <c r="A68" s="238" t="s">
        <v>1170</v>
      </c>
      <c r="B68" s="243">
        <v>5</v>
      </c>
      <c r="C68" s="243">
        <v>12</v>
      </c>
      <c r="D68" s="243">
        <v>17</v>
      </c>
      <c r="E68" s="240"/>
      <c r="F68" s="240" t="s">
        <v>965</v>
      </c>
    </row>
    <row r="69" spans="1:6" ht="15" customHeight="1" thickBot="1">
      <c r="A69" s="238" t="s">
        <v>1171</v>
      </c>
      <c r="B69" s="243">
        <v>6</v>
      </c>
      <c r="C69" s="243">
        <v>20</v>
      </c>
      <c r="D69" s="243">
        <v>20</v>
      </c>
      <c r="E69" s="240"/>
      <c r="F69" s="240" t="s">
        <v>965</v>
      </c>
    </row>
    <row r="70" spans="1:6" ht="15" customHeight="1" thickBot="1">
      <c r="A70" s="238" t="s">
        <v>1172</v>
      </c>
      <c r="B70" s="243">
        <v>6</v>
      </c>
      <c r="C70" s="243">
        <v>18</v>
      </c>
      <c r="D70" s="243">
        <v>24</v>
      </c>
      <c r="E70" s="240"/>
      <c r="F70" s="240" t="s">
        <v>965</v>
      </c>
    </row>
    <row r="71" spans="1:6" ht="15" customHeight="1" thickBot="1">
      <c r="A71" s="238" t="s">
        <v>1173</v>
      </c>
      <c r="B71" s="243">
        <v>3</v>
      </c>
      <c r="C71" s="243">
        <v>6</v>
      </c>
      <c r="D71" s="243">
        <v>6</v>
      </c>
      <c r="E71" s="240"/>
      <c r="F71" s="240" t="s">
        <v>965</v>
      </c>
    </row>
    <row r="72" spans="1:6" ht="15" customHeight="1" thickBot="1">
      <c r="A72" s="238" t="s">
        <v>1175</v>
      </c>
      <c r="B72" s="243">
        <v>9</v>
      </c>
      <c r="C72" s="243">
        <v>15</v>
      </c>
      <c r="D72" s="243">
        <v>24</v>
      </c>
      <c r="E72" s="240"/>
      <c r="F72" s="240" t="s">
        <v>965</v>
      </c>
    </row>
    <row r="73" spans="1:6" ht="15" customHeight="1" thickBot="1">
      <c r="A73" s="238" t="s">
        <v>1176</v>
      </c>
      <c r="B73" s="243">
        <v>14</v>
      </c>
      <c r="C73" s="243">
        <v>39</v>
      </c>
      <c r="D73" s="243">
        <v>50</v>
      </c>
      <c r="E73" s="240"/>
      <c r="F73" s="240" t="s">
        <v>965</v>
      </c>
    </row>
    <row r="74" spans="1:6" ht="15" customHeight="1" thickBot="1">
      <c r="A74" s="238" t="s">
        <v>1177</v>
      </c>
      <c r="B74" s="243">
        <v>5</v>
      </c>
      <c r="C74" s="243">
        <v>12</v>
      </c>
      <c r="D74" s="243">
        <v>17</v>
      </c>
      <c r="E74" s="240"/>
      <c r="F74" s="240" t="s">
        <v>965</v>
      </c>
    </row>
    <row r="75" spans="1:6" ht="15" customHeight="1" thickBot="1">
      <c r="A75" s="238" t="s">
        <v>1178</v>
      </c>
      <c r="B75" s="243">
        <v>7</v>
      </c>
      <c r="C75" s="243">
        <v>14</v>
      </c>
      <c r="D75" s="243">
        <v>16</v>
      </c>
      <c r="E75" s="240"/>
      <c r="F75" s="240" t="s">
        <v>965</v>
      </c>
    </row>
    <row r="76" spans="1:6" ht="15" customHeight="1" thickBot="1">
      <c r="A76" s="238" t="s">
        <v>1179</v>
      </c>
      <c r="B76" s="243">
        <v>3</v>
      </c>
      <c r="C76" s="243">
        <v>7</v>
      </c>
      <c r="D76" s="243">
        <v>10</v>
      </c>
      <c r="E76" s="240"/>
      <c r="F76" s="240" t="s">
        <v>965</v>
      </c>
    </row>
    <row r="77" spans="1:6" ht="15" customHeight="1" thickBot="1">
      <c r="A77" s="238" t="s">
        <v>1180</v>
      </c>
      <c r="B77" s="243">
        <v>4</v>
      </c>
      <c r="C77" s="243">
        <v>10</v>
      </c>
      <c r="D77" s="243">
        <v>10</v>
      </c>
      <c r="E77" s="240"/>
      <c r="F77" s="240" t="s">
        <v>965</v>
      </c>
    </row>
    <row r="78" spans="1:6" ht="15" customHeight="1" thickBot="1">
      <c r="A78" s="238" t="s">
        <v>1181</v>
      </c>
      <c r="B78" s="243">
        <v>6</v>
      </c>
      <c r="C78" s="243">
        <v>18</v>
      </c>
      <c r="D78" s="243">
        <v>24</v>
      </c>
      <c r="E78" s="240"/>
      <c r="F78" s="240" t="s">
        <v>965</v>
      </c>
    </row>
    <row r="79" spans="1:6" ht="15" customHeight="1" thickBot="1">
      <c r="A79" s="238" t="s">
        <v>1182</v>
      </c>
      <c r="B79" s="243">
        <v>6</v>
      </c>
      <c r="C79" s="243">
        <v>13</v>
      </c>
      <c r="D79" s="243">
        <v>19</v>
      </c>
      <c r="E79" s="240"/>
      <c r="F79" s="240" t="s">
        <v>965</v>
      </c>
    </row>
    <row r="80" spans="1:6" ht="15" customHeight="1" thickBot="1">
      <c r="A80" s="238" t="s">
        <v>1183</v>
      </c>
      <c r="B80" s="243">
        <v>6</v>
      </c>
      <c r="C80" s="243">
        <v>15</v>
      </c>
      <c r="D80" s="243">
        <v>24</v>
      </c>
      <c r="E80" s="240"/>
      <c r="F80" s="240" t="s">
        <v>965</v>
      </c>
    </row>
    <row r="81" spans="1:6" ht="15" customHeight="1" thickBot="1">
      <c r="A81" s="238" t="s">
        <v>1184</v>
      </c>
      <c r="B81" s="243">
        <v>5</v>
      </c>
      <c r="C81" s="243">
        <v>10</v>
      </c>
      <c r="D81" s="243">
        <v>20</v>
      </c>
      <c r="E81" s="240"/>
      <c r="F81" s="240" t="s">
        <v>965</v>
      </c>
    </row>
    <row r="82" spans="1:6" ht="15" customHeight="1" thickBot="1">
      <c r="A82" s="238" t="s">
        <v>1185</v>
      </c>
      <c r="B82" s="243">
        <v>13</v>
      </c>
      <c r="C82" s="243">
        <v>25</v>
      </c>
      <c r="D82" s="243">
        <v>35</v>
      </c>
      <c r="E82" s="240"/>
      <c r="F82" s="240" t="s">
        <v>965</v>
      </c>
    </row>
    <row r="83" spans="1:6" ht="15" customHeight="1" thickBot="1">
      <c r="A83" s="238" t="s">
        <v>1186</v>
      </c>
      <c r="B83" s="243">
        <v>4</v>
      </c>
      <c r="C83" s="243">
        <v>10</v>
      </c>
      <c r="D83" s="243">
        <v>10</v>
      </c>
      <c r="E83" s="240"/>
      <c r="F83" s="240" t="s">
        <v>965</v>
      </c>
    </row>
    <row r="84" spans="1:6" ht="15" customHeight="1" thickBot="1">
      <c r="A84" s="238" t="s">
        <v>1187</v>
      </c>
      <c r="B84" s="243">
        <v>3</v>
      </c>
      <c r="C84" s="243">
        <v>9</v>
      </c>
      <c r="D84" s="243">
        <v>10</v>
      </c>
      <c r="E84" s="240"/>
      <c r="F84" s="240" t="s">
        <v>965</v>
      </c>
    </row>
    <row r="85" spans="1:6" ht="15" customHeight="1" thickBot="1">
      <c r="A85" s="238" t="s">
        <v>1188</v>
      </c>
      <c r="B85" s="243">
        <v>9</v>
      </c>
      <c r="C85" s="243">
        <v>13</v>
      </c>
      <c r="D85" s="243">
        <v>22</v>
      </c>
      <c r="E85" s="240"/>
      <c r="F85" s="240" t="s">
        <v>965</v>
      </c>
    </row>
    <row r="86" spans="1:6" ht="15" customHeight="1" thickBot="1">
      <c r="A86" s="238" t="s">
        <v>1189</v>
      </c>
      <c r="B86" s="243">
        <v>5</v>
      </c>
      <c r="C86" s="243">
        <v>14</v>
      </c>
      <c r="D86" s="243">
        <v>14</v>
      </c>
      <c r="E86" s="240"/>
      <c r="F86" s="240" t="s">
        <v>965</v>
      </c>
    </row>
    <row r="87" spans="1:6" ht="15" customHeight="1" thickBot="1">
      <c r="A87" s="238" t="s">
        <v>1190</v>
      </c>
      <c r="B87" s="243">
        <v>8</v>
      </c>
      <c r="C87" s="243">
        <v>32</v>
      </c>
      <c r="D87" s="243">
        <v>32</v>
      </c>
      <c r="E87" s="240"/>
      <c r="F87" s="240" t="s">
        <v>965</v>
      </c>
    </row>
    <row r="88" spans="1:6" ht="15.75" thickBot="1">
      <c r="A88" s="238" t="s">
        <v>1191</v>
      </c>
      <c r="B88" s="243">
        <v>6</v>
      </c>
      <c r="C88" s="243">
        <v>21</v>
      </c>
      <c r="D88" s="243">
        <v>30</v>
      </c>
      <c r="E88" s="240"/>
      <c r="F88" s="240" t="s">
        <v>965</v>
      </c>
    </row>
    <row r="89" spans="1:6" ht="15" customHeight="1" thickBot="1">
      <c r="A89" s="238" t="s">
        <v>1192</v>
      </c>
      <c r="B89" s="243">
        <v>9</v>
      </c>
      <c r="C89" s="243">
        <v>17</v>
      </c>
      <c r="D89" s="243">
        <v>25</v>
      </c>
      <c r="E89" s="240"/>
      <c r="F89" s="240" t="s">
        <v>965</v>
      </c>
    </row>
    <row r="90" spans="1:6" ht="15" customHeight="1" thickBot="1">
      <c r="A90" s="238" t="s">
        <v>1193</v>
      </c>
      <c r="B90" s="243">
        <v>5</v>
      </c>
      <c r="C90" s="243">
        <v>13</v>
      </c>
      <c r="D90" s="243">
        <v>15</v>
      </c>
      <c r="E90" s="240"/>
      <c r="F90" s="240" t="s">
        <v>965</v>
      </c>
    </row>
    <row r="91" spans="1:6" ht="15" customHeight="1" thickBot="1">
      <c r="A91" s="238" t="s">
        <v>1194</v>
      </c>
      <c r="B91" s="243">
        <v>4</v>
      </c>
      <c r="C91" s="243">
        <v>15</v>
      </c>
      <c r="D91" s="243">
        <v>26</v>
      </c>
      <c r="E91" s="240"/>
      <c r="F91" s="240" t="s">
        <v>965</v>
      </c>
    </row>
    <row r="92" spans="1:6" ht="15" customHeight="1" thickBot="1">
      <c r="A92" s="238" t="s">
        <v>1195</v>
      </c>
      <c r="B92" s="243">
        <v>6</v>
      </c>
      <c r="C92" s="243">
        <v>12</v>
      </c>
      <c r="D92" s="243">
        <v>20</v>
      </c>
      <c r="E92" s="240"/>
      <c r="F92" s="240" t="s">
        <v>965</v>
      </c>
    </row>
    <row r="93" spans="1:6" ht="15" customHeight="1" thickBot="1">
      <c r="A93" s="238" t="s">
        <v>1196</v>
      </c>
      <c r="B93" s="243">
        <v>3</v>
      </c>
      <c r="C93" s="243">
        <v>7</v>
      </c>
      <c r="D93" s="243">
        <v>13</v>
      </c>
      <c r="E93" s="240"/>
      <c r="F93" s="240" t="s">
        <v>965</v>
      </c>
    </row>
    <row r="94" spans="1:6" ht="15" customHeight="1" thickBot="1">
      <c r="A94" s="238" t="s">
        <v>1197</v>
      </c>
      <c r="B94" s="243">
        <v>14</v>
      </c>
      <c r="C94" s="243">
        <v>50</v>
      </c>
      <c r="D94" s="243">
        <v>60</v>
      </c>
      <c r="E94" s="240"/>
      <c r="F94" s="240" t="s">
        <v>965</v>
      </c>
    </row>
    <row r="95" spans="1:6" ht="15" customHeight="1" thickBot="1">
      <c r="A95" s="238" t="s">
        <v>1198</v>
      </c>
      <c r="B95" s="243">
        <v>3</v>
      </c>
      <c r="C95" s="243">
        <v>8</v>
      </c>
      <c r="D95" s="243">
        <v>16</v>
      </c>
      <c r="E95" s="240"/>
      <c r="F95" s="240" t="s">
        <v>965</v>
      </c>
    </row>
    <row r="96" spans="1:6" ht="15.75" thickBot="1">
      <c r="A96" s="238" t="s">
        <v>1199</v>
      </c>
      <c r="B96" s="243">
        <v>6</v>
      </c>
      <c r="C96" s="243">
        <v>15</v>
      </c>
      <c r="D96" s="243">
        <v>20</v>
      </c>
      <c r="E96" s="240"/>
      <c r="F96" s="240" t="s">
        <v>965</v>
      </c>
    </row>
    <row r="97" spans="1:6" ht="15" customHeight="1" thickBot="1">
      <c r="A97" s="238" t="s">
        <v>1200</v>
      </c>
      <c r="B97" s="243">
        <v>3</v>
      </c>
      <c r="C97" s="243">
        <v>7</v>
      </c>
      <c r="D97" s="243">
        <v>14</v>
      </c>
      <c r="E97" s="240"/>
      <c r="F97" s="240" t="s">
        <v>965</v>
      </c>
    </row>
    <row r="98" spans="1:6" ht="15" customHeight="1" thickBot="1">
      <c r="A98" s="238" t="s">
        <v>1201</v>
      </c>
      <c r="B98" s="243">
        <v>3</v>
      </c>
      <c r="C98" s="243">
        <v>5</v>
      </c>
      <c r="D98" s="243">
        <v>10</v>
      </c>
      <c r="E98" s="240"/>
      <c r="F98" s="240" t="s">
        <v>965</v>
      </c>
    </row>
    <row r="99" spans="1:6" ht="15" customHeight="1" thickBot="1">
      <c r="A99" s="238" t="s">
        <v>1202</v>
      </c>
      <c r="B99" s="243">
        <v>3</v>
      </c>
      <c r="C99" s="243">
        <v>7</v>
      </c>
      <c r="D99" s="243">
        <v>14</v>
      </c>
      <c r="E99" s="240"/>
      <c r="F99" s="240" t="s">
        <v>965</v>
      </c>
    </row>
    <row r="100" spans="1:6" ht="15" customHeight="1" thickBot="1">
      <c r="A100" s="238" t="s">
        <v>1203</v>
      </c>
      <c r="B100" s="243">
        <v>3</v>
      </c>
      <c r="C100" s="243">
        <v>8</v>
      </c>
      <c r="D100" s="243">
        <v>16</v>
      </c>
      <c r="E100" s="240"/>
      <c r="F100" s="240" t="s">
        <v>965</v>
      </c>
    </row>
    <row r="101" spans="1:6" ht="15" customHeight="1" thickBot="1">
      <c r="A101" s="238" t="s">
        <v>1204</v>
      </c>
      <c r="B101" s="243">
        <v>5</v>
      </c>
      <c r="C101" s="243">
        <v>14</v>
      </c>
      <c r="D101" s="243">
        <v>20</v>
      </c>
      <c r="E101" s="240"/>
      <c r="F101" s="240" t="s">
        <v>965</v>
      </c>
    </row>
    <row r="102" spans="1:6" ht="15" customHeight="1" thickBot="1">
      <c r="A102" s="238" t="s">
        <v>1205</v>
      </c>
      <c r="B102" s="243">
        <v>5</v>
      </c>
      <c r="C102" s="243">
        <v>14</v>
      </c>
      <c r="D102" s="243">
        <v>28</v>
      </c>
      <c r="E102" s="240"/>
      <c r="F102" s="240" t="s">
        <v>965</v>
      </c>
    </row>
    <row r="103" spans="1:6" ht="15" customHeight="1" thickBot="1">
      <c r="A103" s="238" t="s">
        <v>1206</v>
      </c>
      <c r="B103" s="243">
        <v>5</v>
      </c>
      <c r="C103" s="243">
        <v>8</v>
      </c>
      <c r="D103" s="243">
        <v>16</v>
      </c>
      <c r="E103" s="240"/>
      <c r="F103" s="240" t="s">
        <v>965</v>
      </c>
    </row>
    <row r="104" spans="1:6" ht="15" customHeight="1" thickBot="1">
      <c r="A104" s="238" t="s">
        <v>1207</v>
      </c>
      <c r="B104" s="243">
        <v>5</v>
      </c>
      <c r="C104" s="243">
        <v>9</v>
      </c>
      <c r="D104" s="243">
        <v>18</v>
      </c>
      <c r="E104" s="240"/>
      <c r="F104" s="240" t="s">
        <v>965</v>
      </c>
    </row>
    <row r="105" spans="1:6" ht="15" customHeight="1" thickBot="1">
      <c r="A105" s="238" t="s">
        <v>1227</v>
      </c>
      <c r="B105" s="243">
        <v>5</v>
      </c>
      <c r="C105" s="243">
        <v>9</v>
      </c>
      <c r="D105" s="243">
        <v>23</v>
      </c>
      <c r="E105" s="240"/>
      <c r="F105" s="240" t="s">
        <v>965</v>
      </c>
    </row>
    <row r="106" spans="1:6" ht="15" customHeight="1" thickBot="1">
      <c r="A106" s="238" t="s">
        <v>1228</v>
      </c>
      <c r="B106" s="243">
        <v>3</v>
      </c>
      <c r="C106" s="243">
        <v>10</v>
      </c>
      <c r="D106" s="243">
        <v>12</v>
      </c>
      <c r="E106" s="240"/>
      <c r="F106" s="240" t="s">
        <v>965</v>
      </c>
    </row>
    <row r="107" spans="1:6" ht="15" customHeight="1" thickBot="1">
      <c r="A107" s="238" t="s">
        <v>1229</v>
      </c>
      <c r="B107" s="243">
        <v>4</v>
      </c>
      <c r="C107" s="243">
        <v>16</v>
      </c>
      <c r="D107" s="243">
        <v>32</v>
      </c>
      <c r="E107" s="240"/>
      <c r="F107" s="240" t="s">
        <v>965</v>
      </c>
    </row>
    <row r="108" spans="1:6" ht="15.75" thickBot="1">
      <c r="A108" s="238" t="s">
        <v>1230</v>
      </c>
      <c r="B108" s="243">
        <v>5</v>
      </c>
      <c r="C108" s="243">
        <v>15</v>
      </c>
      <c r="D108" s="243">
        <v>30</v>
      </c>
      <c r="E108" s="240"/>
      <c r="F108" s="240" t="s">
        <v>965</v>
      </c>
    </row>
    <row r="109" spans="1:6" ht="15" customHeight="1" thickBot="1">
      <c r="A109" s="238" t="s">
        <v>1231</v>
      </c>
      <c r="B109" s="243">
        <v>6</v>
      </c>
      <c r="C109" s="243">
        <v>14</v>
      </c>
      <c r="D109" s="243">
        <v>28</v>
      </c>
      <c r="E109" s="240"/>
      <c r="F109" s="240" t="s">
        <v>965</v>
      </c>
    </row>
    <row r="110" spans="1:6" ht="15" customHeight="1" thickBot="1">
      <c r="A110" s="238" t="s">
        <v>1232</v>
      </c>
      <c r="B110" s="243">
        <v>5</v>
      </c>
      <c r="C110" s="243">
        <v>10</v>
      </c>
      <c r="D110" s="243">
        <v>20</v>
      </c>
      <c r="E110" s="240"/>
      <c r="F110" s="240" t="s">
        <v>965</v>
      </c>
    </row>
    <row r="111" spans="1:6" ht="15" customHeight="1" thickBot="1">
      <c r="A111" s="238" t="s">
        <v>1233</v>
      </c>
      <c r="B111" s="243">
        <v>5</v>
      </c>
      <c r="C111" s="243">
        <v>9</v>
      </c>
      <c r="D111" s="243">
        <v>18</v>
      </c>
      <c r="E111" s="240"/>
      <c r="F111" s="240" t="s">
        <v>965</v>
      </c>
    </row>
    <row r="112" spans="1:6" ht="15" customHeight="1" thickBot="1">
      <c r="A112" s="238" t="s">
        <v>1234</v>
      </c>
      <c r="B112" s="243">
        <v>3</v>
      </c>
      <c r="C112" s="243">
        <v>5</v>
      </c>
      <c r="D112" s="243">
        <v>10</v>
      </c>
      <c r="E112" s="240"/>
      <c r="F112" s="240" t="s">
        <v>965</v>
      </c>
    </row>
    <row r="113" spans="1:6" ht="15" customHeight="1" thickBot="1">
      <c r="A113" s="238" t="s">
        <v>1235</v>
      </c>
      <c r="B113" s="243">
        <v>3</v>
      </c>
      <c r="C113" s="243">
        <v>5</v>
      </c>
      <c r="D113" s="243">
        <v>10</v>
      </c>
      <c r="E113" s="240"/>
      <c r="F113" s="240" t="s">
        <v>965</v>
      </c>
    </row>
    <row r="114" spans="1:6" ht="15" customHeight="1" thickBot="1">
      <c r="A114" s="238" t="s">
        <v>1236</v>
      </c>
      <c r="B114" s="243">
        <v>5</v>
      </c>
      <c r="C114" s="243">
        <v>9</v>
      </c>
      <c r="D114" s="243">
        <v>18</v>
      </c>
      <c r="E114" s="240"/>
      <c r="F114" s="240" t="s">
        <v>965</v>
      </c>
    </row>
    <row r="115" spans="1:6" ht="15" customHeight="1" thickBot="1">
      <c r="A115" s="238" t="s">
        <v>1237</v>
      </c>
      <c r="B115" s="243">
        <v>3</v>
      </c>
      <c r="C115" s="243">
        <v>5</v>
      </c>
      <c r="D115" s="243">
        <v>10</v>
      </c>
      <c r="E115" s="240"/>
      <c r="F115" s="240" t="s">
        <v>965</v>
      </c>
    </row>
    <row r="116" spans="1:6" ht="15" customHeight="1" thickBot="1">
      <c r="A116" s="238" t="s">
        <v>1238</v>
      </c>
      <c r="B116" s="243">
        <v>5</v>
      </c>
      <c r="C116" s="243">
        <v>9</v>
      </c>
      <c r="D116" s="243">
        <v>18</v>
      </c>
      <c r="E116" s="240"/>
      <c r="F116" s="240" t="s">
        <v>965</v>
      </c>
    </row>
    <row r="117" spans="1:6" ht="15" customHeight="1" thickBot="1">
      <c r="A117" s="238" t="s">
        <v>1239</v>
      </c>
      <c r="B117" s="243">
        <v>5</v>
      </c>
      <c r="C117" s="243">
        <v>9</v>
      </c>
      <c r="D117" s="243">
        <v>18</v>
      </c>
      <c r="E117" s="240"/>
      <c r="F117" s="240" t="s">
        <v>965</v>
      </c>
    </row>
    <row r="118" spans="1:6" ht="15" customHeight="1" thickBot="1">
      <c r="A118" s="238" t="s">
        <v>1240</v>
      </c>
      <c r="B118" s="243">
        <v>3</v>
      </c>
      <c r="C118" s="243">
        <v>5</v>
      </c>
      <c r="D118" s="243">
        <v>10</v>
      </c>
      <c r="E118" s="240"/>
      <c r="F118" s="240" t="s">
        <v>965</v>
      </c>
    </row>
    <row r="119" spans="1:6" ht="15" customHeight="1" thickBot="1">
      <c r="A119" s="238" t="s">
        <v>1241</v>
      </c>
      <c r="B119" s="243">
        <v>3</v>
      </c>
      <c r="C119" s="243">
        <v>5</v>
      </c>
      <c r="D119" s="243">
        <v>10</v>
      </c>
      <c r="E119" s="240"/>
      <c r="F119" s="240" t="s">
        <v>965</v>
      </c>
    </row>
    <row r="120" spans="1:6" ht="15" customHeight="1" thickBot="1">
      <c r="A120" s="238" t="s">
        <v>1242</v>
      </c>
      <c r="B120" s="243">
        <v>3</v>
      </c>
      <c r="C120" s="243">
        <v>5</v>
      </c>
      <c r="D120" s="243">
        <v>10</v>
      </c>
      <c r="E120" s="240"/>
      <c r="F120" s="240" t="s">
        <v>965</v>
      </c>
    </row>
    <row r="121" spans="1:6" ht="15" customHeight="1" thickBot="1">
      <c r="A121" s="238" t="s">
        <v>1243</v>
      </c>
      <c r="B121" s="243">
        <v>3</v>
      </c>
      <c r="C121" s="243">
        <v>5</v>
      </c>
      <c r="D121" s="243">
        <v>10</v>
      </c>
      <c r="E121" s="240"/>
      <c r="F121" s="240" t="s">
        <v>965</v>
      </c>
    </row>
    <row r="122" spans="1:6" ht="15" customHeight="1" thickBot="1">
      <c r="A122" s="238" t="s">
        <v>1244</v>
      </c>
      <c r="B122" s="243">
        <v>5</v>
      </c>
      <c r="C122" s="243">
        <v>9</v>
      </c>
      <c r="D122" s="243">
        <v>18</v>
      </c>
      <c r="E122" s="240"/>
      <c r="F122" s="240" t="s">
        <v>965</v>
      </c>
    </row>
    <row r="123" spans="1:6" ht="15" customHeight="1" thickBot="1">
      <c r="A123" s="238" t="s">
        <v>1245</v>
      </c>
      <c r="B123" s="243">
        <v>5</v>
      </c>
      <c r="C123" s="243">
        <v>9</v>
      </c>
      <c r="D123" s="243">
        <v>18</v>
      </c>
      <c r="E123" s="240"/>
      <c r="F123" s="240" t="s">
        <v>965</v>
      </c>
    </row>
    <row r="124" spans="1:6" ht="15" customHeight="1" thickBot="1">
      <c r="A124" s="238" t="s">
        <v>1246</v>
      </c>
      <c r="B124" s="243">
        <v>3</v>
      </c>
      <c r="C124" s="243">
        <v>5</v>
      </c>
      <c r="D124" s="243">
        <v>10</v>
      </c>
      <c r="E124" s="240"/>
      <c r="F124" s="240" t="s">
        <v>965</v>
      </c>
    </row>
    <row r="125" spans="1:6" ht="15" customHeight="1" thickBot="1">
      <c r="A125" s="238" t="s">
        <v>1247</v>
      </c>
      <c r="B125" s="243">
        <v>5</v>
      </c>
      <c r="C125" s="243">
        <v>9</v>
      </c>
      <c r="D125" s="243">
        <v>18</v>
      </c>
      <c r="E125" s="240"/>
      <c r="F125" s="240" t="s">
        <v>965</v>
      </c>
    </row>
    <row r="126" spans="1:6" ht="15" customHeight="1" thickBot="1">
      <c r="A126" s="238" t="s">
        <v>1248</v>
      </c>
      <c r="B126" s="243">
        <v>3</v>
      </c>
      <c r="C126" s="243">
        <v>5</v>
      </c>
      <c r="D126" s="243">
        <v>10</v>
      </c>
      <c r="E126" s="240"/>
      <c r="F126" s="240" t="s">
        <v>965</v>
      </c>
    </row>
    <row r="127" spans="1:6" ht="15" customHeight="1" thickBot="1">
      <c r="A127" s="238" t="s">
        <v>1249</v>
      </c>
      <c r="B127" s="243">
        <v>5</v>
      </c>
      <c r="C127" s="243">
        <v>9</v>
      </c>
      <c r="D127" s="243">
        <v>18</v>
      </c>
      <c r="E127" s="240"/>
      <c r="F127" s="240" t="s">
        <v>965</v>
      </c>
    </row>
    <row r="128" spans="1:6" ht="15" customHeight="1" thickBot="1">
      <c r="A128" s="238" t="s">
        <v>1250</v>
      </c>
      <c r="B128" s="243">
        <v>7</v>
      </c>
      <c r="C128" s="243">
        <v>25</v>
      </c>
      <c r="D128" s="243">
        <v>50</v>
      </c>
      <c r="E128" s="240"/>
      <c r="F128" s="240" t="s">
        <v>965</v>
      </c>
    </row>
    <row r="129" spans="1:6" ht="15" customHeight="1" thickBot="1">
      <c r="A129" s="238" t="s">
        <v>1251</v>
      </c>
      <c r="B129" s="243">
        <v>17</v>
      </c>
      <c r="C129" s="243">
        <v>24</v>
      </c>
      <c r="D129" s="243">
        <v>48</v>
      </c>
      <c r="E129" s="240"/>
      <c r="F129" s="240" t="s">
        <v>965</v>
      </c>
    </row>
    <row r="130" spans="1:6" ht="15" customHeight="1" thickBot="1">
      <c r="A130" s="238" t="s">
        <v>1252</v>
      </c>
      <c r="B130" s="243">
        <v>5</v>
      </c>
      <c r="C130" s="243">
        <v>11</v>
      </c>
      <c r="D130" s="243">
        <v>24</v>
      </c>
      <c r="E130" s="240"/>
      <c r="F130" s="240" t="s">
        <v>965</v>
      </c>
    </row>
    <row r="131" spans="1:6" ht="15" customHeight="1" thickBot="1">
      <c r="A131" s="238" t="s">
        <v>1253</v>
      </c>
      <c r="B131" s="243">
        <v>5</v>
      </c>
      <c r="C131" s="243">
        <v>20</v>
      </c>
      <c r="D131" s="243">
        <v>40</v>
      </c>
      <c r="E131" s="240"/>
      <c r="F131" s="240" t="s">
        <v>965</v>
      </c>
    </row>
    <row r="132" spans="1:6" ht="15.75" thickBot="1">
      <c r="A132" s="238" t="s">
        <v>1254</v>
      </c>
      <c r="B132" s="243">
        <v>8</v>
      </c>
      <c r="C132" s="243">
        <v>16</v>
      </c>
      <c r="D132" s="243">
        <v>32</v>
      </c>
      <c r="E132" s="240"/>
      <c r="F132" s="240" t="s">
        <v>965</v>
      </c>
    </row>
    <row r="133" spans="1:6" ht="15.75" thickBot="1">
      <c r="A133" s="238" t="s">
        <v>1255</v>
      </c>
      <c r="B133" s="243">
        <v>5</v>
      </c>
      <c r="C133" s="243">
        <v>11</v>
      </c>
      <c r="D133" s="243">
        <v>22</v>
      </c>
      <c r="E133" s="240"/>
      <c r="F133" s="240" t="s">
        <v>965</v>
      </c>
    </row>
    <row r="134" spans="1:6" ht="15.75" thickBot="1">
      <c r="A134" s="238" t="s">
        <v>1256</v>
      </c>
      <c r="B134" s="243">
        <v>3</v>
      </c>
      <c r="C134" s="243">
        <v>5</v>
      </c>
      <c r="D134" s="243">
        <v>10</v>
      </c>
      <c r="E134" s="240"/>
      <c r="F134" s="240" t="s">
        <v>965</v>
      </c>
    </row>
    <row r="135" spans="1:6" ht="15.75" thickBot="1">
      <c r="A135" s="238" t="s">
        <v>1257</v>
      </c>
      <c r="B135" s="243">
        <v>3</v>
      </c>
      <c r="C135" s="243">
        <v>5</v>
      </c>
      <c r="D135" s="243">
        <v>10</v>
      </c>
      <c r="E135" s="240"/>
      <c r="F135" s="240" t="s">
        <v>965</v>
      </c>
    </row>
    <row r="136" spans="1:6" ht="15.75" thickBot="1">
      <c r="A136" s="238" t="s">
        <v>1258</v>
      </c>
      <c r="B136" s="243">
        <v>3</v>
      </c>
      <c r="C136" s="243">
        <v>5</v>
      </c>
      <c r="D136" s="243">
        <v>10</v>
      </c>
      <c r="E136" s="240"/>
      <c r="F136" s="240" t="s">
        <v>965</v>
      </c>
    </row>
    <row r="137" spans="1:6" ht="15.75" thickBot="1">
      <c r="A137" s="238" t="s">
        <v>1259</v>
      </c>
      <c r="B137" s="243">
        <v>4</v>
      </c>
      <c r="C137" s="243">
        <v>8</v>
      </c>
      <c r="D137" s="243">
        <v>16</v>
      </c>
      <c r="E137" s="240"/>
      <c r="F137" s="240" t="s">
        <v>965</v>
      </c>
    </row>
    <row r="138" spans="1:6" ht="15.75" thickBot="1">
      <c r="A138" s="238" t="s">
        <v>1260</v>
      </c>
      <c r="B138" s="243">
        <v>14</v>
      </c>
      <c r="C138" s="243">
        <v>27</v>
      </c>
      <c r="D138" s="243">
        <v>60</v>
      </c>
      <c r="E138" s="240"/>
      <c r="F138" s="240" t="s">
        <v>965</v>
      </c>
    </row>
    <row r="139" spans="1:6" ht="15.75" thickBot="1">
      <c r="A139" s="238" t="s">
        <v>1261</v>
      </c>
      <c r="B139" s="243">
        <v>12</v>
      </c>
      <c r="C139" s="243">
        <v>40</v>
      </c>
      <c r="D139" s="243">
        <v>80</v>
      </c>
      <c r="E139" s="240"/>
      <c r="F139" s="240" t="s">
        <v>965</v>
      </c>
    </row>
    <row r="140" spans="1:6" ht="15.75" thickBot="1">
      <c r="A140" s="238" t="s">
        <v>1262</v>
      </c>
      <c r="B140" s="243">
        <v>12</v>
      </c>
      <c r="C140" s="243">
        <v>24</v>
      </c>
      <c r="D140" s="243">
        <v>50</v>
      </c>
      <c r="E140" s="240"/>
      <c r="F140" s="240" t="s">
        <v>965</v>
      </c>
    </row>
    <row r="141" spans="1:6" ht="15.75" thickBot="1">
      <c r="A141" s="238" t="s">
        <v>1263</v>
      </c>
      <c r="B141" s="243">
        <v>8</v>
      </c>
      <c r="C141" s="243">
        <v>12</v>
      </c>
      <c r="D141" s="243">
        <v>24</v>
      </c>
      <c r="E141" s="240"/>
      <c r="F141" s="240" t="s">
        <v>965</v>
      </c>
    </row>
    <row r="142" spans="1:6" ht="15.75" thickBot="1">
      <c r="A142" s="238" t="s">
        <v>1264</v>
      </c>
      <c r="B142" s="243">
        <v>5</v>
      </c>
      <c r="C142" s="243">
        <v>14</v>
      </c>
      <c r="D142" s="243">
        <v>28</v>
      </c>
      <c r="E142" s="240"/>
      <c r="F142" s="240" t="s">
        <v>965</v>
      </c>
    </row>
    <row r="143" spans="1:6" ht="15.75" thickBot="1">
      <c r="A143" s="238" t="s">
        <v>1174</v>
      </c>
      <c r="B143" s="243">
        <v>4</v>
      </c>
      <c r="C143" s="243">
        <v>11</v>
      </c>
      <c r="D143" s="243">
        <v>23</v>
      </c>
      <c r="E143" s="240"/>
      <c r="F143" s="240" t="s">
        <v>965</v>
      </c>
    </row>
    <row r="144" spans="1:6" ht="15.75" thickBot="1">
      <c r="A144" s="238" t="s">
        <v>1265</v>
      </c>
      <c r="B144" s="243">
        <v>11</v>
      </c>
      <c r="C144" s="243">
        <v>30</v>
      </c>
      <c r="D144" s="243">
        <v>60</v>
      </c>
      <c r="E144" s="240"/>
      <c r="F144" s="240" t="s">
        <v>965</v>
      </c>
    </row>
    <row r="145" spans="1:6" ht="15.75" thickBot="1">
      <c r="A145" s="238" t="s">
        <v>1266</v>
      </c>
      <c r="B145" s="243">
        <v>3</v>
      </c>
      <c r="C145" s="243">
        <v>8</v>
      </c>
      <c r="D145" s="243">
        <v>16</v>
      </c>
      <c r="E145" s="240"/>
      <c r="F145" s="240" t="s">
        <v>965</v>
      </c>
    </row>
    <row r="146" spans="1:6" ht="15.75" thickBot="1">
      <c r="A146" s="238" t="s">
        <v>1267</v>
      </c>
      <c r="B146" s="243">
        <v>10</v>
      </c>
      <c r="C146" s="243">
        <v>27</v>
      </c>
      <c r="D146" s="243">
        <v>36</v>
      </c>
      <c r="E146" s="240"/>
      <c r="F146" s="240" t="s">
        <v>965</v>
      </c>
    </row>
    <row r="147" spans="1:6" ht="15.75" thickBot="1">
      <c r="A147" s="238" t="s">
        <v>1268</v>
      </c>
      <c r="B147" s="244">
        <v>9</v>
      </c>
      <c r="C147" s="244">
        <v>32</v>
      </c>
      <c r="D147" s="244">
        <v>40</v>
      </c>
      <c r="E147" s="240"/>
      <c r="F147" s="240" t="s">
        <v>965</v>
      </c>
    </row>
    <row r="148" spans="1:6" ht="15.75" thickBot="1">
      <c r="A148" s="238" t="s">
        <v>1269</v>
      </c>
      <c r="B148" s="243">
        <v>3</v>
      </c>
      <c r="C148" s="243">
        <v>6</v>
      </c>
      <c r="D148" s="243">
        <v>12</v>
      </c>
      <c r="E148" s="240"/>
      <c r="F148" s="240" t="s">
        <v>965</v>
      </c>
    </row>
    <row r="149" spans="1:6" ht="15.75" thickBot="1">
      <c r="A149" s="238" t="s">
        <v>1270</v>
      </c>
      <c r="B149" s="243">
        <v>2</v>
      </c>
      <c r="C149" s="243">
        <v>3</v>
      </c>
      <c r="D149" s="243">
        <v>4</v>
      </c>
      <c r="E149" s="240"/>
      <c r="F149" s="240" t="s">
        <v>965</v>
      </c>
    </row>
    <row r="150" spans="1:6" ht="15.75" thickBot="1">
      <c r="A150" s="238" t="s">
        <v>1271</v>
      </c>
      <c r="B150" s="243">
        <v>3</v>
      </c>
      <c r="C150" s="243">
        <v>4</v>
      </c>
      <c r="D150" s="243">
        <v>8</v>
      </c>
      <c r="E150" s="240"/>
      <c r="F150" s="240" t="s">
        <v>965</v>
      </c>
    </row>
    <row r="151" spans="1:6" ht="15.75" thickBot="1">
      <c r="A151" s="238" t="s">
        <v>1272</v>
      </c>
      <c r="B151" s="243">
        <v>5</v>
      </c>
      <c r="C151" s="243">
        <v>13</v>
      </c>
      <c r="D151" s="243">
        <v>18</v>
      </c>
      <c r="E151" s="240"/>
      <c r="F151" s="240" t="s">
        <v>965</v>
      </c>
    </row>
    <row r="152" spans="1:6" ht="15.75" thickBot="1">
      <c r="A152" s="238" t="s">
        <v>1273</v>
      </c>
      <c r="B152" s="243">
        <v>3</v>
      </c>
      <c r="C152" s="243">
        <v>8</v>
      </c>
      <c r="D152" s="243">
        <v>9</v>
      </c>
      <c r="E152" s="240"/>
      <c r="F152" s="240" t="s">
        <v>965</v>
      </c>
    </row>
    <row r="153" spans="1:6" ht="15.75" thickBot="1">
      <c r="A153" s="238" t="s">
        <v>1274</v>
      </c>
      <c r="B153" s="243">
        <v>6</v>
      </c>
      <c r="C153" s="243">
        <v>16</v>
      </c>
      <c r="D153" s="243">
        <v>18</v>
      </c>
      <c r="E153" s="240"/>
      <c r="F153" s="240" t="s">
        <v>965</v>
      </c>
    </row>
    <row r="154" spans="1:6" ht="15.75" thickBot="1">
      <c r="A154" s="238" t="s">
        <v>1275</v>
      </c>
      <c r="B154" s="243">
        <v>40</v>
      </c>
      <c r="C154" s="243">
        <v>160</v>
      </c>
      <c r="D154" s="243">
        <v>170</v>
      </c>
      <c r="E154" s="240"/>
      <c r="F154" s="240" t="s">
        <v>965</v>
      </c>
    </row>
    <row r="155" spans="1:6" ht="15.75" thickBot="1">
      <c r="A155" s="238" t="s">
        <v>1276</v>
      </c>
      <c r="B155" s="243">
        <v>5</v>
      </c>
      <c r="C155" s="243">
        <v>10</v>
      </c>
      <c r="D155" s="243">
        <v>20</v>
      </c>
      <c r="E155" s="240"/>
      <c r="F155" s="240" t="s">
        <v>965</v>
      </c>
    </row>
    <row r="156" spans="1:6" ht="15.75" thickBot="1">
      <c r="A156" s="238" t="s">
        <v>1277</v>
      </c>
      <c r="B156" s="243">
        <v>3</v>
      </c>
      <c r="C156" s="243">
        <v>4</v>
      </c>
      <c r="D156" s="243">
        <v>8</v>
      </c>
      <c r="E156" s="240"/>
      <c r="F156" s="240" t="s">
        <v>965</v>
      </c>
    </row>
    <row r="157" spans="1:6" ht="15.75" thickBot="1">
      <c r="A157" s="238" t="s">
        <v>1278</v>
      </c>
      <c r="B157" s="243">
        <v>3</v>
      </c>
      <c r="C157" s="243">
        <v>5</v>
      </c>
      <c r="D157" s="243">
        <v>10</v>
      </c>
      <c r="E157" s="240"/>
      <c r="F157" s="240" t="s">
        <v>965</v>
      </c>
    </row>
    <row r="158" spans="1:6" ht="15.75" thickBot="1">
      <c r="A158" s="238" t="s">
        <v>1279</v>
      </c>
      <c r="B158" s="243">
        <v>4</v>
      </c>
      <c r="C158" s="243">
        <v>7</v>
      </c>
      <c r="D158" s="243">
        <v>12</v>
      </c>
      <c r="E158" s="240"/>
      <c r="F158" s="240" t="s">
        <v>965</v>
      </c>
    </row>
    <row r="159" spans="1:6" ht="15.75" thickBot="1">
      <c r="A159" s="238" t="s">
        <v>1280</v>
      </c>
      <c r="B159" s="243">
        <v>3</v>
      </c>
      <c r="C159" s="243">
        <v>12</v>
      </c>
      <c r="D159" s="243">
        <v>20</v>
      </c>
      <c r="E159" s="240"/>
      <c r="F159" s="240" t="s">
        <v>965</v>
      </c>
    </row>
    <row r="160" spans="1:6" ht="15.75" thickBot="1">
      <c r="A160" s="238" t="s">
        <v>1281</v>
      </c>
      <c r="B160" s="243">
        <v>3</v>
      </c>
      <c r="C160" s="243">
        <v>9</v>
      </c>
      <c r="D160" s="243">
        <v>10</v>
      </c>
      <c r="E160" s="240"/>
      <c r="F160" s="240" t="s">
        <v>965</v>
      </c>
    </row>
    <row r="161" spans="1:6" ht="15.75" thickBot="1">
      <c r="A161" s="238" t="s">
        <v>1282</v>
      </c>
      <c r="B161" s="243">
        <v>3</v>
      </c>
      <c r="C161" s="243">
        <v>9</v>
      </c>
      <c r="D161" s="243">
        <v>10</v>
      </c>
      <c r="E161" s="240"/>
      <c r="F161" s="240" t="s">
        <v>965</v>
      </c>
    </row>
    <row r="162" spans="1:6" ht="15.75" thickBot="1">
      <c r="A162" s="238" t="s">
        <v>1283</v>
      </c>
      <c r="B162" s="243">
        <v>3</v>
      </c>
      <c r="C162" s="243">
        <v>7</v>
      </c>
      <c r="D162" s="243">
        <v>10</v>
      </c>
      <c r="E162" s="240"/>
      <c r="F162" s="240" t="s">
        <v>965</v>
      </c>
    </row>
    <row r="163" spans="1:6" ht="15.75" thickBot="1">
      <c r="A163" s="238" t="s">
        <v>1284</v>
      </c>
      <c r="B163" s="243">
        <v>13</v>
      </c>
      <c r="C163" s="243">
        <v>13</v>
      </c>
      <c r="D163" s="243">
        <v>27</v>
      </c>
      <c r="E163" s="240"/>
      <c r="F163" s="240" t="s">
        <v>965</v>
      </c>
    </row>
    <row r="164" spans="1:6" ht="15.75" thickBot="1">
      <c r="A164" s="238" t="s">
        <v>1285</v>
      </c>
      <c r="B164" s="243">
        <v>6</v>
      </c>
      <c r="C164" s="243">
        <v>15</v>
      </c>
      <c r="D164" s="243">
        <v>22</v>
      </c>
      <c r="E164" s="240"/>
      <c r="F164" s="240" t="s">
        <v>965</v>
      </c>
    </row>
    <row r="165" spans="1:6" ht="15.75" thickBot="1">
      <c r="A165" s="238" t="s">
        <v>1286</v>
      </c>
      <c r="B165" s="243">
        <v>4</v>
      </c>
      <c r="C165" s="243">
        <v>14</v>
      </c>
      <c r="D165" s="243">
        <v>22</v>
      </c>
      <c r="E165" s="240"/>
      <c r="F165" s="240" t="s">
        <v>965</v>
      </c>
    </row>
    <row r="166" spans="1:6" ht="15.75" thickBot="1">
      <c r="A166" s="238" t="s">
        <v>1287</v>
      </c>
      <c r="B166" s="243">
        <v>4</v>
      </c>
      <c r="C166" s="243">
        <v>6</v>
      </c>
      <c r="D166" s="243">
        <v>12</v>
      </c>
      <c r="E166" s="240"/>
      <c r="F166" s="240" t="s">
        <v>965</v>
      </c>
    </row>
    <row r="167" spans="1:6" ht="15.75" thickBot="1">
      <c r="A167" s="238" t="s">
        <v>1288</v>
      </c>
      <c r="B167" s="243">
        <v>6</v>
      </c>
      <c r="C167" s="243">
        <v>13</v>
      </c>
      <c r="D167" s="243">
        <v>24</v>
      </c>
      <c r="E167" s="240"/>
      <c r="F167" s="240" t="s">
        <v>965</v>
      </c>
    </row>
    <row r="168" spans="1:6" ht="15.75" thickBot="1">
      <c r="A168" s="238" t="s">
        <v>1289</v>
      </c>
      <c r="B168" s="243">
        <v>6</v>
      </c>
      <c r="C168" s="243">
        <v>16</v>
      </c>
      <c r="D168" s="243">
        <v>18</v>
      </c>
      <c r="E168" s="240"/>
      <c r="F168" s="240" t="s">
        <v>965</v>
      </c>
    </row>
    <row r="169" spans="1:6" ht="15.75" thickBot="1">
      <c r="A169" s="238" t="s">
        <v>1290</v>
      </c>
      <c r="B169" s="243">
        <v>19</v>
      </c>
      <c r="C169" s="243">
        <v>52</v>
      </c>
      <c r="D169" s="243">
        <v>74</v>
      </c>
      <c r="E169" s="240"/>
      <c r="F169" s="240" t="s">
        <v>965</v>
      </c>
    </row>
    <row r="170" spans="1:6" ht="15.75" thickBot="1">
      <c r="A170" s="238" t="s">
        <v>1291</v>
      </c>
      <c r="B170" s="243">
        <v>5</v>
      </c>
      <c r="C170" s="243">
        <v>13</v>
      </c>
      <c r="D170" s="243">
        <v>15</v>
      </c>
      <c r="E170" s="240"/>
      <c r="F170" s="240" t="s">
        <v>965</v>
      </c>
    </row>
    <row r="171" spans="1:6" ht="15.75" thickBot="1">
      <c r="A171" s="238" t="s">
        <v>1292</v>
      </c>
      <c r="B171" s="243">
        <v>11</v>
      </c>
      <c r="C171" s="243">
        <v>30</v>
      </c>
      <c r="D171" s="243">
        <v>50</v>
      </c>
      <c r="E171" s="240"/>
      <c r="F171" s="240" t="s">
        <v>965</v>
      </c>
    </row>
    <row r="172" spans="1:6" ht="15.75" thickBot="1">
      <c r="A172" s="238" t="s">
        <v>1293</v>
      </c>
      <c r="B172" s="243">
        <v>5</v>
      </c>
      <c r="C172" s="243">
        <v>10</v>
      </c>
      <c r="D172" s="243">
        <v>15</v>
      </c>
      <c r="E172" s="240"/>
      <c r="F172" s="240" t="s">
        <v>965</v>
      </c>
    </row>
    <row r="173" spans="1:6" ht="15.75" thickBot="1">
      <c r="A173" s="238" t="s">
        <v>1294</v>
      </c>
      <c r="B173" s="243">
        <v>3</v>
      </c>
      <c r="C173" s="243">
        <v>5</v>
      </c>
      <c r="D173" s="243">
        <v>6</v>
      </c>
      <c r="E173" s="240"/>
      <c r="F173" s="240" t="s">
        <v>965</v>
      </c>
    </row>
    <row r="174" spans="1:6" ht="15.75" thickBot="1">
      <c r="A174" s="238" t="s">
        <v>1295</v>
      </c>
      <c r="B174" s="243">
        <v>5</v>
      </c>
      <c r="C174" s="243">
        <v>12</v>
      </c>
      <c r="D174" s="243">
        <v>18</v>
      </c>
      <c r="E174" s="240"/>
      <c r="F174" s="240" t="s">
        <v>965</v>
      </c>
    </row>
    <row r="175" spans="1:6" ht="15.75" thickBot="1">
      <c r="A175" s="238" t="s">
        <v>1296</v>
      </c>
      <c r="B175" s="243">
        <v>26</v>
      </c>
      <c r="C175" s="243">
        <v>80</v>
      </c>
      <c r="D175" s="243">
        <v>88</v>
      </c>
      <c r="E175" s="240"/>
      <c r="F175" s="240" t="s">
        <v>965</v>
      </c>
    </row>
    <row r="176" spans="1:6" ht="15.75" thickBot="1">
      <c r="A176" s="238" t="s">
        <v>1297</v>
      </c>
      <c r="B176" s="243">
        <v>4</v>
      </c>
      <c r="C176" s="243">
        <v>10</v>
      </c>
      <c r="D176" s="243">
        <v>14</v>
      </c>
      <c r="E176" s="240"/>
      <c r="F176" s="240" t="s">
        <v>965</v>
      </c>
    </row>
    <row r="177" spans="1:6" ht="15.75" thickBot="1">
      <c r="A177" s="238" t="s">
        <v>1298</v>
      </c>
      <c r="B177" s="243">
        <v>3</v>
      </c>
      <c r="C177" s="243">
        <v>7</v>
      </c>
      <c r="D177" s="243">
        <v>9</v>
      </c>
      <c r="E177" s="240"/>
      <c r="F177" s="240" t="s">
        <v>965</v>
      </c>
    </row>
    <row r="178" spans="1:6" ht="15.75" thickBot="1">
      <c r="A178" s="238" t="s">
        <v>1299</v>
      </c>
      <c r="B178" s="243">
        <v>5</v>
      </c>
      <c r="C178" s="243">
        <v>15</v>
      </c>
      <c r="D178" s="243">
        <v>20</v>
      </c>
      <c r="E178" s="240"/>
      <c r="F178" s="240" t="s">
        <v>965</v>
      </c>
    </row>
    <row r="179" spans="1:6" ht="15.75" thickBot="1">
      <c r="A179" s="238" t="s">
        <v>1300</v>
      </c>
      <c r="B179" s="243">
        <v>2</v>
      </c>
      <c r="C179" s="243">
        <v>2</v>
      </c>
      <c r="D179" s="243">
        <v>4</v>
      </c>
      <c r="E179" s="240"/>
      <c r="F179" s="240" t="s">
        <v>965</v>
      </c>
    </row>
    <row r="180" spans="1:6" ht="15.75" thickBot="1">
      <c r="A180" s="238" t="s">
        <v>1301</v>
      </c>
      <c r="B180" s="243">
        <v>3</v>
      </c>
      <c r="C180" s="243">
        <v>7</v>
      </c>
      <c r="D180" s="243">
        <v>10</v>
      </c>
      <c r="E180" s="240"/>
      <c r="F180" s="240" t="s">
        <v>965</v>
      </c>
    </row>
    <row r="181" spans="1:6" ht="15.75" thickBot="1">
      <c r="A181" s="237" t="s">
        <v>1208</v>
      </c>
      <c r="B181" s="243">
        <v>8</v>
      </c>
      <c r="C181" s="243">
        <v>14</v>
      </c>
      <c r="D181" s="243">
        <v>20</v>
      </c>
      <c r="E181" s="240" t="s">
        <v>965</v>
      </c>
      <c r="F181" s="240"/>
    </row>
    <row r="182" spans="1:6" ht="15.75" thickBot="1">
      <c r="A182" s="238" t="s">
        <v>1209</v>
      </c>
      <c r="B182" s="243">
        <v>9</v>
      </c>
      <c r="C182" s="243">
        <v>12</v>
      </c>
      <c r="D182" s="243">
        <v>21</v>
      </c>
      <c r="E182" s="240" t="s">
        <v>965</v>
      </c>
      <c r="F182" s="240"/>
    </row>
    <row r="183" spans="1:6" ht="15.75" thickBot="1">
      <c r="A183" s="237" t="s">
        <v>1210</v>
      </c>
      <c r="B183" s="243">
        <v>14</v>
      </c>
      <c r="C183" s="243">
        <v>24</v>
      </c>
      <c r="D183" s="243">
        <v>47</v>
      </c>
      <c r="E183" s="240" t="s">
        <v>965</v>
      </c>
      <c r="F183" s="240"/>
    </row>
    <row r="184" spans="1:6" ht="15.75" thickBot="1">
      <c r="A184" s="237" t="s">
        <v>1211</v>
      </c>
      <c r="B184" s="243">
        <v>16</v>
      </c>
      <c r="C184" s="243">
        <v>22</v>
      </c>
      <c r="D184" s="243">
        <v>28</v>
      </c>
      <c r="E184" s="240" t="s">
        <v>965</v>
      </c>
      <c r="F184" s="240"/>
    </row>
    <row r="185" spans="1:6" ht="15.75" thickBot="1">
      <c r="A185" s="239" t="s">
        <v>1302</v>
      </c>
      <c r="B185" s="243">
        <v>20</v>
      </c>
      <c r="C185" s="243">
        <v>32</v>
      </c>
      <c r="D185" s="243">
        <v>48</v>
      </c>
      <c r="E185" s="240" t="s">
        <v>965</v>
      </c>
      <c r="F185" s="240"/>
    </row>
    <row r="186" spans="1:6" ht="15.75" thickBot="1">
      <c r="A186" s="237" t="s">
        <v>1212</v>
      </c>
      <c r="B186" s="243">
        <v>15</v>
      </c>
      <c r="C186" s="243">
        <v>38</v>
      </c>
      <c r="D186" s="243">
        <v>52</v>
      </c>
      <c r="E186" s="240" t="s">
        <v>965</v>
      </c>
      <c r="F186" s="240"/>
    </row>
    <row r="187" spans="1:6" ht="15.75" thickBot="1">
      <c r="A187" s="237" t="s">
        <v>1213</v>
      </c>
      <c r="B187" s="243">
        <v>11</v>
      </c>
      <c r="C187" s="243">
        <v>26</v>
      </c>
      <c r="D187" s="243">
        <v>46</v>
      </c>
      <c r="E187" s="240" t="s">
        <v>965</v>
      </c>
      <c r="F187" s="240"/>
    </row>
    <row r="188" spans="1:6" ht="15.75" thickBot="1">
      <c r="A188" s="238" t="s">
        <v>1214</v>
      </c>
      <c r="B188" s="244">
        <v>9</v>
      </c>
      <c r="C188" s="244">
        <v>20</v>
      </c>
      <c r="D188" s="244">
        <v>30</v>
      </c>
      <c r="E188" s="240" t="s">
        <v>965</v>
      </c>
      <c r="F188" s="240"/>
    </row>
    <row r="189" spans="1:6" ht="15.75" thickBot="1">
      <c r="A189" s="237" t="s">
        <v>1215</v>
      </c>
      <c r="B189" s="245">
        <v>12</v>
      </c>
      <c r="C189" s="245">
        <v>22</v>
      </c>
      <c r="D189" s="245">
        <v>44</v>
      </c>
      <c r="E189" s="240" t="s">
        <v>965</v>
      </c>
      <c r="F189" s="240"/>
    </row>
    <row r="190" spans="1:6" ht="15.75" thickBot="1">
      <c r="A190" s="237" t="s">
        <v>1216</v>
      </c>
      <c r="B190" s="245">
        <v>7</v>
      </c>
      <c r="C190" s="245">
        <v>14</v>
      </c>
      <c r="D190" s="245">
        <v>28</v>
      </c>
      <c r="E190" s="240" t="s">
        <v>965</v>
      </c>
      <c r="F190" s="240"/>
    </row>
    <row r="191" spans="1:6" ht="15.75" thickBot="1">
      <c r="A191" s="238" t="s">
        <v>1217</v>
      </c>
      <c r="B191" s="245">
        <v>10</v>
      </c>
      <c r="C191" s="245">
        <v>10</v>
      </c>
      <c r="D191" s="245">
        <v>20</v>
      </c>
      <c r="E191" s="240" t="s">
        <v>965</v>
      </c>
      <c r="F191" s="240"/>
    </row>
    <row r="192" spans="1:6" ht="15.75" thickBot="1">
      <c r="A192" s="238" t="s">
        <v>1218</v>
      </c>
      <c r="B192" s="243">
        <v>7</v>
      </c>
      <c r="C192" s="243">
        <v>7</v>
      </c>
      <c r="D192" s="243">
        <v>14</v>
      </c>
      <c r="E192" s="240" t="s">
        <v>965</v>
      </c>
      <c r="F192" s="240"/>
    </row>
    <row r="193" spans="1:6" ht="15.75" thickBot="1">
      <c r="A193" s="238" t="s">
        <v>1219</v>
      </c>
      <c r="B193" s="243">
        <v>7</v>
      </c>
      <c r="C193" s="246">
        <v>12</v>
      </c>
      <c r="D193" s="243">
        <v>17</v>
      </c>
      <c r="E193" s="240" t="s">
        <v>965</v>
      </c>
      <c r="F193" s="240"/>
    </row>
    <row r="194" spans="1:6" ht="15.75" thickBot="1">
      <c r="A194" s="238" t="s">
        <v>1220</v>
      </c>
      <c r="B194" s="243">
        <v>8</v>
      </c>
      <c r="C194" s="246">
        <v>10</v>
      </c>
      <c r="D194" s="243">
        <v>20</v>
      </c>
      <c r="E194" s="240" t="s">
        <v>965</v>
      </c>
      <c r="F194" s="240"/>
    </row>
    <row r="195" spans="1:6" ht="15.75" thickBot="1">
      <c r="A195" s="238" t="s">
        <v>1221</v>
      </c>
      <c r="B195" s="243">
        <v>9</v>
      </c>
      <c r="C195" s="243">
        <v>9</v>
      </c>
      <c r="D195" s="243">
        <v>18</v>
      </c>
      <c r="E195" s="240" t="s">
        <v>965</v>
      </c>
      <c r="F195" s="240"/>
    </row>
    <row r="196" spans="1:6" ht="15.75" thickBot="1">
      <c r="A196" s="238" t="s">
        <v>1222</v>
      </c>
      <c r="B196" s="243">
        <v>6</v>
      </c>
      <c r="C196" s="243">
        <v>6</v>
      </c>
      <c r="D196" s="243">
        <v>12</v>
      </c>
      <c r="E196" s="240" t="s">
        <v>965</v>
      </c>
      <c r="F196" s="240"/>
    </row>
    <row r="197" spans="1:6" ht="15.75" thickBot="1">
      <c r="A197" s="238" t="s">
        <v>1303</v>
      </c>
      <c r="B197" s="243">
        <v>6</v>
      </c>
      <c r="C197" s="243">
        <v>14</v>
      </c>
      <c r="D197" s="243">
        <v>22</v>
      </c>
      <c r="E197" s="240" t="s">
        <v>965</v>
      </c>
      <c r="F197" s="240"/>
    </row>
    <row r="198" spans="1:6" ht="15.75" thickBot="1">
      <c r="A198" s="238" t="s">
        <v>1304</v>
      </c>
      <c r="B198" s="243">
        <v>3</v>
      </c>
      <c r="C198" s="243">
        <v>6</v>
      </c>
      <c r="D198" s="243">
        <v>15</v>
      </c>
      <c r="E198" s="240" t="s">
        <v>965</v>
      </c>
      <c r="F198" s="240"/>
    </row>
    <row r="199" spans="1:6" ht="15.75" thickBot="1">
      <c r="A199" s="238" t="s">
        <v>1304</v>
      </c>
      <c r="B199" s="243">
        <v>3</v>
      </c>
      <c r="C199" s="243">
        <v>7</v>
      </c>
      <c r="D199" s="243">
        <v>11</v>
      </c>
      <c r="E199" s="240" t="s">
        <v>965</v>
      </c>
      <c r="F199" s="240"/>
    </row>
    <row r="200" spans="1:6">
      <c r="A200" s="247"/>
      <c r="B200" s="940">
        <v>1614</v>
      </c>
      <c r="C200" s="940">
        <v>3867</v>
      </c>
      <c r="D200" s="942">
        <v>5649</v>
      </c>
      <c r="E200" s="942">
        <v>19</v>
      </c>
      <c r="F200" s="942">
        <v>177</v>
      </c>
    </row>
    <row r="201" spans="1:6" ht="15.75" thickBot="1">
      <c r="A201" s="248" t="s">
        <v>1305</v>
      </c>
      <c r="B201" s="941"/>
      <c r="C201" s="941"/>
      <c r="D201" s="943"/>
      <c r="E201" s="943"/>
      <c r="F201" s="943"/>
    </row>
  </sheetData>
  <mergeCells count="12">
    <mergeCell ref="A1:A3"/>
    <mergeCell ref="B1:D1"/>
    <mergeCell ref="E1:F1"/>
    <mergeCell ref="B2:B3"/>
    <mergeCell ref="C2:C3"/>
    <mergeCell ref="E2:E3"/>
    <mergeCell ref="F2:F3"/>
    <mergeCell ref="B200:B201"/>
    <mergeCell ref="C200:C201"/>
    <mergeCell ref="D200:D201"/>
    <mergeCell ref="E200:E201"/>
    <mergeCell ref="F200:F201"/>
  </mergeCells>
  <hyperlinks>
    <hyperlink ref="C193" r:id="rId1" display="mailto:francoys12@hotmail.com"/>
    <hyperlink ref="C194" r:id="rId2" display="mailto:francoys12@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F14" sqref="F14"/>
    </sheetView>
  </sheetViews>
  <sheetFormatPr baseColWidth="10" defaultRowHeight="15"/>
  <cols>
    <col min="1" max="1" width="36.28515625" customWidth="1"/>
  </cols>
  <sheetData>
    <row r="1" spans="1:3" ht="15.75" thickBot="1">
      <c r="A1" s="955" t="s">
        <v>1307</v>
      </c>
      <c r="B1" s="955"/>
      <c r="C1" s="955"/>
    </row>
    <row r="2" spans="1:3">
      <c r="A2" s="956" t="s">
        <v>1308</v>
      </c>
      <c r="B2" s="957"/>
      <c r="C2" s="958"/>
    </row>
    <row r="3" spans="1:3" ht="15.75" thickBot="1">
      <c r="A3" s="959"/>
      <c r="B3" s="960"/>
      <c r="C3" s="961"/>
    </row>
    <row r="4" spans="1:3" ht="15.75" thickBot="1">
      <c r="A4" s="962" t="s">
        <v>1105</v>
      </c>
      <c r="B4" s="964" t="s">
        <v>1107</v>
      </c>
      <c r="C4" s="965"/>
    </row>
    <row r="5" spans="1:3" ht="15.75" thickBot="1">
      <c r="A5" s="963"/>
      <c r="B5" s="249" t="s">
        <v>1309</v>
      </c>
      <c r="C5" s="249" t="s">
        <v>1310</v>
      </c>
    </row>
    <row r="6" spans="1:3" ht="15.75" thickBot="1">
      <c r="A6" s="250" t="s">
        <v>1090</v>
      </c>
      <c r="B6" s="251"/>
      <c r="C6" s="251" t="s">
        <v>965</v>
      </c>
    </row>
    <row r="7" spans="1:3" ht="15.75" thickBot="1">
      <c r="A7" s="250" t="s">
        <v>1092</v>
      </c>
      <c r="B7" s="251" t="s">
        <v>965</v>
      </c>
      <c r="C7" s="251"/>
    </row>
    <row r="8" spans="1:3" ht="15.75" thickBot="1">
      <c r="A8" s="250" t="s">
        <v>1093</v>
      </c>
      <c r="B8" s="251" t="s">
        <v>965</v>
      </c>
      <c r="C8" s="251"/>
    </row>
    <row r="9" spans="1:3" ht="15.75" thickBot="1">
      <c r="A9" s="250" t="s">
        <v>1094</v>
      </c>
      <c r="B9" s="251" t="s">
        <v>965</v>
      </c>
      <c r="C9" s="251"/>
    </row>
    <row r="10" spans="1:3" ht="15.75" thickBot="1">
      <c r="A10" s="250" t="s">
        <v>1096</v>
      </c>
      <c r="B10" s="251" t="s">
        <v>965</v>
      </c>
      <c r="C10" s="251"/>
    </row>
    <row r="11" spans="1:3" ht="15.75" thickBot="1">
      <c r="A11" s="250" t="s">
        <v>1097</v>
      </c>
      <c r="B11" s="251" t="s">
        <v>965</v>
      </c>
      <c r="C11" s="251"/>
    </row>
    <row r="12" spans="1:3" ht="15.75" thickBot="1">
      <c r="A12" s="250" t="s">
        <v>1098</v>
      </c>
      <c r="B12" s="251"/>
      <c r="C12" s="251" t="s">
        <v>965</v>
      </c>
    </row>
    <row r="13" spans="1:3" ht="15.75" thickBot="1">
      <c r="A13" s="250" t="s">
        <v>1311</v>
      </c>
      <c r="B13" s="251"/>
      <c r="C13" s="251" t="s">
        <v>965</v>
      </c>
    </row>
    <row r="14" spans="1:3" ht="15.75" thickBot="1">
      <c r="A14" s="250" t="s">
        <v>1099</v>
      </c>
      <c r="B14" s="251"/>
      <c r="C14" s="251" t="s">
        <v>965</v>
      </c>
    </row>
    <row r="15" spans="1:3" ht="15.75" thickBot="1">
      <c r="A15" s="250" t="s">
        <v>1100</v>
      </c>
      <c r="B15" s="251" t="s">
        <v>965</v>
      </c>
      <c r="C15" s="251"/>
    </row>
    <row r="16" spans="1:3" ht="15.75" thickBot="1">
      <c r="A16" s="250" t="s">
        <v>1101</v>
      </c>
      <c r="B16" s="251"/>
      <c r="C16" s="251" t="s">
        <v>965</v>
      </c>
    </row>
    <row r="17" spans="1:3" ht="15.75" thickBot="1">
      <c r="A17" s="250" t="s">
        <v>1102</v>
      </c>
      <c r="B17" s="251" t="s">
        <v>965</v>
      </c>
      <c r="C17" s="251"/>
    </row>
    <row r="18" spans="1:3" ht="15.75" thickBot="1">
      <c r="A18" s="250" t="s">
        <v>1312</v>
      </c>
      <c r="B18" s="251"/>
      <c r="C18" s="251" t="s">
        <v>965</v>
      </c>
    </row>
    <row r="19" spans="1:3" ht="15.75" thickBot="1">
      <c r="A19" s="250" t="s">
        <v>1103</v>
      </c>
      <c r="B19" s="251" t="s">
        <v>965</v>
      </c>
      <c r="C19" s="251"/>
    </row>
    <row r="20" spans="1:3" ht="15.75" thickBot="1">
      <c r="A20" s="250" t="s">
        <v>1313</v>
      </c>
      <c r="B20" s="251" t="s">
        <v>965</v>
      </c>
      <c r="C20" s="251"/>
    </row>
    <row r="21" spans="1:3" ht="15.75" thickBot="1">
      <c r="A21" s="250" t="s">
        <v>1314</v>
      </c>
      <c r="B21" s="251" t="s">
        <v>965</v>
      </c>
      <c r="C21" s="251"/>
    </row>
    <row r="22" spans="1:3" ht="15.75" thickBot="1">
      <c r="A22" s="250" t="s">
        <v>1315</v>
      </c>
      <c r="B22" s="251" t="s">
        <v>965</v>
      </c>
      <c r="C22" s="251"/>
    </row>
    <row r="23" spans="1:3" ht="15.75" thickBot="1">
      <c r="A23" s="250" t="s">
        <v>1095</v>
      </c>
      <c r="B23" s="251"/>
      <c r="C23" s="251"/>
    </row>
    <row r="24" spans="1:3" ht="15.75" thickBot="1">
      <c r="A24" s="250" t="s">
        <v>1316</v>
      </c>
      <c r="B24" s="251" t="s">
        <v>965</v>
      </c>
      <c r="C24" s="251"/>
    </row>
    <row r="25" spans="1:3" ht="15.75" thickBot="1">
      <c r="A25" s="250" t="s">
        <v>1317</v>
      </c>
      <c r="B25" s="251" t="s">
        <v>965</v>
      </c>
      <c r="C25" s="251"/>
    </row>
    <row r="26" spans="1:3" ht="15.75" thickBot="1">
      <c r="A26" s="250" t="s">
        <v>1318</v>
      </c>
      <c r="B26" s="251" t="s">
        <v>965</v>
      </c>
      <c r="C26" s="251"/>
    </row>
  </sheetData>
  <mergeCells count="4">
    <mergeCell ref="A1:C1"/>
    <mergeCell ref="A2:C3"/>
    <mergeCell ref="A4:A5"/>
    <mergeCell ref="B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H2" sqref="H2:K10"/>
    </sheetView>
  </sheetViews>
  <sheetFormatPr baseColWidth="10" defaultRowHeight="15"/>
  <cols>
    <col min="1" max="1" width="30.140625" customWidth="1"/>
    <col min="8" max="8" width="22.140625" customWidth="1"/>
  </cols>
  <sheetData>
    <row r="1" spans="1:11">
      <c r="A1" s="269" t="s">
        <v>1427</v>
      </c>
      <c r="B1" s="269" t="s">
        <v>1091</v>
      </c>
      <c r="C1" s="266"/>
      <c r="D1" s="268"/>
      <c r="E1" s="267" t="s">
        <v>1091</v>
      </c>
      <c r="F1" s="267"/>
    </row>
    <row r="2" spans="1:11">
      <c r="A2" s="269" t="s">
        <v>1428</v>
      </c>
      <c r="B2" s="269" t="s">
        <v>1091</v>
      </c>
      <c r="C2" s="266"/>
      <c r="D2" s="266"/>
      <c r="E2" s="269" t="s">
        <v>1091</v>
      </c>
      <c r="F2" s="269"/>
      <c r="H2" s="966" t="s">
        <v>1105</v>
      </c>
      <c r="I2" s="967" t="s">
        <v>45</v>
      </c>
      <c r="J2" s="968"/>
      <c r="K2" s="969" t="s">
        <v>451</v>
      </c>
    </row>
    <row r="3" spans="1:11">
      <c r="A3" s="269" t="s">
        <v>1429</v>
      </c>
      <c r="B3" s="269" t="s">
        <v>1091</v>
      </c>
      <c r="C3" s="266"/>
      <c r="D3" s="266"/>
      <c r="E3" s="269" t="s">
        <v>1091</v>
      </c>
      <c r="F3" s="269"/>
      <c r="H3" s="966"/>
      <c r="I3" s="285" t="s">
        <v>123</v>
      </c>
      <c r="J3" s="285" t="s">
        <v>124</v>
      </c>
      <c r="K3" s="970"/>
    </row>
    <row r="4" spans="1:11">
      <c r="A4" s="269" t="s">
        <v>1430</v>
      </c>
      <c r="B4" s="269" t="s">
        <v>1091</v>
      </c>
      <c r="C4" s="266"/>
      <c r="D4" s="266"/>
      <c r="E4" s="269" t="s">
        <v>1091</v>
      </c>
      <c r="F4" s="269"/>
      <c r="H4" s="269" t="s">
        <v>1471</v>
      </c>
      <c r="I4" s="269" t="s">
        <v>1477</v>
      </c>
      <c r="J4" s="266"/>
      <c r="K4" s="269" t="s">
        <v>777</v>
      </c>
    </row>
    <row r="5" spans="1:11">
      <c r="A5" s="269" t="s">
        <v>1431</v>
      </c>
      <c r="B5" s="269" t="s">
        <v>1091</v>
      </c>
      <c r="C5" s="266"/>
      <c r="D5" s="266"/>
      <c r="E5" s="269" t="s">
        <v>1091</v>
      </c>
      <c r="F5" s="269"/>
      <c r="H5" s="269" t="s">
        <v>1472</v>
      </c>
      <c r="I5" s="269" t="s">
        <v>1478</v>
      </c>
      <c r="J5" s="266"/>
      <c r="K5" s="269" t="s">
        <v>1479</v>
      </c>
    </row>
    <row r="6" spans="1:11">
      <c r="A6" s="269" t="s">
        <v>1432</v>
      </c>
      <c r="B6" s="269" t="s">
        <v>1091</v>
      </c>
      <c r="C6" s="266"/>
      <c r="D6" s="266"/>
      <c r="E6" s="269" t="s">
        <v>1091</v>
      </c>
      <c r="F6" s="269"/>
      <c r="H6" s="269" t="s">
        <v>1473</v>
      </c>
      <c r="I6" s="269" t="s">
        <v>1480</v>
      </c>
      <c r="J6" s="266"/>
      <c r="K6" s="269" t="s">
        <v>1481</v>
      </c>
    </row>
    <row r="7" spans="1:11">
      <c r="A7" s="269" t="s">
        <v>1433</v>
      </c>
      <c r="B7" s="269"/>
      <c r="C7" s="269" t="s">
        <v>1091</v>
      </c>
      <c r="D7" s="266"/>
      <c r="E7" s="265"/>
      <c r="F7" s="269" t="s">
        <v>1091</v>
      </c>
      <c r="H7" s="269" t="s">
        <v>1474</v>
      </c>
      <c r="I7" s="286" t="s">
        <v>1482</v>
      </c>
      <c r="J7" s="266"/>
      <c r="K7" s="269" t="s">
        <v>1479</v>
      </c>
    </row>
    <row r="8" spans="1:11">
      <c r="A8" s="269" t="s">
        <v>1434</v>
      </c>
      <c r="B8" s="269"/>
      <c r="C8" s="269" t="s">
        <v>1091</v>
      </c>
      <c r="D8" s="266"/>
      <c r="E8" s="265"/>
      <c r="F8" s="269" t="s">
        <v>1091</v>
      </c>
      <c r="H8" s="269" t="s">
        <v>1475</v>
      </c>
      <c r="I8" s="269" t="s">
        <v>1483</v>
      </c>
      <c r="J8" s="266"/>
      <c r="K8" s="269" t="s">
        <v>1481</v>
      </c>
    </row>
    <row r="9" spans="1:11">
      <c r="A9" s="269" t="s">
        <v>976</v>
      </c>
      <c r="B9" s="269"/>
      <c r="C9" s="269" t="s">
        <v>1091</v>
      </c>
      <c r="D9" s="266"/>
      <c r="E9" s="265"/>
      <c r="F9" s="269" t="s">
        <v>1091</v>
      </c>
      <c r="H9" s="269" t="s">
        <v>1476</v>
      </c>
      <c r="I9" s="269" t="s">
        <v>1484</v>
      </c>
      <c r="J9" s="266"/>
      <c r="K9" s="269" t="s">
        <v>450</v>
      </c>
    </row>
    <row r="10" spans="1:11">
      <c r="A10" s="269" t="s">
        <v>1435</v>
      </c>
      <c r="B10" s="269"/>
      <c r="C10" s="269" t="s">
        <v>1091</v>
      </c>
      <c r="D10" s="266"/>
      <c r="E10" s="269" t="s">
        <v>1091</v>
      </c>
      <c r="F10" s="269"/>
      <c r="H10" s="269" t="s">
        <v>1476</v>
      </c>
      <c r="I10" s="266"/>
      <c r="J10" s="286" t="s">
        <v>1485</v>
      </c>
      <c r="K10" s="269" t="s">
        <v>450</v>
      </c>
    </row>
    <row r="11" spans="1:11">
      <c r="A11" s="269" t="s">
        <v>1436</v>
      </c>
      <c r="B11" s="269"/>
      <c r="C11" s="269" t="s">
        <v>1091</v>
      </c>
      <c r="D11" s="266"/>
      <c r="E11" s="269" t="s">
        <v>1091</v>
      </c>
      <c r="F11" s="269"/>
    </row>
    <row r="12" spans="1:11">
      <c r="A12" s="269" t="s">
        <v>1437</v>
      </c>
      <c r="B12" s="269"/>
      <c r="C12" s="269" t="s">
        <v>1091</v>
      </c>
      <c r="D12" s="266"/>
      <c r="E12" s="269" t="s">
        <v>1091</v>
      </c>
      <c r="F12" s="269"/>
    </row>
    <row r="13" spans="1:11">
      <c r="A13" s="269" t="s">
        <v>1438</v>
      </c>
      <c r="B13" s="269"/>
      <c r="C13" s="269" t="s">
        <v>1091</v>
      </c>
      <c r="D13" s="266"/>
      <c r="E13" s="269" t="s">
        <v>1091</v>
      </c>
      <c r="F13" s="269"/>
    </row>
    <row r="14" spans="1:11">
      <c r="A14" s="269" t="s">
        <v>1439</v>
      </c>
      <c r="B14" s="269"/>
      <c r="C14" s="269" t="s">
        <v>1091</v>
      </c>
      <c r="D14" s="266"/>
      <c r="E14" s="265"/>
      <c r="F14" s="269" t="s">
        <v>1091</v>
      </c>
    </row>
    <row r="15" spans="1:11">
      <c r="A15" s="269" t="s">
        <v>1440</v>
      </c>
      <c r="B15" s="269"/>
      <c r="C15" s="269" t="s">
        <v>1091</v>
      </c>
      <c r="D15" s="266"/>
      <c r="E15" s="265"/>
      <c r="F15" s="269" t="s">
        <v>1091</v>
      </c>
    </row>
    <row r="16" spans="1:11">
      <c r="A16" s="269" t="s">
        <v>1441</v>
      </c>
      <c r="B16" s="269"/>
      <c r="C16" s="269" t="s">
        <v>1091</v>
      </c>
      <c r="D16" s="266"/>
      <c r="E16" s="265"/>
      <c r="F16" s="269" t="s">
        <v>1091</v>
      </c>
    </row>
    <row r="17" spans="1:6">
      <c r="A17" s="269" t="s">
        <v>1442</v>
      </c>
      <c r="B17" s="269"/>
      <c r="C17" s="269" t="s">
        <v>1091</v>
      </c>
      <c r="D17" s="266"/>
      <c r="E17" s="265"/>
      <c r="F17" s="269" t="s">
        <v>1091</v>
      </c>
    </row>
    <row r="18" spans="1:6">
      <c r="A18" s="269" t="s">
        <v>1443</v>
      </c>
      <c r="B18" s="269"/>
      <c r="C18" s="269" t="s">
        <v>1091</v>
      </c>
      <c r="D18" s="266"/>
      <c r="E18" s="265"/>
      <c r="F18" s="269" t="s">
        <v>1091</v>
      </c>
    </row>
    <row r="19" spans="1:6">
      <c r="A19" s="269" t="s">
        <v>1444</v>
      </c>
      <c r="B19" s="269"/>
      <c r="C19" s="269" t="s">
        <v>1091</v>
      </c>
      <c r="D19" s="266"/>
      <c r="E19" s="265"/>
      <c r="F19" s="269" t="s">
        <v>1091</v>
      </c>
    </row>
    <row r="20" spans="1:6">
      <c r="A20" s="269" t="s">
        <v>1445</v>
      </c>
      <c r="B20" s="269"/>
      <c r="C20" s="269" t="s">
        <v>1091</v>
      </c>
      <c r="D20" s="266"/>
      <c r="E20" s="265"/>
      <c r="F20" s="269" t="s">
        <v>1091</v>
      </c>
    </row>
    <row r="21" spans="1:6">
      <c r="A21" s="269" t="s">
        <v>1446</v>
      </c>
      <c r="B21" s="269"/>
      <c r="C21" s="269" t="s">
        <v>1091</v>
      </c>
      <c r="D21" s="266"/>
      <c r="E21" s="265"/>
      <c r="F21" s="269" t="s">
        <v>1091</v>
      </c>
    </row>
    <row r="22" spans="1:6">
      <c r="A22" s="269" t="s">
        <v>1447</v>
      </c>
      <c r="B22" s="269"/>
      <c r="C22" s="269" t="s">
        <v>1091</v>
      </c>
      <c r="D22" s="266"/>
      <c r="E22" s="265"/>
      <c r="F22" s="269" t="s">
        <v>1091</v>
      </c>
    </row>
    <row r="23" spans="1:6">
      <c r="A23" s="269" t="s">
        <v>1448</v>
      </c>
      <c r="B23" s="269"/>
      <c r="C23" s="269" t="s">
        <v>1091</v>
      </c>
      <c r="D23" s="266"/>
      <c r="E23" s="265"/>
      <c r="F23" s="269" t="s">
        <v>1091</v>
      </c>
    </row>
    <row r="24" spans="1:6">
      <c r="A24" s="269" t="s">
        <v>1449</v>
      </c>
      <c r="B24" s="269" t="s">
        <v>1091</v>
      </c>
      <c r="C24" s="266"/>
      <c r="D24" s="266"/>
      <c r="E24" s="265"/>
      <c r="F24" s="269" t="s">
        <v>1091</v>
      </c>
    </row>
    <row r="25" spans="1:6">
      <c r="A25" s="269" t="s">
        <v>1450</v>
      </c>
      <c r="B25" s="269" t="s">
        <v>1091</v>
      </c>
      <c r="C25" s="266"/>
      <c r="D25" s="266"/>
      <c r="E25" s="265"/>
      <c r="F25" s="269" t="s">
        <v>1091</v>
      </c>
    </row>
    <row r="26" spans="1:6">
      <c r="A26" s="269" t="s">
        <v>1451</v>
      </c>
      <c r="B26" s="269" t="s">
        <v>1091</v>
      </c>
      <c r="C26" s="266"/>
      <c r="D26" s="266"/>
      <c r="E26" s="265"/>
      <c r="F26" s="269" t="s">
        <v>1091</v>
      </c>
    </row>
    <row r="27" spans="1:6">
      <c r="A27" s="269" t="s">
        <v>1452</v>
      </c>
      <c r="B27" s="269" t="s">
        <v>1091</v>
      </c>
      <c r="C27" s="266"/>
      <c r="D27" s="266"/>
      <c r="E27" s="269" t="s">
        <v>1091</v>
      </c>
      <c r="F27" s="269"/>
    </row>
    <row r="28" spans="1:6">
      <c r="A28" s="269" t="s">
        <v>1453</v>
      </c>
      <c r="B28" s="269" t="s">
        <v>1091</v>
      </c>
      <c r="C28" s="266"/>
      <c r="D28" s="266"/>
      <c r="E28" s="265"/>
      <c r="F28" s="269" t="s">
        <v>1091</v>
      </c>
    </row>
    <row r="29" spans="1:6">
      <c r="A29" s="269" t="s">
        <v>1454</v>
      </c>
      <c r="B29" s="269" t="s">
        <v>1091</v>
      </c>
      <c r="C29" s="266"/>
      <c r="D29" s="266"/>
      <c r="E29" s="269" t="s">
        <v>1091</v>
      </c>
      <c r="F29" s="269"/>
    </row>
    <row r="30" spans="1:6">
      <c r="A30" s="269" t="s">
        <v>1455</v>
      </c>
      <c r="B30" s="269" t="s">
        <v>1091</v>
      </c>
      <c r="C30" s="266"/>
      <c r="D30" s="266"/>
      <c r="E30" s="265"/>
      <c r="F30" s="269" t="s">
        <v>1091</v>
      </c>
    </row>
    <row r="31" spans="1:6">
      <c r="A31" s="269" t="s">
        <v>1456</v>
      </c>
      <c r="B31" s="269" t="s">
        <v>1091</v>
      </c>
      <c r="C31" s="266"/>
      <c r="D31" s="266"/>
      <c r="E31" s="269" t="s">
        <v>1091</v>
      </c>
      <c r="F31" s="269"/>
    </row>
    <row r="32" spans="1:6">
      <c r="A32" s="269" t="s">
        <v>1457</v>
      </c>
      <c r="B32" s="269" t="s">
        <v>1091</v>
      </c>
      <c r="C32" s="266"/>
      <c r="D32" s="266"/>
      <c r="E32" s="269" t="s">
        <v>1091</v>
      </c>
      <c r="F32" s="269"/>
    </row>
    <row r="33" spans="1:6">
      <c r="A33" s="269" t="s">
        <v>1458</v>
      </c>
      <c r="B33" s="269" t="s">
        <v>1091</v>
      </c>
      <c r="C33" s="266"/>
      <c r="D33" s="266"/>
      <c r="E33" s="269" t="s">
        <v>1091</v>
      </c>
      <c r="F33" s="269"/>
    </row>
    <row r="34" spans="1:6">
      <c r="A34" s="269" t="s">
        <v>1459</v>
      </c>
      <c r="B34" s="269" t="s">
        <v>1091</v>
      </c>
      <c r="C34" s="266"/>
      <c r="D34" s="266"/>
      <c r="E34" s="269" t="s">
        <v>1091</v>
      </c>
      <c r="F34" s="269"/>
    </row>
    <row r="35" spans="1:6">
      <c r="A35" s="269" t="s">
        <v>1460</v>
      </c>
      <c r="B35" s="269" t="s">
        <v>1091</v>
      </c>
      <c r="C35" s="266"/>
      <c r="D35" s="269" t="s">
        <v>1091</v>
      </c>
      <c r="E35" s="269"/>
      <c r="F35" s="269"/>
    </row>
    <row r="36" spans="1:6">
      <c r="A36" s="269" t="s">
        <v>1461</v>
      </c>
      <c r="B36" s="269" t="s">
        <v>1091</v>
      </c>
      <c r="C36" s="266"/>
      <c r="D36" s="265"/>
      <c r="E36" s="265"/>
      <c r="F36" s="269" t="s">
        <v>1091</v>
      </c>
    </row>
    <row r="37" spans="1:6">
      <c r="A37" s="269" t="s">
        <v>1462</v>
      </c>
      <c r="B37" s="269" t="s">
        <v>1091</v>
      </c>
      <c r="C37" s="266"/>
      <c r="D37" s="269" t="s">
        <v>1091</v>
      </c>
      <c r="E37" s="265"/>
      <c r="F37" s="269"/>
    </row>
    <row r="38" spans="1:6">
      <c r="A38" s="269" t="s">
        <v>1463</v>
      </c>
      <c r="B38" s="269" t="s">
        <v>1091</v>
      </c>
      <c r="C38" s="266"/>
      <c r="D38" s="269" t="s">
        <v>1091</v>
      </c>
      <c r="E38" s="265"/>
      <c r="F38" s="269"/>
    </row>
    <row r="39" spans="1:6">
      <c r="A39" s="269" t="s">
        <v>1464</v>
      </c>
      <c r="B39" s="269" t="s">
        <v>1091</v>
      </c>
      <c r="C39" s="266"/>
      <c r="D39" s="265"/>
      <c r="E39" s="265"/>
      <c r="F39" s="269" t="s">
        <v>1091</v>
      </c>
    </row>
    <row r="40" spans="1:6">
      <c r="A40" s="269" t="s">
        <v>1465</v>
      </c>
      <c r="B40" s="269" t="s">
        <v>1091</v>
      </c>
      <c r="C40" s="266"/>
      <c r="D40" s="269" t="s">
        <v>1091</v>
      </c>
      <c r="E40" s="265"/>
      <c r="F40" s="269"/>
    </row>
    <row r="41" spans="1:6">
      <c r="A41" s="269" t="s">
        <v>1466</v>
      </c>
      <c r="B41" s="269" t="s">
        <v>1091</v>
      </c>
      <c r="C41" s="266"/>
      <c r="D41" s="265"/>
      <c r="E41" s="269" t="s">
        <v>1091</v>
      </c>
      <c r="F41" s="269"/>
    </row>
    <row r="42" spans="1:6">
      <c r="A42" s="269" t="s">
        <v>1467</v>
      </c>
      <c r="B42" s="269" t="s">
        <v>1091</v>
      </c>
      <c r="C42" s="266"/>
      <c r="D42" s="265"/>
      <c r="E42" s="269" t="s">
        <v>1091</v>
      </c>
      <c r="F42" s="269"/>
    </row>
    <row r="43" spans="1:6">
      <c r="A43" s="269" t="s">
        <v>1468</v>
      </c>
      <c r="B43" s="269" t="s">
        <v>1091</v>
      </c>
      <c r="C43" s="266"/>
      <c r="D43" s="269" t="s">
        <v>1091</v>
      </c>
      <c r="E43" s="265"/>
      <c r="F43" s="269"/>
    </row>
    <row r="44" spans="1:6">
      <c r="A44" s="269" t="s">
        <v>1469</v>
      </c>
      <c r="B44" s="269" t="s">
        <v>1091</v>
      </c>
      <c r="C44" s="266"/>
      <c r="D44" s="269" t="s">
        <v>1091</v>
      </c>
      <c r="E44" s="265"/>
      <c r="F44" s="269"/>
    </row>
  </sheetData>
  <mergeCells count="3">
    <mergeCell ref="H2:H3"/>
    <mergeCell ref="I2:J2"/>
    <mergeCell ref="K2: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0"/>
  <sheetViews>
    <sheetView topLeftCell="M1" workbookViewId="0">
      <selection activeCell="A27" sqref="A27:AK27"/>
    </sheetView>
  </sheetViews>
  <sheetFormatPr baseColWidth="10" defaultRowHeight="15"/>
  <sheetData>
    <row r="1" spans="1:89" ht="15.75">
      <c r="A1" s="761" t="s">
        <v>1365</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576" t="s">
        <v>1091</v>
      </c>
      <c r="AM1" s="577"/>
      <c r="AN1" s="577"/>
      <c r="AO1" s="577"/>
      <c r="AP1" s="577"/>
      <c r="AQ1" s="577"/>
      <c r="AR1" s="577"/>
      <c r="AS1" s="577"/>
      <c r="AT1" s="577"/>
      <c r="AU1" s="577"/>
      <c r="AV1" s="577"/>
      <c r="AW1" s="577"/>
      <c r="AX1" s="577"/>
      <c r="AY1" s="577"/>
      <c r="AZ1" s="577"/>
      <c r="BA1" s="577"/>
      <c r="BB1" s="577"/>
      <c r="BC1" s="577"/>
      <c r="BD1" s="577"/>
      <c r="BE1" s="577"/>
      <c r="BF1" s="578"/>
      <c r="BG1" s="559"/>
      <c r="BH1" s="560"/>
      <c r="BI1" s="560"/>
      <c r="BJ1" s="560"/>
      <c r="BK1" s="560"/>
      <c r="BL1" s="560"/>
      <c r="BM1" s="560"/>
      <c r="BN1" s="560"/>
      <c r="BO1" s="560"/>
      <c r="BP1" s="560"/>
      <c r="BQ1" s="560"/>
      <c r="BR1" s="560"/>
      <c r="BS1" s="560"/>
      <c r="BT1" s="560"/>
      <c r="BU1" s="560"/>
      <c r="BV1" s="560"/>
      <c r="BW1" s="560"/>
      <c r="BX1" s="560"/>
      <c r="BY1" s="560"/>
      <c r="BZ1" s="560"/>
      <c r="CA1" s="561"/>
      <c r="CB1" s="576">
        <v>49</v>
      </c>
      <c r="CC1" s="577"/>
      <c r="CD1" s="577"/>
      <c r="CE1" s="577"/>
      <c r="CF1" s="577"/>
      <c r="CG1" s="577"/>
      <c r="CH1" s="577"/>
      <c r="CI1" s="577"/>
      <c r="CJ1" s="577"/>
      <c r="CK1" s="578"/>
    </row>
    <row r="2" spans="1:89" ht="15.75">
      <c r="A2" s="761" t="s">
        <v>1366</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576" t="s">
        <v>1091</v>
      </c>
      <c r="AM2" s="577"/>
      <c r="AN2" s="577"/>
      <c r="AO2" s="577"/>
      <c r="AP2" s="577"/>
      <c r="AQ2" s="577"/>
      <c r="AR2" s="577"/>
      <c r="AS2" s="577"/>
      <c r="AT2" s="577"/>
      <c r="AU2" s="577"/>
      <c r="AV2" s="577"/>
      <c r="AW2" s="577"/>
      <c r="AX2" s="577"/>
      <c r="AY2" s="577"/>
      <c r="AZ2" s="577"/>
      <c r="BA2" s="577"/>
      <c r="BB2" s="577"/>
      <c r="BC2" s="577"/>
      <c r="BD2" s="577"/>
      <c r="BE2" s="577"/>
      <c r="BF2" s="578"/>
      <c r="BG2" s="559"/>
      <c r="BH2" s="560"/>
      <c r="BI2" s="560"/>
      <c r="BJ2" s="560"/>
      <c r="BK2" s="560"/>
      <c r="BL2" s="560"/>
      <c r="BM2" s="560"/>
      <c r="BN2" s="560"/>
      <c r="BO2" s="560"/>
      <c r="BP2" s="560"/>
      <c r="BQ2" s="560"/>
      <c r="BR2" s="560"/>
      <c r="BS2" s="560"/>
      <c r="BT2" s="560"/>
      <c r="BU2" s="560"/>
      <c r="BV2" s="560"/>
      <c r="BW2" s="560"/>
      <c r="BX2" s="560"/>
      <c r="BY2" s="560"/>
      <c r="BZ2" s="560"/>
      <c r="CA2" s="561"/>
      <c r="CB2" s="576">
        <v>4</v>
      </c>
      <c r="CC2" s="577"/>
      <c r="CD2" s="577"/>
      <c r="CE2" s="577"/>
      <c r="CF2" s="577"/>
      <c r="CG2" s="577"/>
      <c r="CH2" s="577"/>
      <c r="CI2" s="577"/>
      <c r="CJ2" s="577"/>
      <c r="CK2" s="578"/>
    </row>
    <row r="3" spans="1:89" ht="15.75">
      <c r="A3" s="761" t="s">
        <v>1367</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576" t="s">
        <v>1091</v>
      </c>
      <c r="AM3" s="577"/>
      <c r="AN3" s="577"/>
      <c r="AO3" s="577"/>
      <c r="AP3" s="577"/>
      <c r="AQ3" s="577"/>
      <c r="AR3" s="577"/>
      <c r="AS3" s="577"/>
      <c r="AT3" s="577"/>
      <c r="AU3" s="577"/>
      <c r="AV3" s="577"/>
      <c r="AW3" s="577"/>
      <c r="AX3" s="577"/>
      <c r="AY3" s="577"/>
      <c r="AZ3" s="577"/>
      <c r="BA3" s="577"/>
      <c r="BB3" s="577"/>
      <c r="BC3" s="577"/>
      <c r="BD3" s="577"/>
      <c r="BE3" s="577"/>
      <c r="BF3" s="578"/>
      <c r="BG3" s="559"/>
      <c r="BH3" s="560"/>
      <c r="BI3" s="560"/>
      <c r="BJ3" s="560"/>
      <c r="BK3" s="560"/>
      <c r="BL3" s="560"/>
      <c r="BM3" s="560"/>
      <c r="BN3" s="560"/>
      <c r="BO3" s="560"/>
      <c r="BP3" s="560"/>
      <c r="BQ3" s="560"/>
      <c r="BR3" s="560"/>
      <c r="BS3" s="560"/>
      <c r="BT3" s="560"/>
      <c r="BU3" s="560"/>
      <c r="BV3" s="560"/>
      <c r="BW3" s="560"/>
      <c r="BX3" s="560"/>
      <c r="BY3" s="560"/>
      <c r="BZ3" s="560"/>
      <c r="CA3" s="561"/>
      <c r="CB3" s="576">
        <v>1</v>
      </c>
      <c r="CC3" s="577"/>
      <c r="CD3" s="577"/>
      <c r="CE3" s="577"/>
      <c r="CF3" s="577"/>
      <c r="CG3" s="577"/>
      <c r="CH3" s="577"/>
      <c r="CI3" s="577"/>
      <c r="CJ3" s="577"/>
      <c r="CK3" s="578"/>
    </row>
    <row r="4" spans="1:89" ht="15.75">
      <c r="A4" s="975" t="s">
        <v>1368</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7"/>
      <c r="AL4" s="576" t="s">
        <v>1091</v>
      </c>
      <c r="AM4" s="577"/>
      <c r="AN4" s="577"/>
      <c r="AO4" s="577"/>
      <c r="AP4" s="577"/>
      <c r="AQ4" s="577"/>
      <c r="AR4" s="577"/>
      <c r="AS4" s="577"/>
      <c r="AT4" s="577"/>
      <c r="AU4" s="577"/>
      <c r="AV4" s="577"/>
      <c r="AW4" s="577"/>
      <c r="AX4" s="577"/>
      <c r="AY4" s="577"/>
      <c r="AZ4" s="577"/>
      <c r="BA4" s="577"/>
      <c r="BB4" s="577"/>
      <c r="BC4" s="577"/>
      <c r="BD4" s="577"/>
      <c r="BE4" s="577"/>
      <c r="BF4" s="578"/>
      <c r="BG4" s="559"/>
      <c r="BH4" s="560"/>
      <c r="BI4" s="560"/>
      <c r="BJ4" s="560"/>
      <c r="BK4" s="560"/>
      <c r="BL4" s="560"/>
      <c r="BM4" s="560"/>
      <c r="BN4" s="560"/>
      <c r="BO4" s="560"/>
      <c r="BP4" s="560"/>
      <c r="BQ4" s="560"/>
      <c r="BR4" s="560"/>
      <c r="BS4" s="560"/>
      <c r="BT4" s="560"/>
      <c r="BU4" s="560"/>
      <c r="BV4" s="560"/>
      <c r="BW4" s="560"/>
      <c r="BX4" s="560"/>
      <c r="BY4" s="560"/>
      <c r="BZ4" s="560"/>
      <c r="CA4" s="561"/>
      <c r="CB4" s="576">
        <v>2</v>
      </c>
      <c r="CC4" s="577"/>
      <c r="CD4" s="577"/>
      <c r="CE4" s="577"/>
      <c r="CF4" s="577"/>
      <c r="CG4" s="577"/>
      <c r="CH4" s="577"/>
      <c r="CI4" s="577"/>
      <c r="CJ4" s="577"/>
      <c r="CK4" s="578"/>
    </row>
    <row r="5" spans="1:89" ht="15.75">
      <c r="A5" s="975" t="s">
        <v>1369</v>
      </c>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7"/>
      <c r="AL5" s="576" t="s">
        <v>1091</v>
      </c>
      <c r="AM5" s="577"/>
      <c r="AN5" s="577"/>
      <c r="AO5" s="577"/>
      <c r="AP5" s="577"/>
      <c r="AQ5" s="577"/>
      <c r="AR5" s="577"/>
      <c r="AS5" s="577"/>
      <c r="AT5" s="577"/>
      <c r="AU5" s="577"/>
      <c r="AV5" s="577"/>
      <c r="AW5" s="577"/>
      <c r="AX5" s="577"/>
      <c r="AY5" s="577"/>
      <c r="AZ5" s="577"/>
      <c r="BA5" s="577"/>
      <c r="BB5" s="577"/>
      <c r="BC5" s="577"/>
      <c r="BD5" s="577"/>
      <c r="BE5" s="577"/>
      <c r="BF5" s="578"/>
      <c r="BG5" s="559"/>
      <c r="BH5" s="560"/>
      <c r="BI5" s="560"/>
      <c r="BJ5" s="560"/>
      <c r="BK5" s="560"/>
      <c r="BL5" s="560"/>
      <c r="BM5" s="560"/>
      <c r="BN5" s="560"/>
      <c r="BO5" s="560"/>
      <c r="BP5" s="560"/>
      <c r="BQ5" s="560"/>
      <c r="BR5" s="560"/>
      <c r="BS5" s="560"/>
      <c r="BT5" s="560"/>
      <c r="BU5" s="560"/>
      <c r="BV5" s="560"/>
      <c r="BW5" s="560"/>
      <c r="BX5" s="560"/>
      <c r="BY5" s="560"/>
      <c r="BZ5" s="560"/>
      <c r="CA5" s="561"/>
      <c r="CB5" s="576">
        <v>2</v>
      </c>
      <c r="CC5" s="577"/>
      <c r="CD5" s="577"/>
      <c r="CE5" s="577"/>
      <c r="CF5" s="577"/>
      <c r="CG5" s="577"/>
      <c r="CH5" s="577"/>
      <c r="CI5" s="577"/>
      <c r="CJ5" s="577"/>
      <c r="CK5" s="578"/>
    </row>
    <row r="6" spans="1:89" ht="15.75">
      <c r="A6" s="975" t="s">
        <v>1370</v>
      </c>
      <c r="B6" s="976"/>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976"/>
      <c r="AF6" s="976"/>
      <c r="AG6" s="976"/>
      <c r="AH6" s="976"/>
      <c r="AI6" s="976"/>
      <c r="AJ6" s="976"/>
      <c r="AK6" s="977"/>
      <c r="AL6" s="576" t="s">
        <v>1091</v>
      </c>
      <c r="AM6" s="577"/>
      <c r="AN6" s="577"/>
      <c r="AO6" s="577"/>
      <c r="AP6" s="577"/>
      <c r="AQ6" s="577"/>
      <c r="AR6" s="577"/>
      <c r="AS6" s="577"/>
      <c r="AT6" s="577"/>
      <c r="AU6" s="577"/>
      <c r="AV6" s="577"/>
      <c r="AW6" s="577"/>
      <c r="AX6" s="577"/>
      <c r="AY6" s="577"/>
      <c r="AZ6" s="577"/>
      <c r="BA6" s="577"/>
      <c r="BB6" s="577"/>
      <c r="BC6" s="577"/>
      <c r="BD6" s="577"/>
      <c r="BE6" s="577"/>
      <c r="BF6" s="578"/>
      <c r="BG6" s="559"/>
      <c r="BH6" s="560"/>
      <c r="BI6" s="560"/>
      <c r="BJ6" s="560"/>
      <c r="BK6" s="560"/>
      <c r="BL6" s="560"/>
      <c r="BM6" s="560"/>
      <c r="BN6" s="560"/>
      <c r="BO6" s="560"/>
      <c r="BP6" s="560"/>
      <c r="BQ6" s="560"/>
      <c r="BR6" s="560"/>
      <c r="BS6" s="560"/>
      <c r="BT6" s="560"/>
      <c r="BU6" s="560"/>
      <c r="BV6" s="560"/>
      <c r="BW6" s="560"/>
      <c r="BX6" s="560"/>
      <c r="BY6" s="560"/>
      <c r="BZ6" s="560"/>
      <c r="CA6" s="561"/>
      <c r="CB6" s="576">
        <v>6</v>
      </c>
      <c r="CC6" s="577"/>
      <c r="CD6" s="577"/>
      <c r="CE6" s="577"/>
      <c r="CF6" s="577"/>
      <c r="CG6" s="577"/>
      <c r="CH6" s="577"/>
      <c r="CI6" s="577"/>
      <c r="CJ6" s="577"/>
      <c r="CK6" s="578"/>
    </row>
    <row r="7" spans="1:89" ht="15.75">
      <c r="A7" s="975" t="s">
        <v>1371</v>
      </c>
      <c r="B7" s="976"/>
      <c r="C7" s="976"/>
      <c r="D7" s="976"/>
      <c r="E7" s="976"/>
      <c r="F7" s="976"/>
      <c r="G7" s="976"/>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6"/>
      <c r="AH7" s="976"/>
      <c r="AI7" s="976"/>
      <c r="AJ7" s="976"/>
      <c r="AK7" s="977"/>
      <c r="AL7" s="576" t="s">
        <v>1091</v>
      </c>
      <c r="AM7" s="577"/>
      <c r="AN7" s="577"/>
      <c r="AO7" s="577"/>
      <c r="AP7" s="577"/>
      <c r="AQ7" s="577"/>
      <c r="AR7" s="577"/>
      <c r="AS7" s="577"/>
      <c r="AT7" s="577"/>
      <c r="AU7" s="577"/>
      <c r="AV7" s="577"/>
      <c r="AW7" s="577"/>
      <c r="AX7" s="577"/>
      <c r="AY7" s="577"/>
      <c r="AZ7" s="577"/>
      <c r="BA7" s="577"/>
      <c r="BB7" s="577"/>
      <c r="BC7" s="577"/>
      <c r="BD7" s="577"/>
      <c r="BE7" s="577"/>
      <c r="BF7" s="578"/>
      <c r="BG7" s="559"/>
      <c r="BH7" s="560"/>
      <c r="BI7" s="560"/>
      <c r="BJ7" s="560"/>
      <c r="BK7" s="560"/>
      <c r="BL7" s="560"/>
      <c r="BM7" s="560"/>
      <c r="BN7" s="560"/>
      <c r="BO7" s="560"/>
      <c r="BP7" s="560"/>
      <c r="BQ7" s="560"/>
      <c r="BR7" s="560"/>
      <c r="BS7" s="560"/>
      <c r="BT7" s="560"/>
      <c r="BU7" s="560"/>
      <c r="BV7" s="560"/>
      <c r="BW7" s="560"/>
      <c r="BX7" s="560"/>
      <c r="BY7" s="560"/>
      <c r="BZ7" s="560"/>
      <c r="CA7" s="561"/>
      <c r="CB7" s="576">
        <v>1</v>
      </c>
      <c r="CC7" s="577"/>
      <c r="CD7" s="577"/>
      <c r="CE7" s="577"/>
      <c r="CF7" s="577"/>
      <c r="CG7" s="577"/>
      <c r="CH7" s="577"/>
      <c r="CI7" s="577"/>
      <c r="CJ7" s="577"/>
      <c r="CK7" s="578"/>
    </row>
    <row r="8" spans="1:89" ht="15.75">
      <c r="A8" s="761" t="s">
        <v>1372</v>
      </c>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576" t="s">
        <v>1091</v>
      </c>
      <c r="AM8" s="577"/>
      <c r="AN8" s="577"/>
      <c r="AO8" s="577"/>
      <c r="AP8" s="577"/>
      <c r="AQ8" s="577"/>
      <c r="AR8" s="577"/>
      <c r="AS8" s="577"/>
      <c r="AT8" s="577"/>
      <c r="AU8" s="577"/>
      <c r="AV8" s="577"/>
      <c r="AW8" s="577"/>
      <c r="AX8" s="577"/>
      <c r="AY8" s="577"/>
      <c r="AZ8" s="577"/>
      <c r="BA8" s="577"/>
      <c r="BB8" s="577"/>
      <c r="BC8" s="577"/>
      <c r="BD8" s="577"/>
      <c r="BE8" s="577"/>
      <c r="BF8" s="578"/>
      <c r="BG8" s="559"/>
      <c r="BH8" s="560"/>
      <c r="BI8" s="560"/>
      <c r="BJ8" s="560"/>
      <c r="BK8" s="560"/>
      <c r="BL8" s="560"/>
      <c r="BM8" s="560"/>
      <c r="BN8" s="560"/>
      <c r="BO8" s="560"/>
      <c r="BP8" s="560"/>
      <c r="BQ8" s="560"/>
      <c r="BR8" s="560"/>
      <c r="BS8" s="560"/>
      <c r="BT8" s="560"/>
      <c r="BU8" s="560"/>
      <c r="BV8" s="560"/>
      <c r="BW8" s="560"/>
      <c r="BX8" s="560"/>
      <c r="BY8" s="560"/>
      <c r="BZ8" s="560"/>
      <c r="CA8" s="561"/>
      <c r="CB8" s="576">
        <v>6</v>
      </c>
      <c r="CC8" s="577"/>
      <c r="CD8" s="577"/>
      <c r="CE8" s="577"/>
      <c r="CF8" s="577"/>
      <c r="CG8" s="577"/>
      <c r="CH8" s="577"/>
      <c r="CI8" s="577"/>
      <c r="CJ8" s="577"/>
      <c r="CK8" s="578"/>
    </row>
    <row r="9" spans="1:89" ht="15.75">
      <c r="A9" s="761" t="s">
        <v>1373</v>
      </c>
      <c r="B9" s="761"/>
      <c r="C9" s="761"/>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576" t="s">
        <v>1091</v>
      </c>
      <c r="AM9" s="577"/>
      <c r="AN9" s="577"/>
      <c r="AO9" s="577"/>
      <c r="AP9" s="577"/>
      <c r="AQ9" s="577"/>
      <c r="AR9" s="577"/>
      <c r="AS9" s="577"/>
      <c r="AT9" s="577"/>
      <c r="AU9" s="577"/>
      <c r="AV9" s="577"/>
      <c r="AW9" s="577"/>
      <c r="AX9" s="577"/>
      <c r="AY9" s="577"/>
      <c r="AZ9" s="577"/>
      <c r="BA9" s="577"/>
      <c r="BB9" s="577"/>
      <c r="BC9" s="577"/>
      <c r="BD9" s="577"/>
      <c r="BE9" s="577"/>
      <c r="BF9" s="578"/>
      <c r="BG9" s="559"/>
      <c r="BH9" s="560"/>
      <c r="BI9" s="560"/>
      <c r="BJ9" s="560"/>
      <c r="BK9" s="560"/>
      <c r="BL9" s="560"/>
      <c r="BM9" s="560"/>
      <c r="BN9" s="560"/>
      <c r="BO9" s="560"/>
      <c r="BP9" s="560"/>
      <c r="BQ9" s="560"/>
      <c r="BR9" s="560"/>
      <c r="BS9" s="560"/>
      <c r="BT9" s="560"/>
      <c r="BU9" s="560"/>
      <c r="BV9" s="560"/>
      <c r="BW9" s="560"/>
      <c r="BX9" s="560"/>
      <c r="BY9" s="560"/>
      <c r="BZ9" s="560"/>
      <c r="CA9" s="561"/>
      <c r="CB9" s="576">
        <v>2</v>
      </c>
      <c r="CC9" s="577"/>
      <c r="CD9" s="577"/>
      <c r="CE9" s="577"/>
      <c r="CF9" s="577"/>
      <c r="CG9" s="577"/>
      <c r="CH9" s="577"/>
      <c r="CI9" s="577"/>
      <c r="CJ9" s="577"/>
      <c r="CK9" s="578"/>
    </row>
    <row r="10" spans="1:89" ht="15.75">
      <c r="A10" s="761" t="s">
        <v>1374</v>
      </c>
      <c r="B10" s="761"/>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576" t="s">
        <v>1091</v>
      </c>
      <c r="AM10" s="577"/>
      <c r="AN10" s="577"/>
      <c r="AO10" s="577"/>
      <c r="AP10" s="577"/>
      <c r="AQ10" s="577"/>
      <c r="AR10" s="577"/>
      <c r="AS10" s="577"/>
      <c r="AT10" s="577"/>
      <c r="AU10" s="577"/>
      <c r="AV10" s="577"/>
      <c r="AW10" s="577"/>
      <c r="AX10" s="577"/>
      <c r="AY10" s="577"/>
      <c r="AZ10" s="577"/>
      <c r="BA10" s="577"/>
      <c r="BB10" s="577"/>
      <c r="BC10" s="577"/>
      <c r="BD10" s="577"/>
      <c r="BE10" s="577"/>
      <c r="BF10" s="578"/>
      <c r="BG10" s="559"/>
      <c r="BH10" s="560"/>
      <c r="BI10" s="560"/>
      <c r="BJ10" s="560"/>
      <c r="BK10" s="560"/>
      <c r="BL10" s="560"/>
      <c r="BM10" s="560"/>
      <c r="BN10" s="560"/>
      <c r="BO10" s="560"/>
      <c r="BP10" s="560"/>
      <c r="BQ10" s="560"/>
      <c r="BR10" s="560"/>
      <c r="BS10" s="560"/>
      <c r="BT10" s="560"/>
      <c r="BU10" s="560"/>
      <c r="BV10" s="560"/>
      <c r="BW10" s="560"/>
      <c r="BX10" s="560"/>
      <c r="BY10" s="560"/>
      <c r="BZ10" s="560"/>
      <c r="CA10" s="561"/>
      <c r="CB10" s="576">
        <v>244</v>
      </c>
      <c r="CC10" s="577"/>
      <c r="CD10" s="577"/>
      <c r="CE10" s="577"/>
      <c r="CF10" s="577"/>
      <c r="CG10" s="577"/>
      <c r="CH10" s="577"/>
      <c r="CI10" s="577"/>
      <c r="CJ10" s="577"/>
      <c r="CK10" s="578"/>
    </row>
    <row r="11" spans="1:89" ht="15.75">
      <c r="A11" s="975" t="s">
        <v>1375</v>
      </c>
      <c r="B11" s="976"/>
      <c r="C11" s="976"/>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6"/>
      <c r="AK11" s="977"/>
      <c r="AL11" s="576" t="s">
        <v>1091</v>
      </c>
      <c r="AM11" s="577"/>
      <c r="AN11" s="577"/>
      <c r="AO11" s="577"/>
      <c r="AP11" s="577"/>
      <c r="AQ11" s="577"/>
      <c r="AR11" s="577"/>
      <c r="AS11" s="577"/>
      <c r="AT11" s="577"/>
      <c r="AU11" s="577"/>
      <c r="AV11" s="577"/>
      <c r="AW11" s="577"/>
      <c r="AX11" s="577"/>
      <c r="AY11" s="577"/>
      <c r="AZ11" s="577"/>
      <c r="BA11" s="577"/>
      <c r="BB11" s="577"/>
      <c r="BC11" s="577"/>
      <c r="BD11" s="577"/>
      <c r="BE11" s="577"/>
      <c r="BF11" s="578"/>
      <c r="BG11" s="559"/>
      <c r="BH11" s="560"/>
      <c r="BI11" s="560"/>
      <c r="BJ11" s="560"/>
      <c r="BK11" s="560"/>
      <c r="BL11" s="560"/>
      <c r="BM11" s="560"/>
      <c r="BN11" s="560"/>
      <c r="BO11" s="560"/>
      <c r="BP11" s="560"/>
      <c r="BQ11" s="560"/>
      <c r="BR11" s="560"/>
      <c r="BS11" s="560"/>
      <c r="BT11" s="560"/>
      <c r="BU11" s="560"/>
      <c r="BV11" s="560"/>
      <c r="BW11" s="560"/>
      <c r="BX11" s="560"/>
      <c r="BY11" s="560"/>
      <c r="BZ11" s="560"/>
      <c r="CA11" s="561"/>
      <c r="CB11" s="576">
        <v>35</v>
      </c>
      <c r="CC11" s="577"/>
      <c r="CD11" s="577"/>
      <c r="CE11" s="577"/>
      <c r="CF11" s="577"/>
      <c r="CG11" s="577"/>
      <c r="CH11" s="577"/>
      <c r="CI11" s="577"/>
      <c r="CJ11" s="577"/>
      <c r="CK11" s="578"/>
    </row>
    <row r="12" spans="1:89" ht="15.75">
      <c r="A12" s="975" t="s">
        <v>1376</v>
      </c>
      <c r="B12" s="976"/>
      <c r="C12" s="976"/>
      <c r="D12" s="976"/>
      <c r="E12" s="976"/>
      <c r="F12" s="976"/>
      <c r="G12" s="976"/>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576" t="s">
        <v>1091</v>
      </c>
      <c r="AM12" s="577"/>
      <c r="AN12" s="577"/>
      <c r="AO12" s="577"/>
      <c r="AP12" s="577"/>
      <c r="AQ12" s="577"/>
      <c r="AR12" s="577"/>
      <c r="AS12" s="577"/>
      <c r="AT12" s="577"/>
      <c r="AU12" s="577"/>
      <c r="AV12" s="577"/>
      <c r="AW12" s="577"/>
      <c r="AX12" s="577"/>
      <c r="AY12" s="577"/>
      <c r="AZ12" s="577"/>
      <c r="BA12" s="577"/>
      <c r="BB12" s="577"/>
      <c r="BC12" s="577"/>
      <c r="BD12" s="577"/>
      <c r="BE12" s="577"/>
      <c r="BF12" s="578"/>
      <c r="BG12" s="559"/>
      <c r="BH12" s="560"/>
      <c r="BI12" s="560"/>
      <c r="BJ12" s="560"/>
      <c r="BK12" s="560"/>
      <c r="BL12" s="560"/>
      <c r="BM12" s="560"/>
      <c r="BN12" s="560"/>
      <c r="BO12" s="560"/>
      <c r="BP12" s="560"/>
      <c r="BQ12" s="560"/>
      <c r="BR12" s="560"/>
      <c r="BS12" s="560"/>
      <c r="BT12" s="560"/>
      <c r="BU12" s="560"/>
      <c r="BV12" s="560"/>
      <c r="BW12" s="560"/>
      <c r="BX12" s="560"/>
      <c r="BY12" s="560"/>
      <c r="BZ12" s="560"/>
      <c r="CA12" s="561"/>
      <c r="CB12" s="576">
        <v>5</v>
      </c>
      <c r="CC12" s="577"/>
      <c r="CD12" s="577"/>
      <c r="CE12" s="577"/>
      <c r="CF12" s="577"/>
      <c r="CG12" s="577"/>
      <c r="CH12" s="577"/>
      <c r="CI12" s="577"/>
      <c r="CJ12" s="577"/>
      <c r="CK12" s="578"/>
    </row>
    <row r="13" spans="1:89" ht="15.75">
      <c r="A13" s="975" t="s">
        <v>1377</v>
      </c>
      <c r="B13" s="976"/>
      <c r="C13" s="976"/>
      <c r="D13" s="976"/>
      <c r="E13" s="976"/>
      <c r="F13" s="976"/>
      <c r="G13" s="976"/>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6"/>
      <c r="AK13" s="977"/>
      <c r="AL13" s="576" t="s">
        <v>1091</v>
      </c>
      <c r="AM13" s="577"/>
      <c r="AN13" s="577"/>
      <c r="AO13" s="577"/>
      <c r="AP13" s="577"/>
      <c r="AQ13" s="577"/>
      <c r="AR13" s="577"/>
      <c r="AS13" s="577"/>
      <c r="AT13" s="577"/>
      <c r="AU13" s="577"/>
      <c r="AV13" s="577"/>
      <c r="AW13" s="577"/>
      <c r="AX13" s="577"/>
      <c r="AY13" s="577"/>
      <c r="AZ13" s="577"/>
      <c r="BA13" s="577"/>
      <c r="BB13" s="577"/>
      <c r="BC13" s="577"/>
      <c r="BD13" s="577"/>
      <c r="BE13" s="577"/>
      <c r="BF13" s="578"/>
      <c r="BG13" s="559"/>
      <c r="BH13" s="560"/>
      <c r="BI13" s="560"/>
      <c r="BJ13" s="560"/>
      <c r="BK13" s="560"/>
      <c r="BL13" s="560"/>
      <c r="BM13" s="560"/>
      <c r="BN13" s="560"/>
      <c r="BO13" s="560"/>
      <c r="BP13" s="560"/>
      <c r="BQ13" s="560"/>
      <c r="BR13" s="560"/>
      <c r="BS13" s="560"/>
      <c r="BT13" s="560"/>
      <c r="BU13" s="560"/>
      <c r="BV13" s="560"/>
      <c r="BW13" s="560"/>
      <c r="BX13" s="560"/>
      <c r="BY13" s="560"/>
      <c r="BZ13" s="560"/>
      <c r="CA13" s="561"/>
      <c r="CB13" s="576">
        <v>14</v>
      </c>
      <c r="CC13" s="577"/>
      <c r="CD13" s="577"/>
      <c r="CE13" s="577"/>
      <c r="CF13" s="577"/>
      <c r="CG13" s="577"/>
      <c r="CH13" s="577"/>
      <c r="CI13" s="577"/>
      <c r="CJ13" s="577"/>
      <c r="CK13" s="578"/>
    </row>
    <row r="14" spans="1:89" ht="15.75">
      <c r="A14" s="975" t="s">
        <v>1378</v>
      </c>
      <c r="B14" s="976"/>
      <c r="C14" s="976"/>
      <c r="D14" s="976"/>
      <c r="E14" s="976"/>
      <c r="F14" s="976"/>
      <c r="G14" s="976"/>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6"/>
      <c r="AK14" s="977"/>
      <c r="AL14" s="576" t="s">
        <v>1091</v>
      </c>
      <c r="AM14" s="577"/>
      <c r="AN14" s="577"/>
      <c r="AO14" s="577"/>
      <c r="AP14" s="577"/>
      <c r="AQ14" s="577"/>
      <c r="AR14" s="577"/>
      <c r="AS14" s="577"/>
      <c r="AT14" s="577"/>
      <c r="AU14" s="577"/>
      <c r="AV14" s="577"/>
      <c r="AW14" s="577"/>
      <c r="AX14" s="577"/>
      <c r="AY14" s="577"/>
      <c r="AZ14" s="577"/>
      <c r="BA14" s="577"/>
      <c r="BB14" s="577"/>
      <c r="BC14" s="577"/>
      <c r="BD14" s="577"/>
      <c r="BE14" s="577"/>
      <c r="BF14" s="578"/>
      <c r="BG14" s="559"/>
      <c r="BH14" s="560"/>
      <c r="BI14" s="560"/>
      <c r="BJ14" s="560"/>
      <c r="BK14" s="560"/>
      <c r="BL14" s="560"/>
      <c r="BM14" s="560"/>
      <c r="BN14" s="560"/>
      <c r="BO14" s="560"/>
      <c r="BP14" s="560"/>
      <c r="BQ14" s="560"/>
      <c r="BR14" s="560"/>
      <c r="BS14" s="560"/>
      <c r="BT14" s="560"/>
      <c r="BU14" s="560"/>
      <c r="BV14" s="560"/>
      <c r="BW14" s="560"/>
      <c r="BX14" s="560"/>
      <c r="BY14" s="560"/>
      <c r="BZ14" s="560"/>
      <c r="CA14" s="561"/>
      <c r="CB14" s="576">
        <v>12</v>
      </c>
      <c r="CC14" s="577"/>
      <c r="CD14" s="577"/>
      <c r="CE14" s="577"/>
      <c r="CF14" s="577"/>
      <c r="CG14" s="577"/>
      <c r="CH14" s="577"/>
      <c r="CI14" s="577"/>
      <c r="CJ14" s="577"/>
      <c r="CK14" s="578"/>
    </row>
    <row r="15" spans="1:89" ht="15.75">
      <c r="A15" s="761" t="s">
        <v>1379</v>
      </c>
      <c r="B15" s="761"/>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761"/>
      <c r="AA15" s="761"/>
      <c r="AB15" s="761"/>
      <c r="AC15" s="761"/>
      <c r="AD15" s="761"/>
      <c r="AE15" s="761"/>
      <c r="AF15" s="761"/>
      <c r="AG15" s="761"/>
      <c r="AH15" s="761"/>
      <c r="AI15" s="761"/>
      <c r="AJ15" s="761"/>
      <c r="AK15" s="761"/>
      <c r="AL15" s="576" t="s">
        <v>1091</v>
      </c>
      <c r="AM15" s="577"/>
      <c r="AN15" s="577"/>
      <c r="AO15" s="577"/>
      <c r="AP15" s="577"/>
      <c r="AQ15" s="577"/>
      <c r="AR15" s="577"/>
      <c r="AS15" s="577"/>
      <c r="AT15" s="577"/>
      <c r="AU15" s="577"/>
      <c r="AV15" s="577"/>
      <c r="AW15" s="577"/>
      <c r="AX15" s="577"/>
      <c r="AY15" s="577"/>
      <c r="AZ15" s="577"/>
      <c r="BA15" s="577"/>
      <c r="BB15" s="577"/>
      <c r="BC15" s="577"/>
      <c r="BD15" s="577"/>
      <c r="BE15" s="577"/>
      <c r="BF15" s="578"/>
      <c r="BG15" s="559"/>
      <c r="BH15" s="560"/>
      <c r="BI15" s="560"/>
      <c r="BJ15" s="560"/>
      <c r="BK15" s="560"/>
      <c r="BL15" s="560"/>
      <c r="BM15" s="560"/>
      <c r="BN15" s="560"/>
      <c r="BO15" s="560"/>
      <c r="BP15" s="560"/>
      <c r="BQ15" s="560"/>
      <c r="BR15" s="560"/>
      <c r="BS15" s="560"/>
      <c r="BT15" s="560"/>
      <c r="BU15" s="560"/>
      <c r="BV15" s="560"/>
      <c r="BW15" s="560"/>
      <c r="BX15" s="560"/>
      <c r="BY15" s="560"/>
      <c r="BZ15" s="560"/>
      <c r="CA15" s="561"/>
      <c r="CB15" s="576">
        <v>100</v>
      </c>
      <c r="CC15" s="577"/>
      <c r="CD15" s="577"/>
      <c r="CE15" s="577"/>
      <c r="CF15" s="577"/>
      <c r="CG15" s="577"/>
      <c r="CH15" s="577"/>
      <c r="CI15" s="577"/>
      <c r="CJ15" s="577"/>
      <c r="CK15" s="578"/>
    </row>
    <row r="16" spans="1:89" ht="15.75">
      <c r="A16" s="975" t="s">
        <v>1380</v>
      </c>
      <c r="B16" s="976"/>
      <c r="C16" s="976"/>
      <c r="D16" s="976"/>
      <c r="E16" s="976"/>
      <c r="F16" s="976"/>
      <c r="G16" s="976"/>
      <c r="H16" s="976"/>
      <c r="I16" s="976"/>
      <c r="J16" s="976"/>
      <c r="K16" s="976"/>
      <c r="L16" s="976"/>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c r="AJ16" s="976"/>
      <c r="AK16" s="977"/>
      <c r="AL16" s="576" t="s">
        <v>1091</v>
      </c>
      <c r="AM16" s="577"/>
      <c r="AN16" s="577"/>
      <c r="AO16" s="577"/>
      <c r="AP16" s="577"/>
      <c r="AQ16" s="577"/>
      <c r="AR16" s="577"/>
      <c r="AS16" s="577"/>
      <c r="AT16" s="577"/>
      <c r="AU16" s="577"/>
      <c r="AV16" s="577"/>
      <c r="AW16" s="577"/>
      <c r="AX16" s="577"/>
      <c r="AY16" s="577"/>
      <c r="AZ16" s="577"/>
      <c r="BA16" s="577"/>
      <c r="BB16" s="577"/>
      <c r="BC16" s="577"/>
      <c r="BD16" s="577"/>
      <c r="BE16" s="577"/>
      <c r="BF16" s="578"/>
      <c r="BG16" s="559"/>
      <c r="BH16" s="560"/>
      <c r="BI16" s="560"/>
      <c r="BJ16" s="560"/>
      <c r="BK16" s="560"/>
      <c r="BL16" s="560"/>
      <c r="BM16" s="560"/>
      <c r="BN16" s="560"/>
      <c r="BO16" s="560"/>
      <c r="BP16" s="560"/>
      <c r="BQ16" s="560"/>
      <c r="BR16" s="560"/>
      <c r="BS16" s="560"/>
      <c r="BT16" s="560"/>
      <c r="BU16" s="560"/>
      <c r="BV16" s="560"/>
      <c r="BW16" s="560"/>
      <c r="BX16" s="560"/>
      <c r="BY16" s="560"/>
      <c r="BZ16" s="560"/>
      <c r="CA16" s="561"/>
      <c r="CB16" s="576">
        <v>2</v>
      </c>
      <c r="CC16" s="577"/>
      <c r="CD16" s="577"/>
      <c r="CE16" s="577"/>
      <c r="CF16" s="577"/>
      <c r="CG16" s="577"/>
      <c r="CH16" s="577"/>
      <c r="CI16" s="577"/>
      <c r="CJ16" s="577"/>
      <c r="CK16" s="578"/>
    </row>
    <row r="17" spans="1:89" ht="15.75">
      <c r="A17" s="975" t="s">
        <v>1381</v>
      </c>
      <c r="B17" s="976"/>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7"/>
      <c r="AL17" s="576" t="s">
        <v>1091</v>
      </c>
      <c r="AM17" s="577"/>
      <c r="AN17" s="577"/>
      <c r="AO17" s="577"/>
      <c r="AP17" s="577"/>
      <c r="AQ17" s="577"/>
      <c r="AR17" s="577"/>
      <c r="AS17" s="577"/>
      <c r="AT17" s="577"/>
      <c r="AU17" s="577"/>
      <c r="AV17" s="577"/>
      <c r="AW17" s="577"/>
      <c r="AX17" s="577"/>
      <c r="AY17" s="577"/>
      <c r="AZ17" s="577"/>
      <c r="BA17" s="577"/>
      <c r="BB17" s="577"/>
      <c r="BC17" s="577"/>
      <c r="BD17" s="577"/>
      <c r="BE17" s="577"/>
      <c r="BF17" s="578"/>
      <c r="BG17" s="559"/>
      <c r="BH17" s="560"/>
      <c r="BI17" s="560"/>
      <c r="BJ17" s="560"/>
      <c r="BK17" s="560"/>
      <c r="BL17" s="560"/>
      <c r="BM17" s="560"/>
      <c r="BN17" s="560"/>
      <c r="BO17" s="560"/>
      <c r="BP17" s="560"/>
      <c r="BQ17" s="560"/>
      <c r="BR17" s="560"/>
      <c r="BS17" s="560"/>
      <c r="BT17" s="560"/>
      <c r="BU17" s="560"/>
      <c r="BV17" s="560"/>
      <c r="BW17" s="560"/>
      <c r="BX17" s="560"/>
      <c r="BY17" s="560"/>
      <c r="BZ17" s="560"/>
      <c r="CA17" s="561"/>
      <c r="CB17" s="576">
        <v>6</v>
      </c>
      <c r="CC17" s="577"/>
      <c r="CD17" s="577"/>
      <c r="CE17" s="577"/>
      <c r="CF17" s="577"/>
      <c r="CG17" s="577"/>
      <c r="CH17" s="577"/>
      <c r="CI17" s="577"/>
      <c r="CJ17" s="577"/>
      <c r="CK17" s="578"/>
    </row>
    <row r="18" spans="1:89" ht="15.75">
      <c r="A18" s="761" t="s">
        <v>1382</v>
      </c>
      <c r="B18" s="761"/>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576" t="s">
        <v>1091</v>
      </c>
      <c r="AM18" s="577"/>
      <c r="AN18" s="577"/>
      <c r="AO18" s="577"/>
      <c r="AP18" s="577"/>
      <c r="AQ18" s="577"/>
      <c r="AR18" s="577"/>
      <c r="AS18" s="577"/>
      <c r="AT18" s="577"/>
      <c r="AU18" s="577"/>
      <c r="AV18" s="577"/>
      <c r="AW18" s="577"/>
      <c r="AX18" s="577"/>
      <c r="AY18" s="577"/>
      <c r="AZ18" s="577"/>
      <c r="BA18" s="577"/>
      <c r="BB18" s="577"/>
      <c r="BC18" s="577"/>
      <c r="BD18" s="577"/>
      <c r="BE18" s="577"/>
      <c r="BF18" s="578"/>
      <c r="BG18" s="559"/>
      <c r="BH18" s="560"/>
      <c r="BI18" s="560"/>
      <c r="BJ18" s="560"/>
      <c r="BK18" s="560"/>
      <c r="BL18" s="560"/>
      <c r="BM18" s="560"/>
      <c r="BN18" s="560"/>
      <c r="BO18" s="560"/>
      <c r="BP18" s="560"/>
      <c r="BQ18" s="560"/>
      <c r="BR18" s="560"/>
      <c r="BS18" s="560"/>
      <c r="BT18" s="560"/>
      <c r="BU18" s="560"/>
      <c r="BV18" s="560"/>
      <c r="BW18" s="560"/>
      <c r="BX18" s="560"/>
      <c r="BY18" s="560"/>
      <c r="BZ18" s="560"/>
      <c r="CA18" s="561"/>
      <c r="CB18" s="576">
        <v>4</v>
      </c>
      <c r="CC18" s="577"/>
      <c r="CD18" s="577"/>
      <c r="CE18" s="577"/>
      <c r="CF18" s="577"/>
      <c r="CG18" s="577"/>
      <c r="CH18" s="577"/>
      <c r="CI18" s="577"/>
      <c r="CJ18" s="577"/>
      <c r="CK18" s="578"/>
    </row>
    <row r="19" spans="1:89">
      <c r="A19" s="780" t="s">
        <v>1383</v>
      </c>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972" t="s">
        <v>1091</v>
      </c>
      <c r="AM19" s="973"/>
      <c r="AN19" s="973"/>
      <c r="AO19" s="973"/>
      <c r="AP19" s="973"/>
      <c r="AQ19" s="973"/>
      <c r="AR19" s="973"/>
      <c r="AS19" s="973"/>
      <c r="AT19" s="973"/>
      <c r="AU19" s="973"/>
      <c r="AV19" s="973"/>
      <c r="AW19" s="973"/>
      <c r="AX19" s="973"/>
      <c r="AY19" s="973"/>
      <c r="AZ19" s="973"/>
      <c r="BA19" s="973"/>
      <c r="BB19" s="973"/>
      <c r="BC19" s="973"/>
      <c r="BD19" s="973"/>
      <c r="BE19" s="973"/>
      <c r="BF19" s="974"/>
      <c r="BG19" s="433"/>
      <c r="BH19" s="434"/>
      <c r="BI19" s="434"/>
      <c r="BJ19" s="434"/>
      <c r="BK19" s="434"/>
      <c r="BL19" s="434"/>
      <c r="BM19" s="434"/>
      <c r="BN19" s="434"/>
      <c r="BO19" s="434"/>
      <c r="BP19" s="434"/>
      <c r="BQ19" s="434"/>
      <c r="BR19" s="434"/>
      <c r="BS19" s="434"/>
      <c r="BT19" s="434"/>
      <c r="BU19" s="434"/>
      <c r="BV19" s="434"/>
      <c r="BW19" s="434"/>
      <c r="BX19" s="434"/>
      <c r="BY19" s="434"/>
      <c r="BZ19" s="434"/>
      <c r="CA19" s="435"/>
      <c r="CB19" s="972">
        <v>15</v>
      </c>
      <c r="CC19" s="973"/>
      <c r="CD19" s="973"/>
      <c r="CE19" s="973"/>
      <c r="CF19" s="973"/>
      <c r="CG19" s="973"/>
      <c r="CH19" s="973"/>
      <c r="CI19" s="973"/>
      <c r="CJ19" s="973"/>
      <c r="CK19" s="974"/>
    </row>
    <row r="20" spans="1:89">
      <c r="A20" s="780" t="s">
        <v>1384</v>
      </c>
      <c r="B20" s="780"/>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972" t="s">
        <v>1091</v>
      </c>
      <c r="AM20" s="973"/>
      <c r="AN20" s="973"/>
      <c r="AO20" s="973"/>
      <c r="AP20" s="973"/>
      <c r="AQ20" s="973"/>
      <c r="AR20" s="973"/>
      <c r="AS20" s="973"/>
      <c r="AT20" s="973"/>
      <c r="AU20" s="973"/>
      <c r="AV20" s="973"/>
      <c r="AW20" s="973"/>
      <c r="AX20" s="973"/>
      <c r="AY20" s="973"/>
      <c r="AZ20" s="973"/>
      <c r="BA20" s="973"/>
      <c r="BB20" s="973"/>
      <c r="BC20" s="973"/>
      <c r="BD20" s="973"/>
      <c r="BE20" s="973"/>
      <c r="BF20" s="974"/>
      <c r="BG20" s="433"/>
      <c r="BH20" s="434"/>
      <c r="BI20" s="434"/>
      <c r="BJ20" s="434"/>
      <c r="BK20" s="434"/>
      <c r="BL20" s="434"/>
      <c r="BM20" s="434"/>
      <c r="BN20" s="434"/>
      <c r="BO20" s="434"/>
      <c r="BP20" s="434"/>
      <c r="BQ20" s="434"/>
      <c r="BR20" s="434"/>
      <c r="BS20" s="434"/>
      <c r="BT20" s="434"/>
      <c r="BU20" s="434"/>
      <c r="BV20" s="434"/>
      <c r="BW20" s="434"/>
      <c r="BX20" s="434"/>
      <c r="BY20" s="434"/>
      <c r="BZ20" s="434"/>
      <c r="CA20" s="435"/>
      <c r="CB20" s="972">
        <v>4</v>
      </c>
      <c r="CC20" s="973"/>
      <c r="CD20" s="973"/>
      <c r="CE20" s="973"/>
      <c r="CF20" s="973"/>
      <c r="CG20" s="973"/>
      <c r="CH20" s="973"/>
      <c r="CI20" s="973"/>
      <c r="CJ20" s="973"/>
      <c r="CK20" s="974"/>
    </row>
    <row r="21" spans="1:89">
      <c r="A21" s="780" t="s">
        <v>1385</v>
      </c>
      <c r="B21" s="780"/>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972" t="s">
        <v>1091</v>
      </c>
      <c r="AM21" s="973"/>
      <c r="AN21" s="973"/>
      <c r="AO21" s="973"/>
      <c r="AP21" s="973"/>
      <c r="AQ21" s="973"/>
      <c r="AR21" s="973"/>
      <c r="AS21" s="973"/>
      <c r="AT21" s="973"/>
      <c r="AU21" s="973"/>
      <c r="AV21" s="973"/>
      <c r="AW21" s="973"/>
      <c r="AX21" s="973"/>
      <c r="AY21" s="973"/>
      <c r="AZ21" s="973"/>
      <c r="BA21" s="973"/>
      <c r="BB21" s="973"/>
      <c r="BC21" s="973"/>
      <c r="BD21" s="973"/>
      <c r="BE21" s="973"/>
      <c r="BF21" s="974"/>
      <c r="BG21" s="433"/>
      <c r="BH21" s="434"/>
      <c r="BI21" s="434"/>
      <c r="BJ21" s="434"/>
      <c r="BK21" s="434"/>
      <c r="BL21" s="434"/>
      <c r="BM21" s="434"/>
      <c r="BN21" s="434"/>
      <c r="BO21" s="434"/>
      <c r="BP21" s="434"/>
      <c r="BQ21" s="434"/>
      <c r="BR21" s="434"/>
      <c r="BS21" s="434"/>
      <c r="BT21" s="434"/>
      <c r="BU21" s="434"/>
      <c r="BV21" s="434"/>
      <c r="BW21" s="434"/>
      <c r="BX21" s="434"/>
      <c r="BY21" s="434"/>
      <c r="BZ21" s="434"/>
      <c r="CA21" s="435"/>
      <c r="CB21" s="972">
        <v>19</v>
      </c>
      <c r="CC21" s="973"/>
      <c r="CD21" s="973"/>
      <c r="CE21" s="973"/>
      <c r="CF21" s="973"/>
      <c r="CG21" s="973"/>
      <c r="CH21" s="973"/>
      <c r="CI21" s="973"/>
      <c r="CJ21" s="973"/>
      <c r="CK21" s="974"/>
    </row>
    <row r="22" spans="1:89">
      <c r="A22" s="536" t="s">
        <v>1386</v>
      </c>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8"/>
      <c r="AB22" s="254"/>
      <c r="AC22" s="254"/>
      <c r="AD22" s="254"/>
      <c r="AE22" s="254"/>
      <c r="AF22" s="254"/>
      <c r="AG22" s="254"/>
      <c r="AH22" s="254"/>
      <c r="AI22" s="254"/>
      <c r="AJ22" s="254"/>
      <c r="AK22" s="254"/>
      <c r="AL22" s="972" t="s">
        <v>1091</v>
      </c>
      <c r="AM22" s="973"/>
      <c r="AN22" s="973"/>
      <c r="AO22" s="973"/>
      <c r="AP22" s="973"/>
      <c r="AQ22" s="973"/>
      <c r="AR22" s="973"/>
      <c r="AS22" s="973"/>
      <c r="AT22" s="973"/>
      <c r="AU22" s="973"/>
      <c r="AV22" s="973"/>
      <c r="AW22" s="973"/>
      <c r="AX22" s="973"/>
      <c r="AY22" s="973"/>
      <c r="AZ22" s="973"/>
      <c r="BA22" s="973"/>
      <c r="BB22" s="973"/>
      <c r="BC22" s="973"/>
      <c r="BD22" s="973"/>
      <c r="BE22" s="973"/>
      <c r="BF22" s="974"/>
      <c r="BG22" s="433"/>
      <c r="BH22" s="434"/>
      <c r="BI22" s="434"/>
      <c r="BJ22" s="434"/>
      <c r="BK22" s="434"/>
      <c r="BL22" s="434"/>
      <c r="BM22" s="434"/>
      <c r="BN22" s="434"/>
      <c r="BO22" s="434"/>
      <c r="BP22" s="434"/>
      <c r="BQ22" s="434"/>
      <c r="BR22" s="434"/>
      <c r="BS22" s="434"/>
      <c r="BT22" s="434"/>
      <c r="BU22" s="434"/>
      <c r="BV22" s="434"/>
      <c r="BW22" s="434"/>
      <c r="BX22" s="434"/>
      <c r="BY22" s="434"/>
      <c r="BZ22" s="434"/>
      <c r="CA22" s="435"/>
      <c r="CB22" s="972">
        <v>7</v>
      </c>
      <c r="CC22" s="973"/>
      <c r="CD22" s="973"/>
      <c r="CE22" s="973"/>
      <c r="CF22" s="973"/>
      <c r="CG22" s="973"/>
      <c r="CH22" s="973"/>
      <c r="CI22" s="973"/>
      <c r="CJ22" s="973"/>
      <c r="CK22" s="974"/>
    </row>
    <row r="23" spans="1:89">
      <c r="A23" s="536" t="s">
        <v>1387</v>
      </c>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8"/>
      <c r="AB23" s="254"/>
      <c r="AC23" s="254"/>
      <c r="AD23" s="254"/>
      <c r="AE23" s="254"/>
      <c r="AF23" s="254"/>
      <c r="AG23" s="254"/>
      <c r="AH23" s="254"/>
      <c r="AI23" s="254"/>
      <c r="AJ23" s="254"/>
      <c r="AK23" s="254"/>
      <c r="AL23" s="972" t="s">
        <v>1091</v>
      </c>
      <c r="AM23" s="973"/>
      <c r="AN23" s="973"/>
      <c r="AO23" s="973"/>
      <c r="AP23" s="973"/>
      <c r="AQ23" s="973"/>
      <c r="AR23" s="973"/>
      <c r="AS23" s="973"/>
      <c r="AT23" s="973"/>
      <c r="AU23" s="973"/>
      <c r="AV23" s="973"/>
      <c r="AW23" s="973"/>
      <c r="AX23" s="973"/>
      <c r="AY23" s="973"/>
      <c r="AZ23" s="973"/>
      <c r="BA23" s="973"/>
      <c r="BB23" s="973"/>
      <c r="BC23" s="973"/>
      <c r="BD23" s="973"/>
      <c r="BE23" s="973"/>
      <c r="BF23" s="974"/>
      <c r="BG23" s="433"/>
      <c r="BH23" s="434"/>
      <c r="BI23" s="434"/>
      <c r="BJ23" s="434"/>
      <c r="BK23" s="434"/>
      <c r="BL23" s="434"/>
      <c r="BM23" s="434"/>
      <c r="BN23" s="434"/>
      <c r="BO23" s="434"/>
      <c r="BP23" s="434"/>
      <c r="BQ23" s="434"/>
      <c r="BR23" s="434"/>
      <c r="BS23" s="434"/>
      <c r="BT23" s="434"/>
      <c r="BU23" s="434"/>
      <c r="BV23" s="434"/>
      <c r="BW23" s="434"/>
      <c r="BX23" s="434"/>
      <c r="BY23" s="434"/>
      <c r="BZ23" s="434"/>
      <c r="CA23" s="435"/>
      <c r="CB23" s="972">
        <v>24</v>
      </c>
      <c r="CC23" s="973"/>
      <c r="CD23" s="973"/>
      <c r="CE23" s="973"/>
      <c r="CF23" s="973"/>
      <c r="CG23" s="973"/>
      <c r="CH23" s="973"/>
      <c r="CI23" s="973"/>
      <c r="CJ23" s="973"/>
      <c r="CK23" s="974"/>
    </row>
    <row r="24" spans="1:89">
      <c r="A24" s="536" t="s">
        <v>1388</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8"/>
      <c r="AB24" s="254"/>
      <c r="AC24" s="254"/>
      <c r="AD24" s="254"/>
      <c r="AE24" s="254"/>
      <c r="AF24" s="254"/>
      <c r="AG24" s="254"/>
      <c r="AH24" s="254"/>
      <c r="AI24" s="254"/>
      <c r="AJ24" s="254"/>
      <c r="AK24" s="254"/>
      <c r="AL24" s="972" t="s">
        <v>1091</v>
      </c>
      <c r="AM24" s="973"/>
      <c r="AN24" s="973"/>
      <c r="AO24" s="973"/>
      <c r="AP24" s="973"/>
      <c r="AQ24" s="973"/>
      <c r="AR24" s="973"/>
      <c r="AS24" s="973"/>
      <c r="AT24" s="973"/>
      <c r="AU24" s="973"/>
      <c r="AV24" s="973"/>
      <c r="AW24" s="973"/>
      <c r="AX24" s="973"/>
      <c r="AY24" s="973"/>
      <c r="AZ24" s="973"/>
      <c r="BA24" s="973"/>
      <c r="BB24" s="973"/>
      <c r="BC24" s="973"/>
      <c r="BD24" s="973"/>
      <c r="BE24" s="973"/>
      <c r="BF24" s="974"/>
      <c r="BG24" s="433"/>
      <c r="BH24" s="434"/>
      <c r="BI24" s="434"/>
      <c r="BJ24" s="434"/>
      <c r="BK24" s="434"/>
      <c r="BL24" s="434"/>
      <c r="BM24" s="434"/>
      <c r="BN24" s="434"/>
      <c r="BO24" s="434"/>
      <c r="BP24" s="434"/>
      <c r="BQ24" s="434"/>
      <c r="BR24" s="434"/>
      <c r="BS24" s="434"/>
      <c r="BT24" s="434"/>
      <c r="BU24" s="434"/>
      <c r="BV24" s="434"/>
      <c r="BW24" s="434"/>
      <c r="BX24" s="434"/>
      <c r="BY24" s="434"/>
      <c r="BZ24" s="434"/>
      <c r="CA24" s="435"/>
      <c r="CB24" s="972">
        <v>17</v>
      </c>
      <c r="CC24" s="973"/>
      <c r="CD24" s="973"/>
      <c r="CE24" s="973"/>
      <c r="CF24" s="973"/>
      <c r="CG24" s="973"/>
      <c r="CH24" s="973"/>
      <c r="CI24" s="973"/>
      <c r="CJ24" s="973"/>
      <c r="CK24" s="974"/>
    </row>
    <row r="25" spans="1:89">
      <c r="A25" s="536" t="s">
        <v>1389</v>
      </c>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8"/>
      <c r="AB25" s="254"/>
      <c r="AC25" s="254"/>
      <c r="AD25" s="254"/>
      <c r="AE25" s="254"/>
      <c r="AF25" s="254"/>
      <c r="AG25" s="254"/>
      <c r="AH25" s="254"/>
      <c r="AI25" s="254"/>
      <c r="AJ25" s="254"/>
      <c r="AK25" s="254"/>
      <c r="AL25" s="972" t="s">
        <v>1091</v>
      </c>
      <c r="AM25" s="973"/>
      <c r="AN25" s="973"/>
      <c r="AO25" s="973"/>
      <c r="AP25" s="973"/>
      <c r="AQ25" s="973"/>
      <c r="AR25" s="973"/>
      <c r="AS25" s="973"/>
      <c r="AT25" s="973"/>
      <c r="AU25" s="973"/>
      <c r="AV25" s="973"/>
      <c r="AW25" s="973"/>
      <c r="AX25" s="973"/>
      <c r="AY25" s="973"/>
      <c r="AZ25" s="973"/>
      <c r="BA25" s="973"/>
      <c r="BB25" s="973"/>
      <c r="BC25" s="973"/>
      <c r="BD25" s="973"/>
      <c r="BE25" s="973"/>
      <c r="BF25" s="974"/>
      <c r="BG25" s="433"/>
      <c r="BH25" s="434"/>
      <c r="BI25" s="434"/>
      <c r="BJ25" s="434"/>
      <c r="BK25" s="434"/>
      <c r="BL25" s="434"/>
      <c r="BM25" s="434"/>
      <c r="BN25" s="434"/>
      <c r="BO25" s="434"/>
      <c r="BP25" s="434"/>
      <c r="BQ25" s="434"/>
      <c r="BR25" s="434"/>
      <c r="BS25" s="434"/>
      <c r="BT25" s="434"/>
      <c r="BU25" s="434"/>
      <c r="BV25" s="434"/>
      <c r="BW25" s="434"/>
      <c r="BX25" s="434"/>
      <c r="BY25" s="434"/>
      <c r="BZ25" s="434"/>
      <c r="CA25" s="435"/>
      <c r="CB25" s="972">
        <v>2</v>
      </c>
      <c r="CC25" s="973"/>
      <c r="CD25" s="973"/>
      <c r="CE25" s="973"/>
      <c r="CF25" s="973"/>
      <c r="CG25" s="973"/>
      <c r="CH25" s="973"/>
      <c r="CI25" s="973"/>
      <c r="CJ25" s="973"/>
      <c r="CK25" s="974"/>
    </row>
    <row r="26" spans="1:89">
      <c r="A26" s="780" t="s">
        <v>1390</v>
      </c>
      <c r="B26" s="780"/>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972" t="s">
        <v>1091</v>
      </c>
      <c r="AM26" s="973"/>
      <c r="AN26" s="973"/>
      <c r="AO26" s="973"/>
      <c r="AP26" s="973"/>
      <c r="AQ26" s="973"/>
      <c r="AR26" s="973"/>
      <c r="AS26" s="973"/>
      <c r="AT26" s="973"/>
      <c r="AU26" s="973"/>
      <c r="AV26" s="973"/>
      <c r="AW26" s="973"/>
      <c r="AX26" s="973"/>
      <c r="AY26" s="973"/>
      <c r="AZ26" s="973"/>
      <c r="BA26" s="973"/>
      <c r="BB26" s="973"/>
      <c r="BC26" s="973"/>
      <c r="BD26" s="973"/>
      <c r="BE26" s="973"/>
      <c r="BF26" s="974"/>
      <c r="BG26" s="433"/>
      <c r="BH26" s="434"/>
      <c r="BI26" s="434"/>
      <c r="BJ26" s="434"/>
      <c r="BK26" s="434"/>
      <c r="BL26" s="434"/>
      <c r="BM26" s="434"/>
      <c r="BN26" s="434"/>
      <c r="BO26" s="434"/>
      <c r="BP26" s="434"/>
      <c r="BQ26" s="434"/>
      <c r="BR26" s="434"/>
      <c r="BS26" s="434"/>
      <c r="BT26" s="434"/>
      <c r="BU26" s="434"/>
      <c r="BV26" s="434"/>
      <c r="BW26" s="434"/>
      <c r="BX26" s="434"/>
      <c r="BY26" s="434"/>
      <c r="BZ26" s="434"/>
      <c r="CA26" s="435"/>
      <c r="CB26" s="972">
        <v>19</v>
      </c>
      <c r="CC26" s="973"/>
      <c r="CD26" s="973"/>
      <c r="CE26" s="973"/>
      <c r="CF26" s="973"/>
      <c r="CG26" s="973"/>
      <c r="CH26" s="973"/>
      <c r="CI26" s="973"/>
      <c r="CJ26" s="973"/>
      <c r="CK26" s="974"/>
    </row>
    <row r="27" spans="1:89">
      <c r="A27" s="780" t="s">
        <v>1391</v>
      </c>
      <c r="B27" s="780"/>
      <c r="C27" s="780"/>
      <c r="D27" s="780"/>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972" t="s">
        <v>1091</v>
      </c>
      <c r="AM27" s="973"/>
      <c r="AN27" s="973"/>
      <c r="AO27" s="973"/>
      <c r="AP27" s="973"/>
      <c r="AQ27" s="973"/>
      <c r="AR27" s="973"/>
      <c r="AS27" s="973"/>
      <c r="AT27" s="973"/>
      <c r="AU27" s="973"/>
      <c r="AV27" s="973"/>
      <c r="AW27" s="973"/>
      <c r="AX27" s="973"/>
      <c r="AY27" s="973"/>
      <c r="AZ27" s="973"/>
      <c r="BA27" s="973"/>
      <c r="BB27" s="973"/>
      <c r="BC27" s="973"/>
      <c r="BD27" s="973"/>
      <c r="BE27" s="973"/>
      <c r="BF27" s="974"/>
      <c r="BG27" s="433"/>
      <c r="BH27" s="434"/>
      <c r="BI27" s="434"/>
      <c r="BJ27" s="434"/>
      <c r="BK27" s="434"/>
      <c r="BL27" s="434"/>
      <c r="BM27" s="434"/>
      <c r="BN27" s="434"/>
      <c r="BO27" s="434"/>
      <c r="BP27" s="434"/>
      <c r="BQ27" s="434"/>
      <c r="BR27" s="434"/>
      <c r="BS27" s="434"/>
      <c r="BT27" s="434"/>
      <c r="BU27" s="434"/>
      <c r="BV27" s="434"/>
      <c r="BW27" s="434"/>
      <c r="BX27" s="434"/>
      <c r="BY27" s="434"/>
      <c r="BZ27" s="434"/>
      <c r="CA27" s="435"/>
      <c r="CB27" s="972">
        <v>14</v>
      </c>
      <c r="CC27" s="973"/>
      <c r="CD27" s="973"/>
      <c r="CE27" s="973"/>
      <c r="CF27" s="973"/>
      <c r="CG27" s="973"/>
      <c r="CH27" s="973"/>
      <c r="CI27" s="973"/>
      <c r="CJ27" s="973"/>
      <c r="CK27" s="974"/>
    </row>
    <row r="28" spans="1:89">
      <c r="A28" s="780" t="s">
        <v>1392</v>
      </c>
      <c r="B28" s="780"/>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972" t="s">
        <v>1091</v>
      </c>
      <c r="AM28" s="973"/>
      <c r="AN28" s="973"/>
      <c r="AO28" s="973"/>
      <c r="AP28" s="973"/>
      <c r="AQ28" s="973"/>
      <c r="AR28" s="973"/>
      <c r="AS28" s="973"/>
      <c r="AT28" s="973"/>
      <c r="AU28" s="973"/>
      <c r="AV28" s="973"/>
      <c r="AW28" s="973"/>
      <c r="AX28" s="973"/>
      <c r="AY28" s="973"/>
      <c r="AZ28" s="973"/>
      <c r="BA28" s="973"/>
      <c r="BB28" s="973"/>
      <c r="BC28" s="973"/>
      <c r="BD28" s="973"/>
      <c r="BE28" s="973"/>
      <c r="BF28" s="974"/>
      <c r="BG28" s="433"/>
      <c r="BH28" s="434"/>
      <c r="BI28" s="434"/>
      <c r="BJ28" s="434"/>
      <c r="BK28" s="434"/>
      <c r="BL28" s="434"/>
      <c r="BM28" s="434"/>
      <c r="BN28" s="434"/>
      <c r="BO28" s="434"/>
      <c r="BP28" s="434"/>
      <c r="BQ28" s="434"/>
      <c r="BR28" s="434"/>
      <c r="BS28" s="434"/>
      <c r="BT28" s="434"/>
      <c r="BU28" s="434"/>
      <c r="BV28" s="434"/>
      <c r="BW28" s="434"/>
      <c r="BX28" s="434"/>
      <c r="BY28" s="434"/>
      <c r="BZ28" s="434"/>
      <c r="CA28" s="435"/>
      <c r="CB28" s="972">
        <v>7</v>
      </c>
      <c r="CC28" s="973"/>
      <c r="CD28" s="973"/>
      <c r="CE28" s="973"/>
      <c r="CF28" s="973"/>
      <c r="CG28" s="973"/>
      <c r="CH28" s="973"/>
      <c r="CI28" s="973"/>
      <c r="CJ28" s="973"/>
      <c r="CK28" s="974"/>
    </row>
    <row r="29" spans="1:89">
      <c r="A29" s="536" t="s">
        <v>1393</v>
      </c>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8"/>
      <c r="AB29" s="254"/>
      <c r="AC29" s="254"/>
      <c r="AD29" s="254"/>
      <c r="AE29" s="254"/>
      <c r="AF29" s="254"/>
      <c r="AG29" s="254"/>
      <c r="AH29" s="254"/>
      <c r="AI29" s="254"/>
      <c r="AJ29" s="254"/>
      <c r="AK29" s="254"/>
      <c r="AL29" s="972" t="s">
        <v>1091</v>
      </c>
      <c r="AM29" s="973"/>
      <c r="AN29" s="973"/>
      <c r="AO29" s="973"/>
      <c r="AP29" s="973"/>
      <c r="AQ29" s="973"/>
      <c r="AR29" s="973"/>
      <c r="AS29" s="973"/>
      <c r="AT29" s="973"/>
      <c r="AU29" s="973"/>
      <c r="AV29" s="973"/>
      <c r="AW29" s="973"/>
      <c r="AX29" s="973"/>
      <c r="AY29" s="973"/>
      <c r="AZ29" s="973"/>
      <c r="BA29" s="973"/>
      <c r="BB29" s="973"/>
      <c r="BC29" s="973"/>
      <c r="BD29" s="973"/>
      <c r="BE29" s="973"/>
      <c r="BF29" s="974"/>
      <c r="BG29" s="433"/>
      <c r="BH29" s="434"/>
      <c r="BI29" s="434"/>
      <c r="BJ29" s="434"/>
      <c r="BK29" s="434"/>
      <c r="BL29" s="434"/>
      <c r="BM29" s="434"/>
      <c r="BN29" s="434"/>
      <c r="BO29" s="434"/>
      <c r="BP29" s="434"/>
      <c r="BQ29" s="434"/>
      <c r="BR29" s="434"/>
      <c r="BS29" s="434"/>
      <c r="BT29" s="434"/>
      <c r="BU29" s="434"/>
      <c r="BV29" s="434"/>
      <c r="BW29" s="434"/>
      <c r="BX29" s="434"/>
      <c r="BY29" s="434"/>
      <c r="BZ29" s="434"/>
      <c r="CA29" s="435"/>
      <c r="CB29" s="972">
        <v>4</v>
      </c>
      <c r="CC29" s="973"/>
      <c r="CD29" s="973"/>
      <c r="CE29" s="973"/>
      <c r="CF29" s="973"/>
      <c r="CG29" s="973"/>
      <c r="CH29" s="973"/>
      <c r="CI29" s="973"/>
      <c r="CJ29" s="973"/>
      <c r="CK29" s="974"/>
    </row>
    <row r="30" spans="1:89">
      <c r="A30" s="780" t="s">
        <v>1394</v>
      </c>
      <c r="B30" s="780"/>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253"/>
      <c r="AC30" s="254"/>
      <c r="AD30" s="254"/>
      <c r="AE30" s="254"/>
      <c r="AF30" s="254"/>
      <c r="AG30" s="254"/>
      <c r="AH30" s="254"/>
      <c r="AI30" s="254"/>
      <c r="AJ30" s="254"/>
      <c r="AK30" s="254"/>
      <c r="AL30" s="972" t="s">
        <v>1091</v>
      </c>
      <c r="AM30" s="973"/>
      <c r="AN30" s="973"/>
      <c r="AO30" s="973"/>
      <c r="AP30" s="973"/>
      <c r="AQ30" s="973"/>
      <c r="AR30" s="973"/>
      <c r="AS30" s="973"/>
      <c r="AT30" s="973"/>
      <c r="AU30" s="973"/>
      <c r="AV30" s="973"/>
      <c r="AW30" s="973"/>
      <c r="AX30" s="973"/>
      <c r="AY30" s="973"/>
      <c r="AZ30" s="973"/>
      <c r="BA30" s="973"/>
      <c r="BB30" s="973"/>
      <c r="BC30" s="973"/>
      <c r="BD30" s="973"/>
      <c r="BE30" s="973"/>
      <c r="BF30" s="974"/>
      <c r="BG30" s="433"/>
      <c r="BH30" s="434"/>
      <c r="BI30" s="434"/>
      <c r="BJ30" s="434"/>
      <c r="BK30" s="434"/>
      <c r="BL30" s="434"/>
      <c r="BM30" s="434"/>
      <c r="BN30" s="434"/>
      <c r="BO30" s="434"/>
      <c r="BP30" s="434"/>
      <c r="BQ30" s="434"/>
      <c r="BR30" s="434"/>
      <c r="BS30" s="434"/>
      <c r="BT30" s="434"/>
      <c r="BU30" s="434"/>
      <c r="BV30" s="434"/>
      <c r="BW30" s="434"/>
      <c r="BX30" s="434"/>
      <c r="BY30" s="434"/>
      <c r="BZ30" s="434"/>
      <c r="CA30" s="435"/>
      <c r="CB30" s="972">
        <v>2</v>
      </c>
      <c r="CC30" s="973"/>
      <c r="CD30" s="973"/>
      <c r="CE30" s="973"/>
      <c r="CF30" s="973"/>
      <c r="CG30" s="973"/>
      <c r="CH30" s="973"/>
      <c r="CI30" s="973"/>
      <c r="CJ30" s="973"/>
      <c r="CK30" s="974"/>
    </row>
    <row r="31" spans="1:89">
      <c r="A31" s="536" t="s">
        <v>1395</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8"/>
      <c r="AB31" s="258"/>
      <c r="AC31" s="258"/>
      <c r="AD31" s="258"/>
      <c r="AE31" s="258"/>
      <c r="AF31" s="258"/>
      <c r="AG31" s="258"/>
      <c r="AH31" s="258"/>
      <c r="AI31" s="258"/>
      <c r="AJ31" s="258"/>
      <c r="AK31" s="258"/>
      <c r="AL31" s="972" t="s">
        <v>1091</v>
      </c>
      <c r="AM31" s="973"/>
      <c r="AN31" s="973"/>
      <c r="AO31" s="973"/>
      <c r="AP31" s="973"/>
      <c r="AQ31" s="973"/>
      <c r="AR31" s="973"/>
      <c r="AS31" s="973"/>
      <c r="AT31" s="973"/>
      <c r="AU31" s="973"/>
      <c r="AV31" s="973"/>
      <c r="AW31" s="973"/>
      <c r="AX31" s="973"/>
      <c r="AY31" s="973"/>
      <c r="AZ31" s="973"/>
      <c r="BA31" s="973"/>
      <c r="BB31" s="973"/>
      <c r="BC31" s="973"/>
      <c r="BD31" s="973"/>
      <c r="BE31" s="973"/>
      <c r="BF31" s="974"/>
      <c r="BG31" s="255"/>
      <c r="BH31" s="256"/>
      <c r="BI31" s="256"/>
      <c r="BJ31" s="256"/>
      <c r="BK31" s="256"/>
      <c r="BL31" s="256"/>
      <c r="BM31" s="256"/>
      <c r="BN31" s="256"/>
      <c r="BO31" s="256"/>
      <c r="BP31" s="256"/>
      <c r="BQ31" s="256"/>
      <c r="BR31" s="256"/>
      <c r="BS31" s="256"/>
      <c r="BT31" s="256"/>
      <c r="BU31" s="256"/>
      <c r="BV31" s="256"/>
      <c r="BW31" s="256"/>
      <c r="BX31" s="256"/>
      <c r="BY31" s="256"/>
      <c r="BZ31" s="256"/>
      <c r="CA31" s="257"/>
      <c r="CB31" s="972">
        <v>18</v>
      </c>
      <c r="CC31" s="973"/>
      <c r="CD31" s="973"/>
      <c r="CE31" s="973"/>
      <c r="CF31" s="973"/>
      <c r="CG31" s="973"/>
      <c r="CH31" s="973"/>
      <c r="CI31" s="973"/>
      <c r="CJ31" s="973"/>
      <c r="CK31" s="974"/>
    </row>
    <row r="32" spans="1:89">
      <c r="A32" s="675" t="s">
        <v>1396</v>
      </c>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258"/>
      <c r="AD32" s="258"/>
      <c r="AE32" s="258"/>
      <c r="AF32" s="258"/>
      <c r="AG32" s="258"/>
      <c r="AH32" s="258"/>
      <c r="AI32" s="258"/>
      <c r="AJ32" s="258"/>
      <c r="AK32" s="258"/>
      <c r="AL32" s="972" t="s">
        <v>1091</v>
      </c>
      <c r="AM32" s="973"/>
      <c r="AN32" s="973"/>
      <c r="AO32" s="973"/>
      <c r="AP32" s="973"/>
      <c r="AQ32" s="973"/>
      <c r="AR32" s="973"/>
      <c r="AS32" s="973"/>
      <c r="AT32" s="973"/>
      <c r="AU32" s="973"/>
      <c r="AV32" s="973"/>
      <c r="AW32" s="973"/>
      <c r="AX32" s="973"/>
      <c r="AY32" s="973"/>
      <c r="AZ32" s="973"/>
      <c r="BA32" s="973"/>
      <c r="BB32" s="973"/>
      <c r="BC32" s="973"/>
      <c r="BD32" s="973"/>
      <c r="BE32" s="973"/>
      <c r="BF32" s="974"/>
      <c r="BG32" s="433"/>
      <c r="BH32" s="434"/>
      <c r="BI32" s="434"/>
      <c r="BJ32" s="434"/>
      <c r="BK32" s="434"/>
      <c r="BL32" s="434"/>
      <c r="BM32" s="434"/>
      <c r="BN32" s="434"/>
      <c r="BO32" s="434"/>
      <c r="BP32" s="434"/>
      <c r="BQ32" s="434"/>
      <c r="BR32" s="434"/>
      <c r="BS32" s="434"/>
      <c r="BT32" s="434"/>
      <c r="BU32" s="434"/>
      <c r="BV32" s="434"/>
      <c r="BW32" s="434"/>
      <c r="BX32" s="434"/>
      <c r="BY32" s="434"/>
      <c r="BZ32" s="434"/>
      <c r="CA32" s="435"/>
      <c r="CB32" s="972">
        <v>3</v>
      </c>
      <c r="CC32" s="973"/>
      <c r="CD32" s="973"/>
      <c r="CE32" s="973"/>
      <c r="CF32" s="973"/>
      <c r="CG32" s="973"/>
      <c r="CH32" s="973"/>
      <c r="CI32" s="973"/>
      <c r="CJ32" s="973"/>
      <c r="CK32" s="974"/>
    </row>
    <row r="33" spans="1:89">
      <c r="A33" s="536" t="s">
        <v>1397</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8"/>
      <c r="AB33" s="258"/>
      <c r="AC33" s="258"/>
      <c r="AD33" s="258"/>
      <c r="AE33" s="258"/>
      <c r="AF33" s="258"/>
      <c r="AG33" s="258"/>
      <c r="AH33" s="258"/>
      <c r="AI33" s="258"/>
      <c r="AJ33" s="258"/>
      <c r="AK33" s="258"/>
      <c r="AL33" s="972" t="s">
        <v>1091</v>
      </c>
      <c r="AM33" s="973"/>
      <c r="AN33" s="973"/>
      <c r="AO33" s="973"/>
      <c r="AP33" s="973"/>
      <c r="AQ33" s="973"/>
      <c r="AR33" s="973"/>
      <c r="AS33" s="973"/>
      <c r="AT33" s="973"/>
      <c r="AU33" s="973"/>
      <c r="AV33" s="973"/>
      <c r="AW33" s="973"/>
      <c r="AX33" s="973"/>
      <c r="AY33" s="973"/>
      <c r="AZ33" s="973"/>
      <c r="BA33" s="973"/>
      <c r="BB33" s="973"/>
      <c r="BC33" s="973"/>
      <c r="BD33" s="973"/>
      <c r="BE33" s="973"/>
      <c r="BF33" s="974"/>
      <c r="BG33" s="259"/>
      <c r="BH33" s="260"/>
      <c r="BI33" s="260"/>
      <c r="BJ33" s="260"/>
      <c r="BK33" s="260"/>
      <c r="BL33" s="260"/>
      <c r="BM33" s="260"/>
      <c r="BN33" s="260"/>
      <c r="BO33" s="260"/>
      <c r="BP33" s="260"/>
      <c r="BQ33" s="260"/>
      <c r="BR33" s="260"/>
      <c r="BS33" s="260"/>
      <c r="BT33" s="260"/>
      <c r="BU33" s="260"/>
      <c r="BV33" s="260"/>
      <c r="BW33" s="260"/>
      <c r="BX33" s="260"/>
      <c r="BY33" s="260"/>
      <c r="BZ33" s="260"/>
      <c r="CA33" s="261"/>
      <c r="CB33" s="972">
        <v>2</v>
      </c>
      <c r="CC33" s="973"/>
      <c r="CD33" s="973"/>
      <c r="CE33" s="973"/>
      <c r="CF33" s="973"/>
      <c r="CG33" s="973"/>
      <c r="CH33" s="973"/>
      <c r="CI33" s="973"/>
      <c r="CJ33" s="973"/>
      <c r="CK33" s="974"/>
    </row>
    <row r="34" spans="1:89">
      <c r="A34" s="536" t="s">
        <v>1398</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8"/>
      <c r="AB34" s="675" t="s">
        <v>1091</v>
      </c>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6"/>
      <c r="AZ34" s="676"/>
      <c r="BA34" s="676"/>
      <c r="BB34" s="676"/>
      <c r="BC34" s="676"/>
      <c r="BD34" s="676"/>
      <c r="BE34" s="676"/>
      <c r="BF34" s="677"/>
      <c r="BG34" s="255"/>
      <c r="BH34" s="256"/>
      <c r="BI34" s="256"/>
      <c r="BJ34" s="256"/>
      <c r="BK34" s="256"/>
      <c r="BL34" s="256"/>
      <c r="BM34" s="256"/>
      <c r="BN34" s="256"/>
      <c r="BO34" s="256"/>
      <c r="BP34" s="256"/>
      <c r="BQ34" s="256"/>
      <c r="BR34" s="256"/>
      <c r="BS34" s="256"/>
      <c r="BT34" s="256"/>
      <c r="BU34" s="256"/>
      <c r="BV34" s="256"/>
      <c r="BW34" s="256"/>
      <c r="BX34" s="256"/>
      <c r="BY34" s="256"/>
      <c r="BZ34" s="256"/>
      <c r="CA34" s="257"/>
      <c r="CB34" s="972">
        <v>8</v>
      </c>
      <c r="CC34" s="973"/>
      <c r="CD34" s="973"/>
      <c r="CE34" s="973"/>
      <c r="CF34" s="973"/>
      <c r="CG34" s="973"/>
      <c r="CH34" s="973"/>
      <c r="CI34" s="973"/>
      <c r="CJ34" s="973"/>
      <c r="CK34" s="974"/>
    </row>
    <row r="35" spans="1:89">
      <c r="A35" s="675" t="s">
        <v>1399</v>
      </c>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258"/>
      <c r="AD35" s="258"/>
      <c r="AE35" s="258"/>
      <c r="AF35" s="258"/>
      <c r="AG35" s="258"/>
      <c r="AH35" s="258"/>
      <c r="AI35" s="258"/>
      <c r="AJ35" s="258"/>
      <c r="AK35" s="258"/>
      <c r="AL35" s="972" t="s">
        <v>1091</v>
      </c>
      <c r="AM35" s="973"/>
      <c r="AN35" s="973"/>
      <c r="AO35" s="973"/>
      <c r="AP35" s="973"/>
      <c r="AQ35" s="973"/>
      <c r="AR35" s="973"/>
      <c r="AS35" s="973"/>
      <c r="AT35" s="973"/>
      <c r="AU35" s="973"/>
      <c r="AV35" s="973"/>
      <c r="AW35" s="973"/>
      <c r="AX35" s="973"/>
      <c r="AY35" s="973"/>
      <c r="AZ35" s="973"/>
      <c r="BA35" s="973"/>
      <c r="BB35" s="973"/>
      <c r="BC35" s="973"/>
      <c r="BD35" s="973"/>
      <c r="BE35" s="973"/>
      <c r="BF35" s="974"/>
      <c r="BG35" s="255"/>
      <c r="BH35" s="256"/>
      <c r="BI35" s="256"/>
      <c r="BJ35" s="256"/>
      <c r="BK35" s="256"/>
      <c r="BL35" s="256"/>
      <c r="BM35" s="256"/>
      <c r="BN35" s="256"/>
      <c r="BO35" s="256"/>
      <c r="BP35" s="256"/>
      <c r="BQ35" s="256"/>
      <c r="BR35" s="256"/>
      <c r="BS35" s="256"/>
      <c r="BT35" s="256"/>
      <c r="BU35" s="256"/>
      <c r="BV35" s="256"/>
      <c r="BW35" s="256"/>
      <c r="BX35" s="256"/>
      <c r="BY35" s="256"/>
      <c r="BZ35" s="256"/>
      <c r="CA35" s="257"/>
      <c r="CB35" s="972">
        <v>1</v>
      </c>
      <c r="CC35" s="973"/>
      <c r="CD35" s="973"/>
      <c r="CE35" s="973"/>
      <c r="CF35" s="973"/>
      <c r="CG35" s="973"/>
      <c r="CH35" s="973"/>
      <c r="CI35" s="973"/>
      <c r="CJ35" s="973"/>
      <c r="CK35" s="974"/>
    </row>
    <row r="36" spans="1:89">
      <c r="A36" s="536" t="s">
        <v>1400</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8"/>
      <c r="AB36" s="258"/>
      <c r="AC36" s="258"/>
      <c r="AD36" s="258"/>
      <c r="AE36" s="258"/>
      <c r="AF36" s="258"/>
      <c r="AG36" s="258"/>
      <c r="AH36" s="258"/>
      <c r="AI36" s="258"/>
      <c r="AJ36" s="258"/>
      <c r="AK36" s="258"/>
      <c r="AL36" s="972" t="s">
        <v>1091</v>
      </c>
      <c r="AM36" s="973"/>
      <c r="AN36" s="973"/>
      <c r="AO36" s="973"/>
      <c r="AP36" s="973"/>
      <c r="AQ36" s="973"/>
      <c r="AR36" s="973"/>
      <c r="AS36" s="973"/>
      <c r="AT36" s="973"/>
      <c r="AU36" s="973"/>
      <c r="AV36" s="973"/>
      <c r="AW36" s="973"/>
      <c r="AX36" s="973"/>
      <c r="AY36" s="973"/>
      <c r="AZ36" s="973"/>
      <c r="BA36" s="973"/>
      <c r="BB36" s="973"/>
      <c r="BC36" s="973"/>
      <c r="BD36" s="973"/>
      <c r="BE36" s="973"/>
      <c r="BF36" s="974"/>
      <c r="BG36" s="255"/>
      <c r="BH36" s="256"/>
      <c r="BI36" s="256"/>
      <c r="BJ36" s="256"/>
      <c r="BK36" s="256"/>
      <c r="BL36" s="256"/>
      <c r="BM36" s="256"/>
      <c r="BN36" s="256"/>
      <c r="BO36" s="256"/>
      <c r="BP36" s="256"/>
      <c r="BQ36" s="256"/>
      <c r="BR36" s="256"/>
      <c r="BS36" s="256"/>
      <c r="BT36" s="256"/>
      <c r="BU36" s="256"/>
      <c r="BV36" s="256"/>
      <c r="BW36" s="256"/>
      <c r="BX36" s="256"/>
      <c r="BY36" s="256"/>
      <c r="BZ36" s="256"/>
      <c r="CA36" s="257"/>
      <c r="CB36" s="972">
        <v>16</v>
      </c>
      <c r="CC36" s="973"/>
      <c r="CD36" s="973"/>
      <c r="CE36" s="973"/>
      <c r="CF36" s="973"/>
      <c r="CG36" s="973"/>
      <c r="CH36" s="973"/>
      <c r="CI36" s="973"/>
      <c r="CJ36" s="973"/>
      <c r="CK36" s="974"/>
    </row>
    <row r="37" spans="1:89">
      <c r="A37" s="536" t="s">
        <v>1401</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8"/>
      <c r="AB37" s="258"/>
      <c r="AC37" s="258"/>
      <c r="AD37" s="258"/>
      <c r="AE37" s="258"/>
      <c r="AF37" s="258"/>
      <c r="AG37" s="258"/>
      <c r="AH37" s="258"/>
      <c r="AI37" s="258"/>
      <c r="AJ37" s="258"/>
      <c r="AK37" s="258"/>
      <c r="AL37" s="972" t="s">
        <v>1091</v>
      </c>
      <c r="AM37" s="973"/>
      <c r="AN37" s="973"/>
      <c r="AO37" s="973"/>
      <c r="AP37" s="973"/>
      <c r="AQ37" s="973"/>
      <c r="AR37" s="973"/>
      <c r="AS37" s="973"/>
      <c r="AT37" s="973"/>
      <c r="AU37" s="973"/>
      <c r="AV37" s="973"/>
      <c r="AW37" s="973"/>
      <c r="AX37" s="973"/>
      <c r="AY37" s="973"/>
      <c r="AZ37" s="973"/>
      <c r="BA37" s="973"/>
      <c r="BB37" s="973"/>
      <c r="BC37" s="973"/>
      <c r="BD37" s="973"/>
      <c r="BE37" s="973"/>
      <c r="BF37" s="974"/>
      <c r="BG37" s="255"/>
      <c r="BH37" s="256"/>
      <c r="BI37" s="256"/>
      <c r="BJ37" s="256"/>
      <c r="BK37" s="256"/>
      <c r="BL37" s="256"/>
      <c r="BM37" s="256"/>
      <c r="BN37" s="256"/>
      <c r="BO37" s="256"/>
      <c r="BP37" s="256"/>
      <c r="BQ37" s="256"/>
      <c r="BR37" s="256"/>
      <c r="BS37" s="256"/>
      <c r="BT37" s="256"/>
      <c r="BU37" s="256"/>
      <c r="BV37" s="256"/>
      <c r="BW37" s="256"/>
      <c r="BX37" s="256"/>
      <c r="BY37" s="256"/>
      <c r="BZ37" s="256"/>
      <c r="CA37" s="257"/>
      <c r="CB37" s="972">
        <v>5</v>
      </c>
      <c r="CC37" s="973"/>
      <c r="CD37" s="973"/>
      <c r="CE37" s="973"/>
      <c r="CF37" s="973"/>
      <c r="CG37" s="973"/>
      <c r="CH37" s="973"/>
      <c r="CI37" s="973"/>
      <c r="CJ37" s="973"/>
      <c r="CK37" s="974"/>
    </row>
    <row r="38" spans="1:89">
      <c r="A38" s="544" t="s">
        <v>1402</v>
      </c>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6"/>
      <c r="AB38" s="675" t="s">
        <v>1091</v>
      </c>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6"/>
      <c r="AZ38" s="676"/>
      <c r="BA38" s="676"/>
      <c r="BB38" s="676"/>
      <c r="BC38" s="676"/>
      <c r="BD38" s="676"/>
      <c r="BE38" s="676"/>
      <c r="BF38" s="677"/>
      <c r="BG38" s="263"/>
      <c r="BH38" s="262"/>
      <c r="BI38" s="262"/>
      <c r="BJ38" s="262"/>
      <c r="BK38" s="262"/>
      <c r="BL38" s="262"/>
      <c r="BM38" s="262"/>
      <c r="BN38" s="262"/>
      <c r="BO38" s="262"/>
      <c r="BP38" s="262"/>
      <c r="BQ38" s="262"/>
      <c r="BR38" s="262"/>
      <c r="BS38" s="262"/>
      <c r="BT38" s="262"/>
      <c r="BU38" s="262"/>
      <c r="BV38" s="262"/>
      <c r="BW38" s="262"/>
      <c r="BX38" s="262"/>
      <c r="BY38" s="262"/>
      <c r="BZ38" s="262"/>
      <c r="CA38" s="264"/>
      <c r="CB38" s="978">
        <v>128</v>
      </c>
      <c r="CC38" s="979"/>
      <c r="CD38" s="979"/>
      <c r="CE38" s="979"/>
      <c r="CF38" s="979"/>
      <c r="CG38" s="979"/>
      <c r="CH38" s="979"/>
      <c r="CI38" s="979"/>
      <c r="CJ38" s="979"/>
      <c r="CK38" s="980"/>
    </row>
    <row r="39" spans="1:89" ht="17.25">
      <c r="A39" s="984" t="s">
        <v>1403</v>
      </c>
      <c r="B39" s="984"/>
      <c r="C39" s="984"/>
      <c r="D39" s="984"/>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252"/>
      <c r="AC39" s="252"/>
      <c r="AD39" s="252"/>
      <c r="AE39" s="252"/>
      <c r="AF39" s="252"/>
      <c r="AG39" s="252"/>
      <c r="AH39" s="252"/>
      <c r="AI39" s="252"/>
      <c r="AJ39" s="252"/>
      <c r="AK39" s="252"/>
      <c r="AL39" s="971" t="s">
        <v>1091</v>
      </c>
      <c r="AM39" s="971"/>
      <c r="AN39" s="971"/>
      <c r="AO39" s="971"/>
      <c r="AP39" s="971"/>
      <c r="AQ39" s="971"/>
      <c r="AR39" s="971"/>
      <c r="AS39" s="971"/>
      <c r="AT39" s="971"/>
      <c r="AU39" s="971"/>
      <c r="AV39" s="971"/>
      <c r="AW39" s="971"/>
      <c r="AX39" s="971"/>
      <c r="AY39" s="971"/>
      <c r="AZ39" s="971"/>
      <c r="BA39" s="971"/>
      <c r="BB39" s="971"/>
      <c r="BC39" s="971"/>
      <c r="BD39" s="971"/>
      <c r="BE39" s="971"/>
      <c r="BF39" s="971"/>
      <c r="BG39" s="640"/>
      <c r="BH39" s="640"/>
      <c r="BI39" s="640"/>
      <c r="BJ39" s="640"/>
      <c r="BK39" s="640"/>
      <c r="BL39" s="640"/>
      <c r="BM39" s="640"/>
      <c r="BN39" s="640"/>
      <c r="BO39" s="640"/>
      <c r="BP39" s="640"/>
      <c r="BQ39" s="640"/>
      <c r="BR39" s="640"/>
      <c r="BS39" s="640"/>
      <c r="BT39" s="640"/>
      <c r="BU39" s="640"/>
      <c r="BV39" s="640"/>
      <c r="BW39" s="640"/>
      <c r="BX39" s="640"/>
      <c r="BY39" s="640"/>
      <c r="BZ39" s="640"/>
      <c r="CA39" s="640"/>
      <c r="CB39" s="971">
        <v>76</v>
      </c>
      <c r="CC39" s="971"/>
      <c r="CD39" s="971"/>
      <c r="CE39" s="971"/>
      <c r="CF39" s="971"/>
      <c r="CG39" s="971"/>
      <c r="CH39" s="971"/>
      <c r="CI39" s="971"/>
      <c r="CJ39" s="971"/>
      <c r="CK39" s="971"/>
    </row>
    <row r="40" spans="1:89" ht="17.25">
      <c r="A40" s="981" t="s">
        <v>1404</v>
      </c>
      <c r="B40" s="982"/>
      <c r="C40" s="982"/>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3"/>
      <c r="AB40" s="252"/>
      <c r="AC40" s="252"/>
      <c r="AD40" s="252"/>
      <c r="AE40" s="252"/>
      <c r="AF40" s="252"/>
      <c r="AG40" s="252"/>
      <c r="AH40" s="252"/>
      <c r="AI40" s="252"/>
      <c r="AJ40" s="252"/>
      <c r="AK40" s="252"/>
      <c r="AL40" s="972" t="s">
        <v>1091</v>
      </c>
      <c r="AM40" s="973"/>
      <c r="AN40" s="973"/>
      <c r="AO40" s="973"/>
      <c r="AP40" s="973"/>
      <c r="AQ40" s="973"/>
      <c r="AR40" s="973"/>
      <c r="AS40" s="973"/>
      <c r="AT40" s="973"/>
      <c r="AU40" s="973"/>
      <c r="AV40" s="973"/>
      <c r="AW40" s="973"/>
      <c r="AX40" s="973"/>
      <c r="AY40" s="973"/>
      <c r="AZ40" s="973"/>
      <c r="BA40" s="973"/>
      <c r="BB40" s="973"/>
      <c r="BC40" s="973"/>
      <c r="BD40" s="973"/>
      <c r="BE40" s="973"/>
      <c r="BF40" s="974"/>
      <c r="BG40" s="433"/>
      <c r="BH40" s="434"/>
      <c r="BI40" s="434"/>
      <c r="BJ40" s="434"/>
      <c r="BK40" s="434"/>
      <c r="BL40" s="434"/>
      <c r="BM40" s="434"/>
      <c r="BN40" s="434"/>
      <c r="BO40" s="434"/>
      <c r="BP40" s="434"/>
      <c r="BQ40" s="434"/>
      <c r="BR40" s="434"/>
      <c r="BS40" s="434"/>
      <c r="BT40" s="434"/>
      <c r="BU40" s="434"/>
      <c r="BV40" s="434"/>
      <c r="BW40" s="434"/>
      <c r="BX40" s="434"/>
      <c r="BY40" s="434"/>
      <c r="BZ40" s="434"/>
      <c r="CA40" s="435"/>
      <c r="CB40" s="972">
        <v>1</v>
      </c>
      <c r="CC40" s="973"/>
      <c r="CD40" s="973"/>
      <c r="CE40" s="973"/>
      <c r="CF40" s="973"/>
      <c r="CG40" s="973"/>
      <c r="CH40" s="973"/>
      <c r="CI40" s="973"/>
      <c r="CJ40" s="973"/>
      <c r="CK40" s="974"/>
    </row>
    <row r="41" spans="1:89" ht="17.25">
      <c r="A41" s="981" t="s">
        <v>1405</v>
      </c>
      <c r="B41" s="982"/>
      <c r="C41" s="982"/>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3"/>
      <c r="AB41" s="252"/>
      <c r="AC41" s="252"/>
      <c r="AD41" s="252"/>
      <c r="AE41" s="252"/>
      <c r="AF41" s="252"/>
      <c r="AG41" s="252"/>
      <c r="AH41" s="252"/>
      <c r="AI41" s="252"/>
      <c r="AJ41" s="252"/>
      <c r="AK41" s="252"/>
      <c r="AL41" s="972" t="s">
        <v>1091</v>
      </c>
      <c r="AM41" s="973"/>
      <c r="AN41" s="973"/>
      <c r="AO41" s="973"/>
      <c r="AP41" s="973"/>
      <c r="AQ41" s="973"/>
      <c r="AR41" s="973"/>
      <c r="AS41" s="973"/>
      <c r="AT41" s="973"/>
      <c r="AU41" s="973"/>
      <c r="AV41" s="973"/>
      <c r="AW41" s="973"/>
      <c r="AX41" s="973"/>
      <c r="AY41" s="973"/>
      <c r="AZ41" s="973"/>
      <c r="BA41" s="973"/>
      <c r="BB41" s="973"/>
      <c r="BC41" s="973"/>
      <c r="BD41" s="973"/>
      <c r="BE41" s="973"/>
      <c r="BF41" s="974"/>
      <c r="BG41" s="433"/>
      <c r="BH41" s="434"/>
      <c r="BI41" s="434"/>
      <c r="BJ41" s="434"/>
      <c r="BK41" s="434"/>
      <c r="BL41" s="434"/>
      <c r="BM41" s="434"/>
      <c r="BN41" s="434"/>
      <c r="BO41" s="434"/>
      <c r="BP41" s="434"/>
      <c r="BQ41" s="434"/>
      <c r="BR41" s="434"/>
      <c r="BS41" s="434"/>
      <c r="BT41" s="434"/>
      <c r="BU41" s="434"/>
      <c r="BV41" s="434"/>
      <c r="BW41" s="434"/>
      <c r="BX41" s="434"/>
      <c r="BY41" s="434"/>
      <c r="BZ41" s="434"/>
      <c r="CA41" s="435"/>
      <c r="CB41" s="972">
        <v>4</v>
      </c>
      <c r="CC41" s="973"/>
      <c r="CD41" s="973"/>
      <c r="CE41" s="973"/>
      <c r="CF41" s="973"/>
      <c r="CG41" s="973"/>
      <c r="CH41" s="973"/>
      <c r="CI41" s="973"/>
      <c r="CJ41" s="973"/>
      <c r="CK41" s="974"/>
    </row>
    <row r="42" spans="1:89" ht="17.25">
      <c r="A42" s="981" t="s">
        <v>1406</v>
      </c>
      <c r="B42" s="982"/>
      <c r="C42" s="982"/>
      <c r="D42" s="982"/>
      <c r="E42" s="982"/>
      <c r="F42" s="982"/>
      <c r="G42" s="982"/>
      <c r="H42" s="982"/>
      <c r="I42" s="982"/>
      <c r="J42" s="982"/>
      <c r="K42" s="982"/>
      <c r="L42" s="982"/>
      <c r="M42" s="982"/>
      <c r="N42" s="982"/>
      <c r="O42" s="982"/>
      <c r="P42" s="982"/>
      <c r="Q42" s="982"/>
      <c r="R42" s="982"/>
      <c r="S42" s="982"/>
      <c r="T42" s="982"/>
      <c r="U42" s="982"/>
      <c r="V42" s="982"/>
      <c r="W42" s="982"/>
      <c r="X42" s="982"/>
      <c r="Y42" s="982"/>
      <c r="Z42" s="982"/>
      <c r="AA42" s="983"/>
      <c r="AB42" s="252"/>
      <c r="AC42" s="252"/>
      <c r="AD42" s="252"/>
      <c r="AE42" s="252"/>
      <c r="AF42" s="252"/>
      <c r="AG42" s="252"/>
      <c r="AH42" s="252"/>
      <c r="AI42" s="252"/>
      <c r="AJ42" s="252"/>
      <c r="AK42" s="252"/>
      <c r="AL42" s="972" t="s">
        <v>1091</v>
      </c>
      <c r="AM42" s="973"/>
      <c r="AN42" s="973"/>
      <c r="AO42" s="973"/>
      <c r="AP42" s="973"/>
      <c r="AQ42" s="973"/>
      <c r="AR42" s="973"/>
      <c r="AS42" s="973"/>
      <c r="AT42" s="973"/>
      <c r="AU42" s="973"/>
      <c r="AV42" s="973"/>
      <c r="AW42" s="973"/>
      <c r="AX42" s="973"/>
      <c r="AY42" s="973"/>
      <c r="AZ42" s="973"/>
      <c r="BA42" s="973"/>
      <c r="BB42" s="973"/>
      <c r="BC42" s="973"/>
      <c r="BD42" s="973"/>
      <c r="BE42" s="973"/>
      <c r="BF42" s="974"/>
      <c r="BG42" s="433"/>
      <c r="BH42" s="434"/>
      <c r="BI42" s="434"/>
      <c r="BJ42" s="434"/>
      <c r="BK42" s="434"/>
      <c r="BL42" s="434"/>
      <c r="BM42" s="434"/>
      <c r="BN42" s="434"/>
      <c r="BO42" s="434"/>
      <c r="BP42" s="434"/>
      <c r="BQ42" s="434"/>
      <c r="BR42" s="434"/>
      <c r="BS42" s="434"/>
      <c r="BT42" s="434"/>
      <c r="BU42" s="434"/>
      <c r="BV42" s="434"/>
      <c r="BW42" s="434"/>
      <c r="BX42" s="434"/>
      <c r="BY42" s="434"/>
      <c r="BZ42" s="434"/>
      <c r="CA42" s="435"/>
      <c r="CB42" s="972">
        <v>1</v>
      </c>
      <c r="CC42" s="973"/>
      <c r="CD42" s="973"/>
      <c r="CE42" s="973"/>
      <c r="CF42" s="973"/>
      <c r="CG42" s="973"/>
      <c r="CH42" s="973"/>
      <c r="CI42" s="973"/>
      <c r="CJ42" s="973"/>
      <c r="CK42" s="974"/>
    </row>
    <row r="43" spans="1:89" ht="17.25">
      <c r="A43" s="981" t="s">
        <v>1407</v>
      </c>
      <c r="B43" s="982"/>
      <c r="C43" s="982"/>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3"/>
      <c r="AB43" s="252"/>
      <c r="AC43" s="252"/>
      <c r="AD43" s="252"/>
      <c r="AE43" s="252"/>
      <c r="AF43" s="252"/>
      <c r="AG43" s="252"/>
      <c r="AH43" s="252"/>
      <c r="AI43" s="252"/>
      <c r="AJ43" s="252"/>
      <c r="AK43" s="252"/>
      <c r="AL43" s="972" t="s">
        <v>1091</v>
      </c>
      <c r="AM43" s="973"/>
      <c r="AN43" s="973"/>
      <c r="AO43" s="973"/>
      <c r="AP43" s="973"/>
      <c r="AQ43" s="973"/>
      <c r="AR43" s="973"/>
      <c r="AS43" s="973"/>
      <c r="AT43" s="973"/>
      <c r="AU43" s="973"/>
      <c r="AV43" s="973"/>
      <c r="AW43" s="973"/>
      <c r="AX43" s="973"/>
      <c r="AY43" s="973"/>
      <c r="AZ43" s="973"/>
      <c r="BA43" s="973"/>
      <c r="BB43" s="973"/>
      <c r="BC43" s="973"/>
      <c r="BD43" s="973"/>
      <c r="BE43" s="973"/>
      <c r="BF43" s="974"/>
      <c r="BG43" s="433"/>
      <c r="BH43" s="434"/>
      <c r="BI43" s="434"/>
      <c r="BJ43" s="434"/>
      <c r="BK43" s="434"/>
      <c r="BL43" s="434"/>
      <c r="BM43" s="434"/>
      <c r="BN43" s="434"/>
      <c r="BO43" s="434"/>
      <c r="BP43" s="434"/>
      <c r="BQ43" s="434"/>
      <c r="BR43" s="434"/>
      <c r="BS43" s="434"/>
      <c r="BT43" s="434"/>
      <c r="BU43" s="434"/>
      <c r="BV43" s="434"/>
      <c r="BW43" s="434"/>
      <c r="BX43" s="434"/>
      <c r="BY43" s="434"/>
      <c r="BZ43" s="434"/>
      <c r="CA43" s="435"/>
      <c r="CB43" s="972">
        <v>22</v>
      </c>
      <c r="CC43" s="973"/>
      <c r="CD43" s="973"/>
      <c r="CE43" s="973"/>
      <c r="CF43" s="973"/>
      <c r="CG43" s="973"/>
      <c r="CH43" s="973"/>
      <c r="CI43" s="973"/>
      <c r="CJ43" s="973"/>
      <c r="CK43" s="974"/>
    </row>
    <row r="44" spans="1:89" ht="17.25">
      <c r="A44" s="981" t="s">
        <v>1408</v>
      </c>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3"/>
      <c r="AB44" s="252"/>
      <c r="AC44" s="252"/>
      <c r="AD44" s="252"/>
      <c r="AE44" s="252"/>
      <c r="AF44" s="252"/>
      <c r="AG44" s="252"/>
      <c r="AH44" s="252"/>
      <c r="AI44" s="252"/>
      <c r="AJ44" s="252"/>
      <c r="AK44" s="252"/>
      <c r="AL44" s="972" t="s">
        <v>1091</v>
      </c>
      <c r="AM44" s="973"/>
      <c r="AN44" s="973"/>
      <c r="AO44" s="973"/>
      <c r="AP44" s="973"/>
      <c r="AQ44" s="973"/>
      <c r="AR44" s="973"/>
      <c r="AS44" s="973"/>
      <c r="AT44" s="973"/>
      <c r="AU44" s="973"/>
      <c r="AV44" s="973"/>
      <c r="AW44" s="973"/>
      <c r="AX44" s="973"/>
      <c r="AY44" s="973"/>
      <c r="AZ44" s="973"/>
      <c r="BA44" s="973"/>
      <c r="BB44" s="973"/>
      <c r="BC44" s="973"/>
      <c r="BD44" s="973"/>
      <c r="BE44" s="973"/>
      <c r="BF44" s="974"/>
      <c r="BG44" s="433"/>
      <c r="BH44" s="434"/>
      <c r="BI44" s="434"/>
      <c r="BJ44" s="434"/>
      <c r="BK44" s="434"/>
      <c r="BL44" s="434"/>
      <c r="BM44" s="434"/>
      <c r="BN44" s="434"/>
      <c r="BO44" s="434"/>
      <c r="BP44" s="434"/>
      <c r="BQ44" s="434"/>
      <c r="BR44" s="434"/>
      <c r="BS44" s="434"/>
      <c r="BT44" s="434"/>
      <c r="BU44" s="434"/>
      <c r="BV44" s="434"/>
      <c r="BW44" s="434"/>
      <c r="BX44" s="434"/>
      <c r="BY44" s="434"/>
      <c r="BZ44" s="434"/>
      <c r="CA44" s="435"/>
      <c r="CB44" s="972">
        <v>5</v>
      </c>
      <c r="CC44" s="973"/>
      <c r="CD44" s="973"/>
      <c r="CE44" s="973"/>
      <c r="CF44" s="973"/>
      <c r="CG44" s="973"/>
      <c r="CH44" s="973"/>
      <c r="CI44" s="973"/>
      <c r="CJ44" s="973"/>
      <c r="CK44" s="974"/>
    </row>
    <row r="45" spans="1:89" ht="17.25">
      <c r="A45" s="981" t="s">
        <v>1409</v>
      </c>
      <c r="B45" s="982"/>
      <c r="C45" s="982"/>
      <c r="D45" s="982"/>
      <c r="E45" s="982"/>
      <c r="F45" s="982"/>
      <c r="G45" s="982"/>
      <c r="H45" s="982"/>
      <c r="I45" s="982"/>
      <c r="J45" s="982"/>
      <c r="K45" s="982"/>
      <c r="L45" s="982"/>
      <c r="M45" s="982"/>
      <c r="N45" s="982"/>
      <c r="O45" s="982"/>
      <c r="P45" s="982"/>
      <c r="Q45" s="982"/>
      <c r="R45" s="982"/>
      <c r="S45" s="982"/>
      <c r="T45" s="982"/>
      <c r="U45" s="982"/>
      <c r="V45" s="982"/>
      <c r="W45" s="982"/>
      <c r="X45" s="982"/>
      <c r="Y45" s="982"/>
      <c r="Z45" s="982"/>
      <c r="AA45" s="983"/>
      <c r="AB45" s="252"/>
      <c r="AC45" s="252"/>
      <c r="AD45" s="252"/>
      <c r="AE45" s="252"/>
      <c r="AF45" s="252"/>
      <c r="AG45" s="252"/>
      <c r="AH45" s="252"/>
      <c r="AI45" s="252"/>
      <c r="AJ45" s="252"/>
      <c r="AK45" s="252"/>
      <c r="AL45" s="972" t="s">
        <v>1091</v>
      </c>
      <c r="AM45" s="973"/>
      <c r="AN45" s="973"/>
      <c r="AO45" s="973"/>
      <c r="AP45" s="973"/>
      <c r="AQ45" s="973"/>
      <c r="AR45" s="973"/>
      <c r="AS45" s="973"/>
      <c r="AT45" s="973"/>
      <c r="AU45" s="973"/>
      <c r="AV45" s="973"/>
      <c r="AW45" s="973"/>
      <c r="AX45" s="973"/>
      <c r="AY45" s="973"/>
      <c r="AZ45" s="973"/>
      <c r="BA45" s="973"/>
      <c r="BB45" s="973"/>
      <c r="BC45" s="973"/>
      <c r="BD45" s="973"/>
      <c r="BE45" s="973"/>
      <c r="BF45" s="974"/>
      <c r="BG45" s="433"/>
      <c r="BH45" s="434"/>
      <c r="BI45" s="434"/>
      <c r="BJ45" s="434"/>
      <c r="BK45" s="434"/>
      <c r="BL45" s="434"/>
      <c r="BM45" s="434"/>
      <c r="BN45" s="434"/>
      <c r="BO45" s="434"/>
      <c r="BP45" s="434"/>
      <c r="BQ45" s="434"/>
      <c r="BR45" s="434"/>
      <c r="BS45" s="434"/>
      <c r="BT45" s="434"/>
      <c r="BU45" s="434"/>
      <c r="BV45" s="434"/>
      <c r="BW45" s="434"/>
      <c r="BX45" s="434"/>
      <c r="BY45" s="434"/>
      <c r="BZ45" s="434"/>
      <c r="CA45" s="435"/>
      <c r="CB45" s="972">
        <v>125</v>
      </c>
      <c r="CC45" s="973"/>
      <c r="CD45" s="973"/>
      <c r="CE45" s="973"/>
      <c r="CF45" s="973"/>
      <c r="CG45" s="973"/>
      <c r="CH45" s="973"/>
      <c r="CI45" s="973"/>
      <c r="CJ45" s="973"/>
      <c r="CK45" s="974"/>
    </row>
    <row r="46" spans="1:89" ht="17.25">
      <c r="A46" s="981" t="s">
        <v>1410</v>
      </c>
      <c r="B46" s="982"/>
      <c r="C46" s="982"/>
      <c r="D46" s="982"/>
      <c r="E46" s="982"/>
      <c r="F46" s="982"/>
      <c r="G46" s="982"/>
      <c r="H46" s="982"/>
      <c r="I46" s="982"/>
      <c r="J46" s="982"/>
      <c r="K46" s="982"/>
      <c r="L46" s="982"/>
      <c r="M46" s="982"/>
      <c r="N46" s="982"/>
      <c r="O46" s="982"/>
      <c r="P46" s="982"/>
      <c r="Q46" s="982"/>
      <c r="R46" s="982"/>
      <c r="S46" s="982"/>
      <c r="T46" s="982"/>
      <c r="U46" s="982"/>
      <c r="V46" s="982"/>
      <c r="W46" s="982"/>
      <c r="X46" s="982"/>
      <c r="Y46" s="982"/>
      <c r="Z46" s="982"/>
      <c r="AA46" s="983"/>
      <c r="AB46" s="252"/>
      <c r="AC46" s="252"/>
      <c r="AD46" s="252"/>
      <c r="AE46" s="252"/>
      <c r="AF46" s="252"/>
      <c r="AG46" s="252"/>
      <c r="AH46" s="252"/>
      <c r="AI46" s="252"/>
      <c r="AJ46" s="252"/>
      <c r="AK46" s="252"/>
      <c r="AL46" s="972" t="s">
        <v>1091</v>
      </c>
      <c r="AM46" s="973"/>
      <c r="AN46" s="973"/>
      <c r="AO46" s="973"/>
      <c r="AP46" s="973"/>
      <c r="AQ46" s="973"/>
      <c r="AR46" s="973"/>
      <c r="AS46" s="973"/>
      <c r="AT46" s="973"/>
      <c r="AU46" s="973"/>
      <c r="AV46" s="973"/>
      <c r="AW46" s="973"/>
      <c r="AX46" s="973"/>
      <c r="AY46" s="973"/>
      <c r="AZ46" s="973"/>
      <c r="BA46" s="973"/>
      <c r="BB46" s="973"/>
      <c r="BC46" s="973"/>
      <c r="BD46" s="973"/>
      <c r="BE46" s="973"/>
      <c r="BF46" s="974"/>
      <c r="BG46" s="433"/>
      <c r="BH46" s="434"/>
      <c r="BI46" s="434"/>
      <c r="BJ46" s="434"/>
      <c r="BK46" s="434"/>
      <c r="BL46" s="434"/>
      <c r="BM46" s="434"/>
      <c r="BN46" s="434"/>
      <c r="BO46" s="434"/>
      <c r="BP46" s="434"/>
      <c r="BQ46" s="434"/>
      <c r="BR46" s="434"/>
      <c r="BS46" s="434"/>
      <c r="BT46" s="434"/>
      <c r="BU46" s="434"/>
      <c r="BV46" s="434"/>
      <c r="BW46" s="434"/>
      <c r="BX46" s="434"/>
      <c r="BY46" s="434"/>
      <c r="BZ46" s="434"/>
      <c r="CA46" s="435"/>
      <c r="CB46" s="972">
        <v>4</v>
      </c>
      <c r="CC46" s="973"/>
      <c r="CD46" s="973"/>
      <c r="CE46" s="973"/>
      <c r="CF46" s="973"/>
      <c r="CG46" s="973"/>
      <c r="CH46" s="973"/>
      <c r="CI46" s="973"/>
      <c r="CJ46" s="973"/>
      <c r="CK46" s="974"/>
    </row>
    <row r="47" spans="1:89" ht="17.25">
      <c r="A47" s="981" t="s">
        <v>1411</v>
      </c>
      <c r="B47" s="982"/>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3"/>
      <c r="AB47" s="252"/>
      <c r="AC47" s="252"/>
      <c r="AD47" s="252"/>
      <c r="AE47" s="252"/>
      <c r="AF47" s="252"/>
      <c r="AG47" s="252"/>
      <c r="AH47" s="252"/>
      <c r="AI47" s="252"/>
      <c r="AJ47" s="252"/>
      <c r="AK47" s="252"/>
      <c r="AL47" s="972" t="s">
        <v>1091</v>
      </c>
      <c r="AM47" s="973"/>
      <c r="AN47" s="973"/>
      <c r="AO47" s="973"/>
      <c r="AP47" s="973"/>
      <c r="AQ47" s="973"/>
      <c r="AR47" s="973"/>
      <c r="AS47" s="973"/>
      <c r="AT47" s="973"/>
      <c r="AU47" s="973"/>
      <c r="AV47" s="973"/>
      <c r="AW47" s="973"/>
      <c r="AX47" s="973"/>
      <c r="AY47" s="973"/>
      <c r="AZ47" s="973"/>
      <c r="BA47" s="973"/>
      <c r="BB47" s="973"/>
      <c r="BC47" s="973"/>
      <c r="BD47" s="973"/>
      <c r="BE47" s="973"/>
      <c r="BF47" s="974"/>
      <c r="BG47" s="433"/>
      <c r="BH47" s="434"/>
      <c r="BI47" s="434"/>
      <c r="BJ47" s="434"/>
      <c r="BK47" s="434"/>
      <c r="BL47" s="434"/>
      <c r="BM47" s="434"/>
      <c r="BN47" s="434"/>
      <c r="BO47" s="434"/>
      <c r="BP47" s="434"/>
      <c r="BQ47" s="434"/>
      <c r="BR47" s="434"/>
      <c r="BS47" s="434"/>
      <c r="BT47" s="434"/>
      <c r="BU47" s="434"/>
      <c r="BV47" s="434"/>
      <c r="BW47" s="434"/>
      <c r="BX47" s="434"/>
      <c r="BY47" s="434"/>
      <c r="BZ47" s="434"/>
      <c r="CA47" s="435"/>
      <c r="CB47" s="972">
        <v>36</v>
      </c>
      <c r="CC47" s="973"/>
      <c r="CD47" s="973"/>
      <c r="CE47" s="973"/>
      <c r="CF47" s="973"/>
      <c r="CG47" s="973"/>
      <c r="CH47" s="973"/>
      <c r="CI47" s="973"/>
      <c r="CJ47" s="973"/>
      <c r="CK47" s="974"/>
    </row>
    <row r="48" spans="1:89" ht="17.25">
      <c r="A48" s="981" t="s">
        <v>1412</v>
      </c>
      <c r="B48" s="982"/>
      <c r="C48" s="982"/>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3"/>
      <c r="AB48" s="252"/>
      <c r="AC48" s="252"/>
      <c r="AD48" s="252"/>
      <c r="AE48" s="252"/>
      <c r="AF48" s="252"/>
      <c r="AG48" s="252"/>
      <c r="AH48" s="252"/>
      <c r="AI48" s="252"/>
      <c r="AJ48" s="252"/>
      <c r="AK48" s="252"/>
      <c r="AL48" s="972" t="s">
        <v>1091</v>
      </c>
      <c r="AM48" s="973"/>
      <c r="AN48" s="973"/>
      <c r="AO48" s="973"/>
      <c r="AP48" s="973"/>
      <c r="AQ48" s="973"/>
      <c r="AR48" s="973"/>
      <c r="AS48" s="973"/>
      <c r="AT48" s="973"/>
      <c r="AU48" s="973"/>
      <c r="AV48" s="973"/>
      <c r="AW48" s="973"/>
      <c r="AX48" s="973"/>
      <c r="AY48" s="973"/>
      <c r="AZ48" s="973"/>
      <c r="BA48" s="973"/>
      <c r="BB48" s="973"/>
      <c r="BC48" s="973"/>
      <c r="BD48" s="973"/>
      <c r="BE48" s="973"/>
      <c r="BF48" s="974"/>
      <c r="BG48" s="433"/>
      <c r="BH48" s="434"/>
      <c r="BI48" s="434"/>
      <c r="BJ48" s="434"/>
      <c r="BK48" s="434"/>
      <c r="BL48" s="434"/>
      <c r="BM48" s="434"/>
      <c r="BN48" s="434"/>
      <c r="BO48" s="434"/>
      <c r="BP48" s="434"/>
      <c r="BQ48" s="434"/>
      <c r="BR48" s="434"/>
      <c r="BS48" s="434"/>
      <c r="BT48" s="434"/>
      <c r="BU48" s="434"/>
      <c r="BV48" s="434"/>
      <c r="BW48" s="434"/>
      <c r="BX48" s="434"/>
      <c r="BY48" s="434"/>
      <c r="BZ48" s="434"/>
      <c r="CA48" s="435"/>
      <c r="CB48" s="972">
        <v>3</v>
      </c>
      <c r="CC48" s="973"/>
      <c r="CD48" s="973"/>
      <c r="CE48" s="973"/>
      <c r="CF48" s="973"/>
      <c r="CG48" s="973"/>
      <c r="CH48" s="973"/>
      <c r="CI48" s="973"/>
      <c r="CJ48" s="973"/>
      <c r="CK48" s="974"/>
    </row>
    <row r="49" spans="1:89" ht="17.25">
      <c r="A49" s="981" t="s">
        <v>1413</v>
      </c>
      <c r="B49" s="982"/>
      <c r="C49" s="982"/>
      <c r="D49" s="982"/>
      <c r="E49" s="982"/>
      <c r="F49" s="982"/>
      <c r="G49" s="982"/>
      <c r="H49" s="982"/>
      <c r="I49" s="982"/>
      <c r="J49" s="982"/>
      <c r="K49" s="982"/>
      <c r="L49" s="982"/>
      <c r="M49" s="982"/>
      <c r="N49" s="982"/>
      <c r="O49" s="982"/>
      <c r="P49" s="982"/>
      <c r="Q49" s="982"/>
      <c r="R49" s="982"/>
      <c r="S49" s="982"/>
      <c r="T49" s="982"/>
      <c r="U49" s="982"/>
      <c r="V49" s="982"/>
      <c r="W49" s="982"/>
      <c r="X49" s="982"/>
      <c r="Y49" s="982"/>
      <c r="Z49" s="982"/>
      <c r="AA49" s="983"/>
      <c r="AB49" s="252"/>
      <c r="AC49" s="252"/>
      <c r="AD49" s="252"/>
      <c r="AE49" s="252"/>
      <c r="AF49" s="252"/>
      <c r="AG49" s="252"/>
      <c r="AH49" s="252"/>
      <c r="AI49" s="252"/>
      <c r="AJ49" s="252"/>
      <c r="AK49" s="252"/>
      <c r="AL49" s="972" t="s">
        <v>1091</v>
      </c>
      <c r="AM49" s="973"/>
      <c r="AN49" s="973"/>
      <c r="AO49" s="973"/>
      <c r="AP49" s="973"/>
      <c r="AQ49" s="973"/>
      <c r="AR49" s="973"/>
      <c r="AS49" s="973"/>
      <c r="AT49" s="973"/>
      <c r="AU49" s="973"/>
      <c r="AV49" s="973"/>
      <c r="AW49" s="973"/>
      <c r="AX49" s="973"/>
      <c r="AY49" s="973"/>
      <c r="AZ49" s="973"/>
      <c r="BA49" s="973"/>
      <c r="BB49" s="973"/>
      <c r="BC49" s="973"/>
      <c r="BD49" s="973"/>
      <c r="BE49" s="973"/>
      <c r="BF49" s="974"/>
      <c r="BG49" s="433"/>
      <c r="BH49" s="434"/>
      <c r="BI49" s="434"/>
      <c r="BJ49" s="434"/>
      <c r="BK49" s="434"/>
      <c r="BL49" s="434"/>
      <c r="BM49" s="434"/>
      <c r="BN49" s="434"/>
      <c r="BO49" s="434"/>
      <c r="BP49" s="434"/>
      <c r="BQ49" s="434"/>
      <c r="BR49" s="434"/>
      <c r="BS49" s="434"/>
      <c r="BT49" s="434"/>
      <c r="BU49" s="434"/>
      <c r="BV49" s="434"/>
      <c r="BW49" s="434"/>
      <c r="BX49" s="434"/>
      <c r="BY49" s="434"/>
      <c r="BZ49" s="434"/>
      <c r="CA49" s="435"/>
      <c r="CB49" s="972">
        <v>2</v>
      </c>
      <c r="CC49" s="973"/>
      <c r="CD49" s="973"/>
      <c r="CE49" s="973"/>
      <c r="CF49" s="973"/>
      <c r="CG49" s="973"/>
      <c r="CH49" s="973"/>
      <c r="CI49" s="973"/>
      <c r="CJ49" s="973"/>
      <c r="CK49" s="974"/>
    </row>
    <row r="50" spans="1:89" ht="17.25">
      <c r="A50" s="981" t="s">
        <v>1414</v>
      </c>
      <c r="B50" s="982"/>
      <c r="C50" s="982"/>
      <c r="D50" s="982"/>
      <c r="E50" s="982"/>
      <c r="F50" s="982"/>
      <c r="G50" s="982"/>
      <c r="H50" s="982"/>
      <c r="I50" s="982"/>
      <c r="J50" s="982"/>
      <c r="K50" s="982"/>
      <c r="L50" s="982"/>
      <c r="M50" s="982"/>
      <c r="N50" s="982"/>
      <c r="O50" s="982"/>
      <c r="P50" s="982"/>
      <c r="Q50" s="982"/>
      <c r="R50" s="982"/>
      <c r="S50" s="982"/>
      <c r="T50" s="982"/>
      <c r="U50" s="982"/>
      <c r="V50" s="982"/>
      <c r="W50" s="982"/>
      <c r="X50" s="982"/>
      <c r="Y50" s="982"/>
      <c r="Z50" s="982"/>
      <c r="AA50" s="983"/>
      <c r="AB50" s="252"/>
      <c r="AC50" s="252"/>
      <c r="AD50" s="252"/>
      <c r="AE50" s="252"/>
      <c r="AF50" s="252"/>
      <c r="AG50" s="252"/>
      <c r="AH50" s="252"/>
      <c r="AI50" s="252"/>
      <c r="AJ50" s="252"/>
      <c r="AK50" s="252"/>
      <c r="AL50" s="972" t="s">
        <v>1091</v>
      </c>
      <c r="AM50" s="973"/>
      <c r="AN50" s="973"/>
      <c r="AO50" s="973"/>
      <c r="AP50" s="973"/>
      <c r="AQ50" s="973"/>
      <c r="AR50" s="973"/>
      <c r="AS50" s="973"/>
      <c r="AT50" s="973"/>
      <c r="AU50" s="973"/>
      <c r="AV50" s="973"/>
      <c r="AW50" s="973"/>
      <c r="AX50" s="973"/>
      <c r="AY50" s="973"/>
      <c r="AZ50" s="973"/>
      <c r="BA50" s="973"/>
      <c r="BB50" s="973"/>
      <c r="BC50" s="973"/>
      <c r="BD50" s="973"/>
      <c r="BE50" s="973"/>
      <c r="BF50" s="974"/>
      <c r="BG50" s="433"/>
      <c r="BH50" s="434"/>
      <c r="BI50" s="434"/>
      <c r="BJ50" s="434"/>
      <c r="BK50" s="434"/>
      <c r="BL50" s="434"/>
      <c r="BM50" s="434"/>
      <c r="BN50" s="434"/>
      <c r="BO50" s="434"/>
      <c r="BP50" s="434"/>
      <c r="BQ50" s="434"/>
      <c r="BR50" s="434"/>
      <c r="BS50" s="434"/>
      <c r="BT50" s="434"/>
      <c r="BU50" s="434"/>
      <c r="BV50" s="434"/>
      <c r="BW50" s="434"/>
      <c r="BX50" s="434"/>
      <c r="BY50" s="434"/>
      <c r="BZ50" s="434"/>
      <c r="CA50" s="435"/>
      <c r="CB50" s="972">
        <v>20</v>
      </c>
      <c r="CC50" s="973"/>
      <c r="CD50" s="973"/>
      <c r="CE50" s="973"/>
      <c r="CF50" s="973"/>
      <c r="CG50" s="973"/>
      <c r="CH50" s="973"/>
      <c r="CI50" s="973"/>
      <c r="CJ50" s="973"/>
      <c r="CK50" s="974"/>
    </row>
    <row r="51" spans="1:89" ht="17.25">
      <c r="A51" s="981" t="s">
        <v>1415</v>
      </c>
      <c r="B51" s="982"/>
      <c r="C51" s="982"/>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3"/>
      <c r="AB51" s="252"/>
      <c r="AC51" s="252"/>
      <c r="AD51" s="252"/>
      <c r="AE51" s="252"/>
      <c r="AF51" s="252"/>
      <c r="AG51" s="252"/>
      <c r="AH51" s="252"/>
      <c r="AI51" s="252"/>
      <c r="AJ51" s="252"/>
      <c r="AK51" s="252"/>
      <c r="AL51" s="972" t="s">
        <v>1091</v>
      </c>
      <c r="AM51" s="973"/>
      <c r="AN51" s="973"/>
      <c r="AO51" s="973"/>
      <c r="AP51" s="973"/>
      <c r="AQ51" s="973"/>
      <c r="AR51" s="973"/>
      <c r="AS51" s="973"/>
      <c r="AT51" s="973"/>
      <c r="AU51" s="973"/>
      <c r="AV51" s="973"/>
      <c r="AW51" s="973"/>
      <c r="AX51" s="973"/>
      <c r="AY51" s="973"/>
      <c r="AZ51" s="973"/>
      <c r="BA51" s="973"/>
      <c r="BB51" s="973"/>
      <c r="BC51" s="973"/>
      <c r="BD51" s="973"/>
      <c r="BE51" s="973"/>
      <c r="BF51" s="974"/>
      <c r="BG51" s="433"/>
      <c r="BH51" s="434"/>
      <c r="BI51" s="434"/>
      <c r="BJ51" s="434"/>
      <c r="BK51" s="434"/>
      <c r="BL51" s="434"/>
      <c r="BM51" s="434"/>
      <c r="BN51" s="434"/>
      <c r="BO51" s="434"/>
      <c r="BP51" s="434"/>
      <c r="BQ51" s="434"/>
      <c r="BR51" s="434"/>
      <c r="BS51" s="434"/>
      <c r="BT51" s="434"/>
      <c r="BU51" s="434"/>
      <c r="BV51" s="434"/>
      <c r="BW51" s="434"/>
      <c r="BX51" s="434"/>
      <c r="BY51" s="434"/>
      <c r="BZ51" s="434"/>
      <c r="CA51" s="435"/>
      <c r="CB51" s="972">
        <v>5</v>
      </c>
      <c r="CC51" s="973"/>
      <c r="CD51" s="973"/>
      <c r="CE51" s="973"/>
      <c r="CF51" s="973"/>
      <c r="CG51" s="973"/>
      <c r="CH51" s="973"/>
      <c r="CI51" s="973"/>
      <c r="CJ51" s="973"/>
      <c r="CK51" s="974"/>
    </row>
    <row r="52" spans="1:89" ht="17.25">
      <c r="A52" s="981" t="s">
        <v>1416</v>
      </c>
      <c r="B52" s="982"/>
      <c r="C52" s="982"/>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3"/>
      <c r="AB52" s="252"/>
      <c r="AC52" s="252"/>
      <c r="AD52" s="252"/>
      <c r="AE52" s="252"/>
      <c r="AF52" s="252"/>
      <c r="AG52" s="252"/>
      <c r="AH52" s="252"/>
      <c r="AI52" s="252"/>
      <c r="AJ52" s="252"/>
      <c r="AK52" s="252"/>
      <c r="AL52" s="972" t="s">
        <v>1091</v>
      </c>
      <c r="AM52" s="973"/>
      <c r="AN52" s="973"/>
      <c r="AO52" s="973"/>
      <c r="AP52" s="973"/>
      <c r="AQ52" s="973"/>
      <c r="AR52" s="973"/>
      <c r="AS52" s="973"/>
      <c r="AT52" s="973"/>
      <c r="AU52" s="973"/>
      <c r="AV52" s="973"/>
      <c r="AW52" s="973"/>
      <c r="AX52" s="973"/>
      <c r="AY52" s="973"/>
      <c r="AZ52" s="973"/>
      <c r="BA52" s="973"/>
      <c r="BB52" s="973"/>
      <c r="BC52" s="973"/>
      <c r="BD52" s="973"/>
      <c r="BE52" s="973"/>
      <c r="BF52" s="974"/>
      <c r="BG52" s="433"/>
      <c r="BH52" s="434"/>
      <c r="BI52" s="434"/>
      <c r="BJ52" s="434"/>
      <c r="BK52" s="434"/>
      <c r="BL52" s="434"/>
      <c r="BM52" s="434"/>
      <c r="BN52" s="434"/>
      <c r="BO52" s="434"/>
      <c r="BP52" s="434"/>
      <c r="BQ52" s="434"/>
      <c r="BR52" s="434"/>
      <c r="BS52" s="434"/>
      <c r="BT52" s="434"/>
      <c r="BU52" s="434"/>
      <c r="BV52" s="434"/>
      <c r="BW52" s="434"/>
      <c r="BX52" s="434"/>
      <c r="BY52" s="434"/>
      <c r="BZ52" s="434"/>
      <c r="CA52" s="435"/>
      <c r="CB52" s="972">
        <v>3</v>
      </c>
      <c r="CC52" s="973"/>
      <c r="CD52" s="973"/>
      <c r="CE52" s="973"/>
      <c r="CF52" s="973"/>
      <c r="CG52" s="973"/>
      <c r="CH52" s="973"/>
      <c r="CI52" s="973"/>
      <c r="CJ52" s="973"/>
      <c r="CK52" s="974"/>
    </row>
    <row r="53" spans="1:89" ht="17.25">
      <c r="A53" s="981" t="s">
        <v>1417</v>
      </c>
      <c r="B53" s="982"/>
      <c r="C53" s="982"/>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3"/>
      <c r="AB53" s="252"/>
      <c r="AC53" s="252"/>
      <c r="AD53" s="252"/>
      <c r="AE53" s="252"/>
      <c r="AF53" s="252"/>
      <c r="AG53" s="252"/>
      <c r="AH53" s="252"/>
      <c r="AI53" s="252"/>
      <c r="AJ53" s="252"/>
      <c r="AK53" s="252"/>
      <c r="AL53" s="972" t="s">
        <v>1091</v>
      </c>
      <c r="AM53" s="973"/>
      <c r="AN53" s="973"/>
      <c r="AO53" s="973"/>
      <c r="AP53" s="973"/>
      <c r="AQ53" s="973"/>
      <c r="AR53" s="973"/>
      <c r="AS53" s="973"/>
      <c r="AT53" s="973"/>
      <c r="AU53" s="973"/>
      <c r="AV53" s="973"/>
      <c r="AW53" s="973"/>
      <c r="AX53" s="973"/>
      <c r="AY53" s="973"/>
      <c r="AZ53" s="973"/>
      <c r="BA53" s="973"/>
      <c r="BB53" s="973"/>
      <c r="BC53" s="973"/>
      <c r="BD53" s="973"/>
      <c r="BE53" s="973"/>
      <c r="BF53" s="974"/>
      <c r="BG53" s="433"/>
      <c r="BH53" s="434"/>
      <c r="BI53" s="434"/>
      <c r="BJ53" s="434"/>
      <c r="BK53" s="434"/>
      <c r="BL53" s="434"/>
      <c r="BM53" s="434"/>
      <c r="BN53" s="434"/>
      <c r="BO53" s="434"/>
      <c r="BP53" s="434"/>
      <c r="BQ53" s="434"/>
      <c r="BR53" s="434"/>
      <c r="BS53" s="434"/>
      <c r="BT53" s="434"/>
      <c r="BU53" s="434"/>
      <c r="BV53" s="434"/>
      <c r="BW53" s="434"/>
      <c r="BX53" s="434"/>
      <c r="BY53" s="434"/>
      <c r="BZ53" s="434"/>
      <c r="CA53" s="435"/>
      <c r="CB53" s="972">
        <v>50</v>
      </c>
      <c r="CC53" s="973"/>
      <c r="CD53" s="973"/>
      <c r="CE53" s="973"/>
      <c r="CF53" s="973"/>
      <c r="CG53" s="973"/>
      <c r="CH53" s="973"/>
      <c r="CI53" s="973"/>
      <c r="CJ53" s="973"/>
      <c r="CK53" s="974"/>
    </row>
    <row r="54" spans="1:89" ht="17.25">
      <c r="A54" s="981" t="s">
        <v>1418</v>
      </c>
      <c r="B54" s="982"/>
      <c r="C54" s="982"/>
      <c r="D54" s="982"/>
      <c r="E54" s="982"/>
      <c r="F54" s="982"/>
      <c r="G54" s="982"/>
      <c r="H54" s="982"/>
      <c r="I54" s="982"/>
      <c r="J54" s="982"/>
      <c r="K54" s="982"/>
      <c r="L54" s="982"/>
      <c r="M54" s="982"/>
      <c r="N54" s="982"/>
      <c r="O54" s="982"/>
      <c r="P54" s="982"/>
      <c r="Q54" s="982"/>
      <c r="R54" s="982"/>
      <c r="S54" s="982"/>
      <c r="T54" s="982"/>
      <c r="U54" s="982"/>
      <c r="V54" s="982"/>
      <c r="W54" s="982"/>
      <c r="X54" s="982"/>
      <c r="Y54" s="982"/>
      <c r="Z54" s="982"/>
      <c r="AA54" s="983"/>
      <c r="AB54" s="252"/>
      <c r="AC54" s="252"/>
      <c r="AD54" s="252"/>
      <c r="AE54" s="252"/>
      <c r="AF54" s="252"/>
      <c r="AG54" s="252"/>
      <c r="AH54" s="252"/>
      <c r="AI54" s="252"/>
      <c r="AJ54" s="252"/>
      <c r="AK54" s="252"/>
      <c r="AL54" s="972" t="s">
        <v>1091</v>
      </c>
      <c r="AM54" s="973"/>
      <c r="AN54" s="973"/>
      <c r="AO54" s="973"/>
      <c r="AP54" s="973"/>
      <c r="AQ54" s="973"/>
      <c r="AR54" s="973"/>
      <c r="AS54" s="973"/>
      <c r="AT54" s="973"/>
      <c r="AU54" s="973"/>
      <c r="AV54" s="973"/>
      <c r="AW54" s="973"/>
      <c r="AX54" s="973"/>
      <c r="AY54" s="973"/>
      <c r="AZ54" s="973"/>
      <c r="BA54" s="973"/>
      <c r="BB54" s="973"/>
      <c r="BC54" s="973"/>
      <c r="BD54" s="973"/>
      <c r="BE54" s="973"/>
      <c r="BF54" s="974"/>
      <c r="BG54" s="433"/>
      <c r="BH54" s="434"/>
      <c r="BI54" s="434"/>
      <c r="BJ54" s="434"/>
      <c r="BK54" s="434"/>
      <c r="BL54" s="434"/>
      <c r="BM54" s="434"/>
      <c r="BN54" s="434"/>
      <c r="BO54" s="434"/>
      <c r="BP54" s="434"/>
      <c r="BQ54" s="434"/>
      <c r="BR54" s="434"/>
      <c r="BS54" s="434"/>
      <c r="BT54" s="434"/>
      <c r="BU54" s="434"/>
      <c r="BV54" s="434"/>
      <c r="BW54" s="434"/>
      <c r="BX54" s="434"/>
      <c r="BY54" s="434"/>
      <c r="BZ54" s="434"/>
      <c r="CA54" s="435"/>
      <c r="CB54" s="972">
        <v>12</v>
      </c>
      <c r="CC54" s="973"/>
      <c r="CD54" s="973"/>
      <c r="CE54" s="973"/>
      <c r="CF54" s="973"/>
      <c r="CG54" s="973"/>
      <c r="CH54" s="973"/>
      <c r="CI54" s="973"/>
      <c r="CJ54" s="973"/>
      <c r="CK54" s="974"/>
    </row>
    <row r="55" spans="1:89" ht="17.25">
      <c r="A55" s="981" t="s">
        <v>1419</v>
      </c>
      <c r="B55" s="982"/>
      <c r="C55" s="982"/>
      <c r="D55" s="982"/>
      <c r="E55" s="982"/>
      <c r="F55" s="982"/>
      <c r="G55" s="982"/>
      <c r="H55" s="982"/>
      <c r="I55" s="982"/>
      <c r="J55" s="982"/>
      <c r="K55" s="982"/>
      <c r="L55" s="982"/>
      <c r="M55" s="982"/>
      <c r="N55" s="982"/>
      <c r="O55" s="982"/>
      <c r="P55" s="982"/>
      <c r="Q55" s="982"/>
      <c r="R55" s="982"/>
      <c r="S55" s="982"/>
      <c r="T55" s="982"/>
      <c r="U55" s="982"/>
      <c r="V55" s="982"/>
      <c r="W55" s="982"/>
      <c r="X55" s="982"/>
      <c r="Y55" s="982"/>
      <c r="Z55" s="982"/>
      <c r="AA55" s="983"/>
      <c r="AB55" s="252"/>
      <c r="AC55" s="252"/>
      <c r="AD55" s="252"/>
      <c r="AE55" s="252"/>
      <c r="AF55" s="252"/>
      <c r="AG55" s="252"/>
      <c r="AH55" s="252"/>
      <c r="AI55" s="252"/>
      <c r="AJ55" s="252"/>
      <c r="AK55" s="252"/>
      <c r="AL55" s="972" t="s">
        <v>1091</v>
      </c>
      <c r="AM55" s="973"/>
      <c r="AN55" s="973"/>
      <c r="AO55" s="973"/>
      <c r="AP55" s="973"/>
      <c r="AQ55" s="973"/>
      <c r="AR55" s="973"/>
      <c r="AS55" s="973"/>
      <c r="AT55" s="973"/>
      <c r="AU55" s="973"/>
      <c r="AV55" s="973"/>
      <c r="AW55" s="973"/>
      <c r="AX55" s="973"/>
      <c r="AY55" s="973"/>
      <c r="AZ55" s="973"/>
      <c r="BA55" s="973"/>
      <c r="BB55" s="973"/>
      <c r="BC55" s="973"/>
      <c r="BD55" s="973"/>
      <c r="BE55" s="973"/>
      <c r="BF55" s="974"/>
      <c r="BG55" s="433"/>
      <c r="BH55" s="434"/>
      <c r="BI55" s="434"/>
      <c r="BJ55" s="434"/>
      <c r="BK55" s="434"/>
      <c r="BL55" s="434"/>
      <c r="BM55" s="434"/>
      <c r="BN55" s="434"/>
      <c r="BO55" s="434"/>
      <c r="BP55" s="434"/>
      <c r="BQ55" s="434"/>
      <c r="BR55" s="434"/>
      <c r="BS55" s="434"/>
      <c r="BT55" s="434"/>
      <c r="BU55" s="434"/>
      <c r="BV55" s="434"/>
      <c r="BW55" s="434"/>
      <c r="BX55" s="434"/>
      <c r="BY55" s="434"/>
      <c r="BZ55" s="434"/>
      <c r="CA55" s="435"/>
      <c r="CB55" s="972">
        <v>6</v>
      </c>
      <c r="CC55" s="973"/>
      <c r="CD55" s="973"/>
      <c r="CE55" s="973"/>
      <c r="CF55" s="973"/>
      <c r="CG55" s="973"/>
      <c r="CH55" s="973"/>
      <c r="CI55" s="973"/>
      <c r="CJ55" s="973"/>
      <c r="CK55" s="974"/>
    </row>
    <row r="56" spans="1:89" ht="17.25">
      <c r="A56" s="981" t="s">
        <v>1420</v>
      </c>
      <c r="B56" s="982"/>
      <c r="C56" s="982"/>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3"/>
      <c r="AB56" s="252"/>
      <c r="AC56" s="252"/>
      <c r="AD56" s="252"/>
      <c r="AE56" s="252"/>
      <c r="AF56" s="252"/>
      <c r="AG56" s="252"/>
      <c r="AH56" s="252"/>
      <c r="AI56" s="252"/>
      <c r="AJ56" s="252"/>
      <c r="AK56" s="252"/>
      <c r="AL56" s="972" t="s">
        <v>1091</v>
      </c>
      <c r="AM56" s="973"/>
      <c r="AN56" s="973"/>
      <c r="AO56" s="973"/>
      <c r="AP56" s="973"/>
      <c r="AQ56" s="973"/>
      <c r="AR56" s="973"/>
      <c r="AS56" s="973"/>
      <c r="AT56" s="973"/>
      <c r="AU56" s="973"/>
      <c r="AV56" s="973"/>
      <c r="AW56" s="973"/>
      <c r="AX56" s="973"/>
      <c r="AY56" s="973"/>
      <c r="AZ56" s="973"/>
      <c r="BA56" s="973"/>
      <c r="BB56" s="973"/>
      <c r="BC56" s="973"/>
      <c r="BD56" s="973"/>
      <c r="BE56" s="973"/>
      <c r="BF56" s="974"/>
      <c r="BG56" s="433"/>
      <c r="BH56" s="434"/>
      <c r="BI56" s="434"/>
      <c r="BJ56" s="434"/>
      <c r="BK56" s="434"/>
      <c r="BL56" s="434"/>
      <c r="BM56" s="434"/>
      <c r="BN56" s="434"/>
      <c r="BO56" s="434"/>
      <c r="BP56" s="434"/>
      <c r="BQ56" s="434"/>
      <c r="BR56" s="434"/>
      <c r="BS56" s="434"/>
      <c r="BT56" s="434"/>
      <c r="BU56" s="434"/>
      <c r="BV56" s="434"/>
      <c r="BW56" s="434"/>
      <c r="BX56" s="434"/>
      <c r="BY56" s="434"/>
      <c r="BZ56" s="434"/>
      <c r="CA56" s="435"/>
      <c r="CB56" s="972">
        <v>1</v>
      </c>
      <c r="CC56" s="973"/>
      <c r="CD56" s="973"/>
      <c r="CE56" s="973"/>
      <c r="CF56" s="973"/>
      <c r="CG56" s="973"/>
      <c r="CH56" s="973"/>
      <c r="CI56" s="973"/>
      <c r="CJ56" s="973"/>
      <c r="CK56" s="974"/>
    </row>
    <row r="57" spans="1:89" ht="17.25">
      <c r="A57" s="981" t="s">
        <v>1421</v>
      </c>
      <c r="B57" s="982"/>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3"/>
      <c r="AB57" s="252"/>
      <c r="AC57" s="252"/>
      <c r="AD57" s="252"/>
      <c r="AE57" s="252"/>
      <c r="AF57" s="252"/>
      <c r="AG57" s="252"/>
      <c r="AH57" s="252"/>
      <c r="AI57" s="252"/>
      <c r="AJ57" s="252"/>
      <c r="AK57" s="252"/>
      <c r="AL57" s="972" t="s">
        <v>1091</v>
      </c>
      <c r="AM57" s="973"/>
      <c r="AN57" s="973"/>
      <c r="AO57" s="973"/>
      <c r="AP57" s="973"/>
      <c r="AQ57" s="973"/>
      <c r="AR57" s="973"/>
      <c r="AS57" s="973"/>
      <c r="AT57" s="973"/>
      <c r="AU57" s="973"/>
      <c r="AV57" s="973"/>
      <c r="AW57" s="973"/>
      <c r="AX57" s="973"/>
      <c r="AY57" s="973"/>
      <c r="AZ57" s="973"/>
      <c r="BA57" s="973"/>
      <c r="BB57" s="973"/>
      <c r="BC57" s="973"/>
      <c r="BD57" s="973"/>
      <c r="BE57" s="973"/>
      <c r="BF57" s="974"/>
      <c r="BG57" s="433"/>
      <c r="BH57" s="434"/>
      <c r="BI57" s="434"/>
      <c r="BJ57" s="434"/>
      <c r="BK57" s="434"/>
      <c r="BL57" s="434"/>
      <c r="BM57" s="434"/>
      <c r="BN57" s="434"/>
      <c r="BO57" s="434"/>
      <c r="BP57" s="434"/>
      <c r="BQ57" s="434"/>
      <c r="BR57" s="434"/>
      <c r="BS57" s="434"/>
      <c r="BT57" s="434"/>
      <c r="BU57" s="434"/>
      <c r="BV57" s="434"/>
      <c r="BW57" s="434"/>
      <c r="BX57" s="434"/>
      <c r="BY57" s="434"/>
      <c r="BZ57" s="434"/>
      <c r="CA57" s="435"/>
      <c r="CB57" s="972">
        <v>9</v>
      </c>
      <c r="CC57" s="973"/>
      <c r="CD57" s="973"/>
      <c r="CE57" s="973"/>
      <c r="CF57" s="973"/>
      <c r="CG57" s="973"/>
      <c r="CH57" s="973"/>
      <c r="CI57" s="973"/>
      <c r="CJ57" s="973"/>
      <c r="CK57" s="974"/>
    </row>
    <row r="58" spans="1:89" ht="17.25">
      <c r="A58" s="981" t="s">
        <v>1422</v>
      </c>
      <c r="B58" s="982"/>
      <c r="C58" s="982"/>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3"/>
      <c r="AB58" s="252"/>
      <c r="AC58" s="252"/>
      <c r="AD58" s="252"/>
      <c r="AE58" s="252"/>
      <c r="AF58" s="252"/>
      <c r="AG58" s="252"/>
      <c r="AH58" s="252"/>
      <c r="AI58" s="252"/>
      <c r="AJ58" s="252"/>
      <c r="AK58" s="252"/>
      <c r="AL58" s="972" t="s">
        <v>1091</v>
      </c>
      <c r="AM58" s="973"/>
      <c r="AN58" s="973"/>
      <c r="AO58" s="973"/>
      <c r="AP58" s="973"/>
      <c r="AQ58" s="973"/>
      <c r="AR58" s="973"/>
      <c r="AS58" s="973"/>
      <c r="AT58" s="973"/>
      <c r="AU58" s="973"/>
      <c r="AV58" s="973"/>
      <c r="AW58" s="973"/>
      <c r="AX58" s="973"/>
      <c r="AY58" s="973"/>
      <c r="AZ58" s="973"/>
      <c r="BA58" s="973"/>
      <c r="BB58" s="973"/>
      <c r="BC58" s="973"/>
      <c r="BD58" s="973"/>
      <c r="BE58" s="973"/>
      <c r="BF58" s="974"/>
      <c r="BG58" s="433"/>
      <c r="BH58" s="434"/>
      <c r="BI58" s="434"/>
      <c r="BJ58" s="434"/>
      <c r="BK58" s="434"/>
      <c r="BL58" s="434"/>
      <c r="BM58" s="434"/>
      <c r="BN58" s="434"/>
      <c r="BO58" s="434"/>
      <c r="BP58" s="434"/>
      <c r="BQ58" s="434"/>
      <c r="BR58" s="434"/>
      <c r="BS58" s="434"/>
      <c r="BT58" s="434"/>
      <c r="BU58" s="434"/>
      <c r="BV58" s="434"/>
      <c r="BW58" s="434"/>
      <c r="BX58" s="434"/>
      <c r="BY58" s="434"/>
      <c r="BZ58" s="434"/>
      <c r="CA58" s="435"/>
      <c r="CB58" s="972">
        <v>6</v>
      </c>
      <c r="CC58" s="973"/>
      <c r="CD58" s="973"/>
      <c r="CE58" s="973"/>
      <c r="CF58" s="973"/>
      <c r="CG58" s="973"/>
      <c r="CH58" s="973"/>
      <c r="CI58" s="973"/>
      <c r="CJ58" s="973"/>
      <c r="CK58" s="974"/>
    </row>
    <row r="59" spans="1:89" ht="17.25">
      <c r="A59" s="981" t="s">
        <v>1423</v>
      </c>
      <c r="B59" s="982"/>
      <c r="C59" s="982"/>
      <c r="D59" s="982"/>
      <c r="E59" s="982"/>
      <c r="F59" s="982"/>
      <c r="G59" s="982"/>
      <c r="H59" s="982"/>
      <c r="I59" s="982"/>
      <c r="J59" s="982"/>
      <c r="K59" s="982"/>
      <c r="L59" s="982"/>
      <c r="M59" s="982"/>
      <c r="N59" s="982"/>
      <c r="O59" s="982"/>
      <c r="P59" s="982"/>
      <c r="Q59" s="982"/>
      <c r="R59" s="982"/>
      <c r="S59" s="982"/>
      <c r="T59" s="982"/>
      <c r="U59" s="982"/>
      <c r="V59" s="982"/>
      <c r="W59" s="982"/>
      <c r="X59" s="982"/>
      <c r="Y59" s="982"/>
      <c r="Z59" s="982"/>
      <c r="AA59" s="983"/>
      <c r="AB59" s="252"/>
      <c r="AC59" s="252"/>
      <c r="AD59" s="252"/>
      <c r="AE59" s="252"/>
      <c r="AF59" s="252"/>
      <c r="AG59" s="252"/>
      <c r="AH59" s="252"/>
      <c r="AI59" s="252"/>
      <c r="AJ59" s="252"/>
      <c r="AK59" s="252"/>
      <c r="AL59" s="972" t="s">
        <v>1091</v>
      </c>
      <c r="AM59" s="973"/>
      <c r="AN59" s="973"/>
      <c r="AO59" s="973"/>
      <c r="AP59" s="973"/>
      <c r="AQ59" s="973"/>
      <c r="AR59" s="973"/>
      <c r="AS59" s="973"/>
      <c r="AT59" s="973"/>
      <c r="AU59" s="973"/>
      <c r="AV59" s="973"/>
      <c r="AW59" s="973"/>
      <c r="AX59" s="973"/>
      <c r="AY59" s="973"/>
      <c r="AZ59" s="973"/>
      <c r="BA59" s="973"/>
      <c r="BB59" s="973"/>
      <c r="BC59" s="973"/>
      <c r="BD59" s="973"/>
      <c r="BE59" s="973"/>
      <c r="BF59" s="974"/>
      <c r="BG59" s="433"/>
      <c r="BH59" s="434"/>
      <c r="BI59" s="434"/>
      <c r="BJ59" s="434"/>
      <c r="BK59" s="434"/>
      <c r="BL59" s="434"/>
      <c r="BM59" s="434"/>
      <c r="BN59" s="434"/>
      <c r="BO59" s="434"/>
      <c r="BP59" s="434"/>
      <c r="BQ59" s="434"/>
      <c r="BR59" s="434"/>
      <c r="BS59" s="434"/>
      <c r="BT59" s="434"/>
      <c r="BU59" s="434"/>
      <c r="BV59" s="434"/>
      <c r="BW59" s="434"/>
      <c r="BX59" s="434"/>
      <c r="BY59" s="434"/>
      <c r="BZ59" s="434"/>
      <c r="CA59" s="435"/>
      <c r="CB59" s="972">
        <v>2</v>
      </c>
      <c r="CC59" s="973"/>
      <c r="CD59" s="973"/>
      <c r="CE59" s="973"/>
      <c r="CF59" s="973"/>
      <c r="CG59" s="973"/>
      <c r="CH59" s="973"/>
      <c r="CI59" s="973"/>
      <c r="CJ59" s="973"/>
      <c r="CK59" s="974"/>
    </row>
    <row r="60" spans="1:89" ht="17.25">
      <c r="A60" s="981" t="s">
        <v>1424</v>
      </c>
      <c r="B60" s="982"/>
      <c r="C60" s="982"/>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3"/>
      <c r="AB60" s="252"/>
      <c r="AC60" s="252"/>
      <c r="AD60" s="252"/>
      <c r="AE60" s="252"/>
      <c r="AF60" s="252"/>
      <c r="AG60" s="252"/>
      <c r="AH60" s="252"/>
      <c r="AI60" s="252"/>
      <c r="AJ60" s="252"/>
      <c r="AK60" s="252"/>
      <c r="AL60" s="972" t="s">
        <v>1091</v>
      </c>
      <c r="AM60" s="973"/>
      <c r="AN60" s="973"/>
      <c r="AO60" s="973"/>
      <c r="AP60" s="973"/>
      <c r="AQ60" s="973"/>
      <c r="AR60" s="973"/>
      <c r="AS60" s="973"/>
      <c r="AT60" s="973"/>
      <c r="AU60" s="973"/>
      <c r="AV60" s="973"/>
      <c r="AW60" s="973"/>
      <c r="AX60" s="973"/>
      <c r="AY60" s="973"/>
      <c r="AZ60" s="973"/>
      <c r="BA60" s="973"/>
      <c r="BB60" s="973"/>
      <c r="BC60" s="973"/>
      <c r="BD60" s="973"/>
      <c r="BE60" s="973"/>
      <c r="BF60" s="974"/>
      <c r="BG60" s="433"/>
      <c r="BH60" s="434"/>
      <c r="BI60" s="434"/>
      <c r="BJ60" s="434"/>
      <c r="BK60" s="434"/>
      <c r="BL60" s="434"/>
      <c r="BM60" s="434"/>
      <c r="BN60" s="434"/>
      <c r="BO60" s="434"/>
      <c r="BP60" s="434"/>
      <c r="BQ60" s="434"/>
      <c r="BR60" s="434"/>
      <c r="BS60" s="434"/>
      <c r="BT60" s="434"/>
      <c r="BU60" s="434"/>
      <c r="BV60" s="434"/>
      <c r="BW60" s="434"/>
      <c r="BX60" s="434"/>
      <c r="BY60" s="434"/>
      <c r="BZ60" s="434"/>
      <c r="CA60" s="435"/>
      <c r="CB60" s="972">
        <v>3</v>
      </c>
      <c r="CC60" s="973"/>
      <c r="CD60" s="973"/>
      <c r="CE60" s="973"/>
      <c r="CF60" s="973"/>
      <c r="CG60" s="973"/>
      <c r="CH60" s="973"/>
      <c r="CI60" s="973"/>
      <c r="CJ60" s="973"/>
      <c r="CK60" s="974"/>
    </row>
  </sheetData>
  <mergeCells count="233">
    <mergeCell ref="A60:AA60"/>
    <mergeCell ref="AL60:BF60"/>
    <mergeCell ref="BG60:CA60"/>
    <mergeCell ref="CB60:CK60"/>
    <mergeCell ref="A57:AA57"/>
    <mergeCell ref="AL57:BF57"/>
    <mergeCell ref="BG57:CA57"/>
    <mergeCell ref="CB57:CK57"/>
    <mergeCell ref="A58:AA58"/>
    <mergeCell ref="AL58:BF58"/>
    <mergeCell ref="BG58:CA58"/>
    <mergeCell ref="CB58:CK58"/>
    <mergeCell ref="A59:AA59"/>
    <mergeCell ref="AL59:BF59"/>
    <mergeCell ref="BG59:CA59"/>
    <mergeCell ref="CB59:CK59"/>
    <mergeCell ref="A54:AA54"/>
    <mergeCell ref="AL54:BF54"/>
    <mergeCell ref="BG54:CA54"/>
    <mergeCell ref="CB54:CK54"/>
    <mergeCell ref="A55:AA55"/>
    <mergeCell ref="AL55:BF55"/>
    <mergeCell ref="BG55:CA55"/>
    <mergeCell ref="CB55:CK55"/>
    <mergeCell ref="A56:AA56"/>
    <mergeCell ref="AL56:BF56"/>
    <mergeCell ref="BG56:CA56"/>
    <mergeCell ref="CB56:CK56"/>
    <mergeCell ref="A51:AA51"/>
    <mergeCell ref="AL51:BF51"/>
    <mergeCell ref="BG51:CA51"/>
    <mergeCell ref="CB51:CK51"/>
    <mergeCell ref="A52:AA52"/>
    <mergeCell ref="AL52:BF52"/>
    <mergeCell ref="BG52:CA52"/>
    <mergeCell ref="CB52:CK52"/>
    <mergeCell ref="A53:AA53"/>
    <mergeCell ref="AL53:BF53"/>
    <mergeCell ref="BG53:CA53"/>
    <mergeCell ref="CB53:CK53"/>
    <mergeCell ref="A49:AA49"/>
    <mergeCell ref="AL49:BF49"/>
    <mergeCell ref="BG49:CA49"/>
    <mergeCell ref="CB49:CK49"/>
    <mergeCell ref="A50:AA50"/>
    <mergeCell ref="AL50:BF50"/>
    <mergeCell ref="BG50:CA50"/>
    <mergeCell ref="CB50:CK50"/>
    <mergeCell ref="A46:AA46"/>
    <mergeCell ref="AL46:BF46"/>
    <mergeCell ref="BG46:CA46"/>
    <mergeCell ref="CB46:CK46"/>
    <mergeCell ref="A47:AA47"/>
    <mergeCell ref="AL47:BF47"/>
    <mergeCell ref="BG47:CA47"/>
    <mergeCell ref="CB47:CK47"/>
    <mergeCell ref="A48:AA48"/>
    <mergeCell ref="AL48:BF48"/>
    <mergeCell ref="BG48:CA48"/>
    <mergeCell ref="CB48:CK48"/>
    <mergeCell ref="AL45:BF45"/>
    <mergeCell ref="BG45:CA45"/>
    <mergeCell ref="CB45:CK45"/>
    <mergeCell ref="A41:AA41"/>
    <mergeCell ref="AL41:BF41"/>
    <mergeCell ref="BG41:CA41"/>
    <mergeCell ref="CB41:CK41"/>
    <mergeCell ref="A42:AA42"/>
    <mergeCell ref="AL42:BF42"/>
    <mergeCell ref="BG42:CA42"/>
    <mergeCell ref="CB42:CK42"/>
    <mergeCell ref="A43:AA43"/>
    <mergeCell ref="AL43:BF43"/>
    <mergeCell ref="BG43:CA43"/>
    <mergeCell ref="CB43:CK43"/>
    <mergeCell ref="A44:AA44"/>
    <mergeCell ref="AL44:BF44"/>
    <mergeCell ref="BG44:CA44"/>
    <mergeCell ref="CB44:CK44"/>
    <mergeCell ref="A45:AA45"/>
    <mergeCell ref="A30:AA30"/>
    <mergeCell ref="AL30:BF30"/>
    <mergeCell ref="BG30:CA30"/>
    <mergeCell ref="AL40:BF40"/>
    <mergeCell ref="BG40:CA40"/>
    <mergeCell ref="CB40:CK40"/>
    <mergeCell ref="A40:AA40"/>
    <mergeCell ref="CB30:CK30"/>
    <mergeCell ref="A39:AA39"/>
    <mergeCell ref="A31:AA31"/>
    <mergeCell ref="A32:AB32"/>
    <mergeCell ref="A33:AA33"/>
    <mergeCell ref="A34:AA34"/>
    <mergeCell ref="A35:AB35"/>
    <mergeCell ref="A36:AA36"/>
    <mergeCell ref="AL31:BF31"/>
    <mergeCell ref="AL32:BF32"/>
    <mergeCell ref="AL33:BF33"/>
    <mergeCell ref="AB34:BF34"/>
    <mergeCell ref="AL35:BF35"/>
    <mergeCell ref="AL36:BF36"/>
    <mergeCell ref="BG32:CA32"/>
    <mergeCell ref="CB31:CK31"/>
    <mergeCell ref="CB32:CK32"/>
    <mergeCell ref="CB33:CK33"/>
    <mergeCell ref="CB34:CK34"/>
    <mergeCell ref="CB35:CK35"/>
    <mergeCell ref="CB36:CK36"/>
    <mergeCell ref="A37:AA37"/>
    <mergeCell ref="A38:AA38"/>
    <mergeCell ref="AL37:BF37"/>
    <mergeCell ref="AB38:BF38"/>
    <mergeCell ref="CB37:CK37"/>
    <mergeCell ref="CB38:CK38"/>
    <mergeCell ref="BG25:CA25"/>
    <mergeCell ref="CB24:CK24"/>
    <mergeCell ref="CB25:CK25"/>
    <mergeCell ref="A29:AA29"/>
    <mergeCell ref="AL28:BF28"/>
    <mergeCell ref="AL29:BF29"/>
    <mergeCell ref="BG28:CA28"/>
    <mergeCell ref="BG29:CA29"/>
    <mergeCell ref="BG27:CA27"/>
    <mergeCell ref="CB28:CK28"/>
    <mergeCell ref="CB29:CK29"/>
    <mergeCell ref="A26:AK26"/>
    <mergeCell ref="A16:AK16"/>
    <mergeCell ref="AL16:BF16"/>
    <mergeCell ref="A11:AK11"/>
    <mergeCell ref="A22:AA22"/>
    <mergeCell ref="AL22:BF22"/>
    <mergeCell ref="BG22:CA22"/>
    <mergeCell ref="CB22:CK22"/>
    <mergeCell ref="A14:AK14"/>
    <mergeCell ref="CB15:CK15"/>
    <mergeCell ref="BG17:CA17"/>
    <mergeCell ref="CB21:CK21"/>
    <mergeCell ref="A20:AK20"/>
    <mergeCell ref="BG21:CA21"/>
    <mergeCell ref="A18:AK18"/>
    <mergeCell ref="AL18:BF18"/>
    <mergeCell ref="BG18:CA18"/>
    <mergeCell ref="CB18:CK18"/>
    <mergeCell ref="A19:AK19"/>
    <mergeCell ref="AL19:BF19"/>
    <mergeCell ref="BG19:CA19"/>
    <mergeCell ref="CB19:CK19"/>
    <mergeCell ref="AL21:BF21"/>
    <mergeCell ref="AL17:BF17"/>
    <mergeCell ref="CB17:CK17"/>
    <mergeCell ref="A10:AK10"/>
    <mergeCell ref="AL10:BF10"/>
    <mergeCell ref="BG1:CA1"/>
    <mergeCell ref="AL3:BF3"/>
    <mergeCell ref="A15:AK15"/>
    <mergeCell ref="AL15:BF15"/>
    <mergeCell ref="BG15:CA15"/>
    <mergeCell ref="CB10:CK10"/>
    <mergeCell ref="BG16:CA16"/>
    <mergeCell ref="CB16:CK16"/>
    <mergeCell ref="A5:AK5"/>
    <mergeCell ref="AL5:BF5"/>
    <mergeCell ref="BG5:CA5"/>
    <mergeCell ref="CB5:CK5"/>
    <mergeCell ref="A6:AK6"/>
    <mergeCell ref="AL6:BF6"/>
    <mergeCell ref="BG6:CA6"/>
    <mergeCell ref="CB6:CK6"/>
    <mergeCell ref="A7:AK7"/>
    <mergeCell ref="AL7:BF7"/>
    <mergeCell ref="BG7:CA7"/>
    <mergeCell ref="CB7:CK7"/>
    <mergeCell ref="A8:AK8"/>
    <mergeCell ref="AL8:BF8"/>
    <mergeCell ref="BG3:CA3"/>
    <mergeCell ref="A2:AK2"/>
    <mergeCell ref="AL2:BF2"/>
    <mergeCell ref="BG2:CA2"/>
    <mergeCell ref="A3:AK3"/>
    <mergeCell ref="A9:AK9"/>
    <mergeCell ref="AL9:BF9"/>
    <mergeCell ref="BG9:CA9"/>
    <mergeCell ref="CB9:CK9"/>
    <mergeCell ref="BG8:CA8"/>
    <mergeCell ref="CB8:CK8"/>
    <mergeCell ref="A1:AK1"/>
    <mergeCell ref="AL11:BF11"/>
    <mergeCell ref="BG11:CA11"/>
    <mergeCell ref="CB11:CK11"/>
    <mergeCell ref="AL12:BF12"/>
    <mergeCell ref="BG12:CA12"/>
    <mergeCell ref="CB12:CK12"/>
    <mergeCell ref="AL14:BF14"/>
    <mergeCell ref="BG14:CA14"/>
    <mergeCell ref="CB14:CK14"/>
    <mergeCell ref="BG13:CA13"/>
    <mergeCell ref="CB13:CK13"/>
    <mergeCell ref="A12:AK12"/>
    <mergeCell ref="AL1:BF1"/>
    <mergeCell ref="CB1:CK1"/>
    <mergeCell ref="CB3:CK3"/>
    <mergeCell ref="BG10:CA10"/>
    <mergeCell ref="CB2:CK2"/>
    <mergeCell ref="A4:AK4"/>
    <mergeCell ref="AL4:BF4"/>
    <mergeCell ref="BG4:CA4"/>
    <mergeCell ref="CB4:CK4"/>
    <mergeCell ref="A13:AK13"/>
    <mergeCell ref="AL13:BF13"/>
    <mergeCell ref="AL39:BF39"/>
    <mergeCell ref="A28:AK28"/>
    <mergeCell ref="CB27:CK27"/>
    <mergeCell ref="BG39:CA39"/>
    <mergeCell ref="CB39:CK39"/>
    <mergeCell ref="A17:AK17"/>
    <mergeCell ref="AL20:BF20"/>
    <mergeCell ref="BG20:CA20"/>
    <mergeCell ref="CB20:CK20"/>
    <mergeCell ref="A21:AK21"/>
    <mergeCell ref="A27:AK27"/>
    <mergeCell ref="AL27:BF27"/>
    <mergeCell ref="AL26:BF26"/>
    <mergeCell ref="BG26:CA26"/>
    <mergeCell ref="CB26:CK26"/>
    <mergeCell ref="A23:AA23"/>
    <mergeCell ref="AL23:BF23"/>
    <mergeCell ref="BG23:CA23"/>
    <mergeCell ref="CB23:CK23"/>
    <mergeCell ref="A24:AA24"/>
    <mergeCell ref="A25:AA25"/>
    <mergeCell ref="AL24:BF24"/>
    <mergeCell ref="AL25:BF25"/>
    <mergeCell ref="BG24:CA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E2" sqref="E2:E100"/>
    </sheetView>
  </sheetViews>
  <sheetFormatPr baseColWidth="10" defaultRowHeight="15"/>
  <cols>
    <col min="1" max="1" width="21.28515625" customWidth="1"/>
  </cols>
  <sheetData>
    <row r="1" spans="1:5">
      <c r="A1" s="287" t="s">
        <v>1486</v>
      </c>
      <c r="B1" s="287" t="s">
        <v>1487</v>
      </c>
      <c r="C1" s="287" t="s">
        <v>777</v>
      </c>
      <c r="D1" s="287" t="s">
        <v>778</v>
      </c>
      <c r="E1" s="287" t="s">
        <v>450</v>
      </c>
    </row>
    <row r="2" spans="1:5" ht="39">
      <c r="A2" s="288" t="s">
        <v>850</v>
      </c>
      <c r="B2" s="289">
        <v>9120</v>
      </c>
      <c r="C2" s="266"/>
      <c r="D2" s="286" t="s">
        <v>1091</v>
      </c>
      <c r="E2" s="266"/>
    </row>
    <row r="3" spans="1:5" ht="26.25">
      <c r="A3" s="288" t="s">
        <v>818</v>
      </c>
      <c r="B3" s="289">
        <v>7500</v>
      </c>
      <c r="C3" s="266"/>
      <c r="D3" s="266"/>
      <c r="E3" s="286" t="s">
        <v>1091</v>
      </c>
    </row>
    <row r="4" spans="1:5" ht="26.25">
      <c r="A4" s="288" t="s">
        <v>833</v>
      </c>
      <c r="B4" s="289">
        <v>5300</v>
      </c>
      <c r="C4" s="266"/>
      <c r="D4" s="266"/>
      <c r="E4" s="286" t="s">
        <v>1091</v>
      </c>
    </row>
    <row r="5" spans="1:5" ht="26.25">
      <c r="A5" s="288" t="s">
        <v>837</v>
      </c>
      <c r="B5" s="289">
        <v>7350</v>
      </c>
      <c r="C5" s="266"/>
      <c r="D5" s="286" t="s">
        <v>1091</v>
      </c>
      <c r="E5" s="266"/>
    </row>
    <row r="6" spans="1:5" ht="26.25">
      <c r="A6" s="288" t="s">
        <v>1488</v>
      </c>
      <c r="B6" s="289">
        <v>2650</v>
      </c>
      <c r="C6" s="266"/>
      <c r="D6" s="286" t="s">
        <v>1091</v>
      </c>
      <c r="E6" s="266"/>
    </row>
    <row r="7" spans="1:5" ht="26.25">
      <c r="A7" s="288" t="s">
        <v>827</v>
      </c>
      <c r="B7" s="289">
        <v>7950</v>
      </c>
      <c r="C7" s="266"/>
      <c r="D7" s="266"/>
      <c r="E7" s="286" t="s">
        <v>1091</v>
      </c>
    </row>
    <row r="8" spans="1:5" ht="26.25">
      <c r="A8" s="288" t="s">
        <v>1489</v>
      </c>
      <c r="B8" s="289">
        <v>1300</v>
      </c>
      <c r="C8" s="266"/>
      <c r="D8" s="266"/>
      <c r="E8" s="286" t="s">
        <v>1091</v>
      </c>
    </row>
    <row r="9" spans="1:5" ht="26.25">
      <c r="A9" s="288" t="s">
        <v>804</v>
      </c>
      <c r="B9" s="289">
        <v>3300</v>
      </c>
      <c r="C9" s="266"/>
      <c r="D9" s="286" t="s">
        <v>1091</v>
      </c>
      <c r="E9" s="266"/>
    </row>
    <row r="10" spans="1:5" ht="26.25">
      <c r="A10" s="288" t="s">
        <v>817</v>
      </c>
      <c r="B10" s="289">
        <v>3100</v>
      </c>
      <c r="C10" s="266"/>
      <c r="D10" s="266"/>
      <c r="E10" s="286" t="s">
        <v>1091</v>
      </c>
    </row>
    <row r="11" spans="1:5" ht="26.25">
      <c r="A11" s="288" t="s">
        <v>828</v>
      </c>
      <c r="B11" s="289">
        <v>4000</v>
      </c>
      <c r="C11" s="266"/>
      <c r="D11" s="286" t="s">
        <v>1091</v>
      </c>
      <c r="E11" s="266"/>
    </row>
    <row r="12" spans="1:5">
      <c r="A12" s="288" t="s">
        <v>785</v>
      </c>
      <c r="B12" s="289">
        <v>3500</v>
      </c>
      <c r="C12" s="266"/>
      <c r="D12" s="266"/>
      <c r="E12" s="286" t="s">
        <v>1091</v>
      </c>
    </row>
    <row r="13" spans="1:5" ht="26.25">
      <c r="A13" s="288" t="s">
        <v>862</v>
      </c>
      <c r="B13" s="289">
        <v>5050</v>
      </c>
      <c r="C13" s="266"/>
      <c r="D13" s="286" t="s">
        <v>1091</v>
      </c>
      <c r="E13" s="286" t="s">
        <v>1091</v>
      </c>
    </row>
    <row r="14" spans="1:5" ht="26.25">
      <c r="A14" s="288" t="s">
        <v>801</v>
      </c>
      <c r="B14" s="289">
        <v>1600</v>
      </c>
      <c r="C14" s="266"/>
      <c r="D14" s="266"/>
      <c r="E14" s="286" t="s">
        <v>1091</v>
      </c>
    </row>
    <row r="15" spans="1:5" ht="26.25">
      <c r="A15" s="288" t="s">
        <v>838</v>
      </c>
      <c r="B15" s="289">
        <v>4650</v>
      </c>
      <c r="C15" s="266"/>
      <c r="D15" s="266"/>
      <c r="E15" s="286" t="s">
        <v>1091</v>
      </c>
    </row>
    <row r="16" spans="1:5" ht="26.25">
      <c r="A16" s="288" t="s">
        <v>842</v>
      </c>
      <c r="B16" s="289">
        <v>2700</v>
      </c>
      <c r="C16" s="266"/>
      <c r="D16" s="266"/>
      <c r="E16" s="286" t="s">
        <v>1091</v>
      </c>
    </row>
    <row r="17" spans="1:5" ht="26.25">
      <c r="A17" s="288" t="s">
        <v>1490</v>
      </c>
      <c r="B17" s="289">
        <v>1050</v>
      </c>
      <c r="C17" s="266"/>
      <c r="D17" s="266"/>
      <c r="E17" s="286" t="s">
        <v>1091</v>
      </c>
    </row>
    <row r="18" spans="1:5" ht="26.25">
      <c r="A18" s="288" t="s">
        <v>832</v>
      </c>
      <c r="B18" s="289">
        <v>2050</v>
      </c>
      <c r="C18" s="266"/>
      <c r="D18" s="286" t="s">
        <v>1091</v>
      </c>
      <c r="E18" s="266"/>
    </row>
    <row r="19" spans="1:5" ht="26.25">
      <c r="A19" s="288" t="s">
        <v>844</v>
      </c>
      <c r="B19" s="289">
        <v>3800</v>
      </c>
      <c r="C19" s="266"/>
      <c r="D19" s="266"/>
      <c r="E19" s="286" t="s">
        <v>1091</v>
      </c>
    </row>
    <row r="20" spans="1:5" ht="26.25">
      <c r="A20" s="288" t="s">
        <v>839</v>
      </c>
      <c r="B20" s="289">
        <v>3750</v>
      </c>
      <c r="C20" s="266"/>
      <c r="D20" s="286" t="s">
        <v>1091</v>
      </c>
      <c r="E20" s="266"/>
    </row>
    <row r="21" spans="1:5" ht="26.25">
      <c r="A21" s="288" t="s">
        <v>825</v>
      </c>
      <c r="B21" s="289">
        <v>3600</v>
      </c>
      <c r="C21" s="266"/>
      <c r="D21" s="266"/>
      <c r="E21" s="286" t="s">
        <v>1091</v>
      </c>
    </row>
    <row r="22" spans="1:5" ht="26.25">
      <c r="A22" s="288" t="s">
        <v>814</v>
      </c>
      <c r="B22" s="289">
        <v>1550</v>
      </c>
      <c r="C22" s="266"/>
      <c r="D22" s="286" t="s">
        <v>1091</v>
      </c>
      <c r="E22" s="266"/>
    </row>
    <row r="23" spans="1:5" ht="26.25">
      <c r="A23" s="288" t="s">
        <v>857</v>
      </c>
      <c r="B23" s="289">
        <v>3250</v>
      </c>
      <c r="C23" s="266"/>
      <c r="D23" s="266"/>
      <c r="E23" s="286" t="s">
        <v>1091</v>
      </c>
    </row>
    <row r="24" spans="1:5" ht="26.25">
      <c r="A24" s="288" t="s">
        <v>855</v>
      </c>
      <c r="B24" s="289">
        <v>3150</v>
      </c>
      <c r="C24" s="266"/>
      <c r="D24" s="286" t="s">
        <v>1091</v>
      </c>
      <c r="E24" s="266"/>
    </row>
    <row r="25" spans="1:5" ht="26.25">
      <c r="A25" s="288" t="s">
        <v>815</v>
      </c>
      <c r="B25" s="289">
        <v>1250</v>
      </c>
      <c r="C25" s="266"/>
      <c r="D25" s="266"/>
      <c r="E25" s="286" t="s">
        <v>1091</v>
      </c>
    </row>
    <row r="26" spans="1:5" ht="26.25">
      <c r="A26" s="288" t="s">
        <v>872</v>
      </c>
      <c r="B26" s="289">
        <v>3000</v>
      </c>
      <c r="C26" s="266"/>
      <c r="D26" s="286" t="s">
        <v>1091</v>
      </c>
      <c r="E26" s="266"/>
    </row>
    <row r="27" spans="1:5" ht="26.25">
      <c r="A27" s="288" t="s">
        <v>836</v>
      </c>
      <c r="B27" s="289">
        <v>1050</v>
      </c>
      <c r="C27" s="266"/>
      <c r="D27" s="286" t="s">
        <v>1091</v>
      </c>
      <c r="E27" s="266"/>
    </row>
    <row r="28" spans="1:5" ht="26.25">
      <c r="A28" s="288" t="s">
        <v>829</v>
      </c>
      <c r="B28" s="289">
        <v>2750</v>
      </c>
      <c r="C28" s="266"/>
      <c r="D28" s="286" t="s">
        <v>1091</v>
      </c>
      <c r="E28" s="266"/>
    </row>
    <row r="29" spans="1:5" ht="26.25">
      <c r="A29" s="288" t="s">
        <v>823</v>
      </c>
      <c r="B29" s="289">
        <v>2700</v>
      </c>
      <c r="C29" s="266"/>
      <c r="D29" s="286" t="s">
        <v>1091</v>
      </c>
      <c r="E29" s="266"/>
    </row>
    <row r="30" spans="1:5" ht="26.25">
      <c r="A30" s="288" t="s">
        <v>811</v>
      </c>
      <c r="B30" s="289">
        <v>750</v>
      </c>
      <c r="C30" s="266"/>
      <c r="D30" s="286" t="s">
        <v>1091</v>
      </c>
      <c r="E30" s="266"/>
    </row>
    <row r="31" spans="1:5" ht="26.25">
      <c r="A31" s="288" t="s">
        <v>1491</v>
      </c>
      <c r="B31" s="289">
        <v>1000</v>
      </c>
      <c r="C31" s="266"/>
      <c r="D31" s="266"/>
      <c r="E31" s="286" t="s">
        <v>1091</v>
      </c>
    </row>
    <row r="32" spans="1:5" ht="26.25">
      <c r="A32" s="288" t="s">
        <v>864</v>
      </c>
      <c r="B32" s="289">
        <v>2400</v>
      </c>
      <c r="C32" s="266"/>
      <c r="D32" s="266"/>
      <c r="E32" s="286" t="s">
        <v>1091</v>
      </c>
    </row>
    <row r="33" spans="1:5" ht="26.25">
      <c r="A33" s="288" t="s">
        <v>822</v>
      </c>
      <c r="B33" s="289">
        <v>2300</v>
      </c>
      <c r="C33" s="266"/>
      <c r="D33" s="266"/>
      <c r="E33" s="286" t="s">
        <v>1091</v>
      </c>
    </row>
    <row r="34" spans="1:5" ht="26.25">
      <c r="A34" s="288" t="s">
        <v>816</v>
      </c>
      <c r="B34" s="289">
        <v>2250</v>
      </c>
      <c r="C34" s="266"/>
      <c r="D34" s="266"/>
      <c r="E34" s="286" t="s">
        <v>1091</v>
      </c>
    </row>
    <row r="35" spans="1:5" ht="26.25">
      <c r="A35" s="288" t="s">
        <v>807</v>
      </c>
      <c r="B35" s="289">
        <v>1950</v>
      </c>
      <c r="C35" s="266"/>
      <c r="D35" s="266"/>
      <c r="E35" s="286" t="s">
        <v>1091</v>
      </c>
    </row>
    <row r="36" spans="1:5" ht="26.25">
      <c r="A36" s="288" t="s">
        <v>808</v>
      </c>
      <c r="B36" s="289">
        <v>1950</v>
      </c>
      <c r="C36" s="266"/>
      <c r="D36" s="266"/>
      <c r="E36" s="286" t="s">
        <v>1091</v>
      </c>
    </row>
    <row r="37" spans="1:5" ht="26.25">
      <c r="A37" s="288" t="s">
        <v>859</v>
      </c>
      <c r="B37" s="289">
        <v>1950</v>
      </c>
      <c r="C37" s="266"/>
      <c r="D37" s="266"/>
      <c r="E37" s="286" t="s">
        <v>1091</v>
      </c>
    </row>
    <row r="38" spans="1:5" ht="26.25">
      <c r="A38" s="288" t="s">
        <v>854</v>
      </c>
      <c r="B38" s="289">
        <v>1850</v>
      </c>
      <c r="C38" s="266"/>
      <c r="D38" s="266"/>
      <c r="E38" s="286" t="s">
        <v>1091</v>
      </c>
    </row>
    <row r="39" spans="1:5">
      <c r="A39" s="288" t="s">
        <v>820</v>
      </c>
      <c r="B39" s="289">
        <v>1750</v>
      </c>
      <c r="C39" s="266"/>
      <c r="D39" s="266"/>
      <c r="E39" s="286" t="s">
        <v>1091</v>
      </c>
    </row>
    <row r="40" spans="1:5" ht="26.25">
      <c r="A40" s="288" t="s">
        <v>821</v>
      </c>
      <c r="B40" s="289">
        <v>1750</v>
      </c>
      <c r="C40" s="266"/>
      <c r="D40" s="266"/>
      <c r="E40" s="286" t="s">
        <v>1091</v>
      </c>
    </row>
    <row r="41" spans="1:5" ht="26.25">
      <c r="A41" s="288" t="s">
        <v>831</v>
      </c>
      <c r="B41" s="289">
        <v>1750</v>
      </c>
      <c r="C41" s="266"/>
      <c r="D41" s="266"/>
      <c r="E41" s="286" t="s">
        <v>1091</v>
      </c>
    </row>
    <row r="42" spans="1:5" ht="26.25">
      <c r="A42" s="288" t="s">
        <v>802</v>
      </c>
      <c r="B42" s="289">
        <v>1700</v>
      </c>
      <c r="C42" s="266"/>
      <c r="D42" s="286" t="s">
        <v>1091</v>
      </c>
      <c r="E42" s="266"/>
    </row>
    <row r="43" spans="1:5" ht="26.25">
      <c r="A43" s="288" t="s">
        <v>819</v>
      </c>
      <c r="B43" s="289">
        <v>1700</v>
      </c>
      <c r="C43" s="266"/>
      <c r="D43" s="266"/>
      <c r="E43" s="286" t="s">
        <v>1091</v>
      </c>
    </row>
    <row r="44" spans="1:5" ht="26.25">
      <c r="A44" s="288" t="s">
        <v>852</v>
      </c>
      <c r="B44" s="289">
        <v>1700</v>
      </c>
      <c r="C44" s="266"/>
      <c r="D44" s="286" t="s">
        <v>1091</v>
      </c>
      <c r="E44" s="266"/>
    </row>
    <row r="45" spans="1:5">
      <c r="A45" s="288" t="s">
        <v>861</v>
      </c>
      <c r="B45" s="289">
        <v>1500</v>
      </c>
      <c r="C45" s="266"/>
      <c r="D45" s="266"/>
      <c r="E45" s="286" t="s">
        <v>1091</v>
      </c>
    </row>
    <row r="46" spans="1:5">
      <c r="A46" s="288" t="s">
        <v>835</v>
      </c>
      <c r="B46" s="289">
        <v>1450</v>
      </c>
      <c r="C46" s="266"/>
      <c r="D46" s="286" t="s">
        <v>1091</v>
      </c>
      <c r="E46" s="266"/>
    </row>
    <row r="47" spans="1:5" ht="26.25">
      <c r="A47" s="288" t="s">
        <v>840</v>
      </c>
      <c r="B47" s="289">
        <v>1450</v>
      </c>
      <c r="C47" s="266"/>
      <c r="D47" s="266"/>
      <c r="E47" s="286" t="s">
        <v>1091</v>
      </c>
    </row>
    <row r="48" spans="1:5" ht="26.25">
      <c r="A48" s="288" t="s">
        <v>1492</v>
      </c>
      <c r="B48" s="289">
        <v>1300</v>
      </c>
      <c r="C48" s="266"/>
      <c r="D48" s="286" t="s">
        <v>1091</v>
      </c>
      <c r="E48" s="266"/>
    </row>
    <row r="49" spans="1:5" ht="26.25">
      <c r="A49" s="288" t="s">
        <v>843</v>
      </c>
      <c r="B49" s="289">
        <v>1300</v>
      </c>
      <c r="C49" s="266"/>
      <c r="D49" s="266"/>
      <c r="E49" s="286" t="s">
        <v>1091</v>
      </c>
    </row>
    <row r="50" spans="1:5" ht="26.25">
      <c r="A50" s="288" t="s">
        <v>841</v>
      </c>
      <c r="B50" s="289">
        <v>1250</v>
      </c>
      <c r="C50" s="266"/>
      <c r="D50" s="286" t="s">
        <v>1091</v>
      </c>
      <c r="E50" s="266"/>
    </row>
    <row r="51" spans="1:5" ht="26.25">
      <c r="A51" s="288" t="s">
        <v>1493</v>
      </c>
      <c r="B51" s="289">
        <v>1000</v>
      </c>
      <c r="C51" s="266"/>
      <c r="D51" s="266"/>
      <c r="E51" s="286" t="s">
        <v>1091</v>
      </c>
    </row>
    <row r="52" spans="1:5" ht="26.25">
      <c r="A52" s="288" t="s">
        <v>809</v>
      </c>
      <c r="B52" s="289">
        <v>1000</v>
      </c>
      <c r="C52" s="266"/>
      <c r="D52" s="266"/>
      <c r="E52" s="286" t="s">
        <v>1091</v>
      </c>
    </row>
    <row r="53" spans="1:5" ht="26.25">
      <c r="A53" s="288" t="s">
        <v>806</v>
      </c>
      <c r="B53" s="289">
        <v>1000</v>
      </c>
      <c r="C53" s="266"/>
      <c r="D53" s="266"/>
      <c r="E53" s="286" t="s">
        <v>1091</v>
      </c>
    </row>
    <row r="54" spans="1:5" ht="26.25">
      <c r="A54" s="288" t="s">
        <v>848</v>
      </c>
      <c r="B54" s="289">
        <v>1000</v>
      </c>
      <c r="C54" s="266"/>
      <c r="D54" s="266"/>
      <c r="E54" s="286" t="s">
        <v>1091</v>
      </c>
    </row>
    <row r="55" spans="1:5" ht="26.25">
      <c r="A55" s="288" t="s">
        <v>851</v>
      </c>
      <c r="B55" s="289">
        <v>1000</v>
      </c>
      <c r="C55" s="266"/>
      <c r="D55" s="266"/>
      <c r="E55" s="286" t="s">
        <v>1091</v>
      </c>
    </row>
    <row r="56" spans="1:5" ht="26.25">
      <c r="A56" s="288" t="s">
        <v>863</v>
      </c>
      <c r="B56" s="289">
        <v>1000</v>
      </c>
      <c r="C56" s="266"/>
      <c r="D56" s="286" t="s">
        <v>1091</v>
      </c>
      <c r="E56" s="266"/>
    </row>
    <row r="57" spans="1:5" ht="26.25">
      <c r="A57" s="288" t="s">
        <v>865</v>
      </c>
      <c r="B57" s="289">
        <v>1000</v>
      </c>
      <c r="C57" s="266"/>
      <c r="D57" s="286" t="s">
        <v>1091</v>
      </c>
      <c r="E57" s="266"/>
    </row>
    <row r="58" spans="1:5" ht="26.25">
      <c r="A58" s="288" t="s">
        <v>871</v>
      </c>
      <c r="B58" s="289">
        <v>1000</v>
      </c>
      <c r="C58" s="266"/>
      <c r="D58" s="286" t="s">
        <v>1091</v>
      </c>
      <c r="E58" s="266"/>
    </row>
    <row r="59" spans="1:5" ht="26.25">
      <c r="A59" s="288" t="s">
        <v>875</v>
      </c>
      <c r="B59" s="289">
        <v>1000</v>
      </c>
      <c r="C59" s="266"/>
      <c r="D59" s="286" t="s">
        <v>1091</v>
      </c>
      <c r="E59" s="266"/>
    </row>
    <row r="60" spans="1:5" ht="26.25">
      <c r="A60" s="288" t="s">
        <v>847</v>
      </c>
      <c r="B60" s="289">
        <v>950</v>
      </c>
      <c r="C60" s="266"/>
      <c r="D60" s="286" t="s">
        <v>1091</v>
      </c>
      <c r="E60" s="266"/>
    </row>
    <row r="61" spans="1:5" ht="26.25">
      <c r="A61" s="288" t="s">
        <v>849</v>
      </c>
      <c r="B61" s="289">
        <v>950</v>
      </c>
      <c r="C61" s="266"/>
      <c r="D61" s="286" t="s">
        <v>1091</v>
      </c>
      <c r="E61" s="266"/>
    </row>
    <row r="62" spans="1:5" ht="26.25">
      <c r="A62" s="288" t="s">
        <v>879</v>
      </c>
      <c r="B62" s="289">
        <v>850</v>
      </c>
      <c r="C62" s="266"/>
      <c r="D62" s="266"/>
      <c r="E62" s="286" t="s">
        <v>1091</v>
      </c>
    </row>
    <row r="63" spans="1:5">
      <c r="A63" s="288" t="s">
        <v>826</v>
      </c>
      <c r="B63" s="289">
        <v>2650</v>
      </c>
      <c r="C63" s="266"/>
      <c r="D63" s="266"/>
      <c r="E63" s="286" t="s">
        <v>1091</v>
      </c>
    </row>
    <row r="64" spans="1:5" ht="26.25">
      <c r="A64" s="288" t="s">
        <v>888</v>
      </c>
      <c r="B64" s="289">
        <v>2650</v>
      </c>
      <c r="C64" s="266"/>
      <c r="D64" s="266"/>
      <c r="E64" s="286" t="s">
        <v>1091</v>
      </c>
    </row>
    <row r="65" spans="1:5" ht="26.25">
      <c r="A65" s="288" t="s">
        <v>803</v>
      </c>
      <c r="B65" s="289">
        <v>800</v>
      </c>
      <c r="C65" s="266"/>
      <c r="D65" s="266"/>
      <c r="E65" s="286" t="s">
        <v>1091</v>
      </c>
    </row>
    <row r="66" spans="1:5" ht="26.25">
      <c r="A66" s="288" t="s">
        <v>878</v>
      </c>
      <c r="B66" s="289">
        <v>800</v>
      </c>
      <c r="C66" s="266"/>
      <c r="D66" s="266"/>
      <c r="E66" s="286" t="s">
        <v>1091</v>
      </c>
    </row>
    <row r="67" spans="1:5" ht="26.25">
      <c r="A67" s="288" t="s">
        <v>889</v>
      </c>
      <c r="B67" s="289">
        <v>800</v>
      </c>
      <c r="C67" s="266"/>
      <c r="D67" s="266"/>
      <c r="E67" s="286" t="s">
        <v>1091</v>
      </c>
    </row>
    <row r="68" spans="1:5" ht="26.25">
      <c r="A68" s="288" t="s">
        <v>845</v>
      </c>
      <c r="B68" s="289">
        <v>730</v>
      </c>
      <c r="C68" s="266"/>
      <c r="D68" s="266"/>
      <c r="E68" s="286" t="s">
        <v>1091</v>
      </c>
    </row>
    <row r="69" spans="1:5" ht="26.25">
      <c r="A69" s="288" t="s">
        <v>834</v>
      </c>
      <c r="B69" s="289">
        <v>700</v>
      </c>
      <c r="C69" s="266"/>
      <c r="D69" s="266"/>
      <c r="E69" s="286" t="s">
        <v>1091</v>
      </c>
    </row>
    <row r="70" spans="1:5" ht="26.25">
      <c r="A70" s="288" t="s">
        <v>881</v>
      </c>
      <c r="B70" s="289">
        <v>700</v>
      </c>
      <c r="C70" s="266"/>
      <c r="D70" s="286" t="s">
        <v>1091</v>
      </c>
      <c r="E70" s="266"/>
    </row>
    <row r="71" spans="1:5">
      <c r="A71" s="288" t="s">
        <v>846</v>
      </c>
      <c r="B71" s="289">
        <v>600</v>
      </c>
      <c r="C71" s="286" t="s">
        <v>1091</v>
      </c>
      <c r="D71" s="266"/>
      <c r="E71" s="266"/>
    </row>
    <row r="72" spans="1:5" ht="26.25">
      <c r="A72" s="288" t="s">
        <v>884</v>
      </c>
      <c r="B72" s="289">
        <v>550</v>
      </c>
      <c r="C72" s="266"/>
      <c r="D72" s="286" t="s">
        <v>1091</v>
      </c>
      <c r="E72" s="266"/>
    </row>
    <row r="73" spans="1:5" ht="26.25">
      <c r="A73" s="288" t="s">
        <v>891</v>
      </c>
      <c r="B73" s="289">
        <v>550</v>
      </c>
      <c r="C73" s="286" t="s">
        <v>1091</v>
      </c>
      <c r="D73" s="266"/>
      <c r="E73" s="266"/>
    </row>
    <row r="74" spans="1:5" ht="26.25">
      <c r="A74" s="288" t="s">
        <v>856</v>
      </c>
      <c r="B74" s="289">
        <v>500</v>
      </c>
      <c r="C74" s="266"/>
      <c r="D74" s="266"/>
      <c r="E74" s="286" t="s">
        <v>1091</v>
      </c>
    </row>
    <row r="75" spans="1:5" ht="26.25">
      <c r="A75" s="288" t="s">
        <v>877</v>
      </c>
      <c r="B75" s="289">
        <v>500</v>
      </c>
      <c r="C75" s="266"/>
      <c r="D75" s="286" t="s">
        <v>1091</v>
      </c>
      <c r="E75" s="266"/>
    </row>
    <row r="76" spans="1:5" ht="26.25">
      <c r="A76" s="288" t="s">
        <v>805</v>
      </c>
      <c r="B76" s="289">
        <v>410</v>
      </c>
      <c r="C76" s="266"/>
      <c r="D76" s="266"/>
      <c r="E76" s="286" t="s">
        <v>1091</v>
      </c>
    </row>
    <row r="77" spans="1:5" ht="26.25">
      <c r="A77" s="288" t="s">
        <v>813</v>
      </c>
      <c r="B77" s="289">
        <v>400</v>
      </c>
      <c r="C77" s="266"/>
      <c r="D77" s="266"/>
      <c r="E77" s="286" t="s">
        <v>1091</v>
      </c>
    </row>
    <row r="78" spans="1:5" ht="26.25">
      <c r="A78" s="288" t="s">
        <v>890</v>
      </c>
      <c r="B78" s="289">
        <v>400</v>
      </c>
      <c r="C78" s="266"/>
      <c r="D78" s="266"/>
      <c r="E78" s="286" t="s">
        <v>1091</v>
      </c>
    </row>
    <row r="79" spans="1:5">
      <c r="A79" s="288" t="s">
        <v>812</v>
      </c>
      <c r="B79" s="289">
        <v>350</v>
      </c>
      <c r="C79" s="266"/>
      <c r="D79" s="266"/>
      <c r="E79" s="286" t="s">
        <v>1091</v>
      </c>
    </row>
    <row r="80" spans="1:5" ht="26.25">
      <c r="A80" s="288" t="s">
        <v>806</v>
      </c>
      <c r="B80" s="289">
        <v>340</v>
      </c>
      <c r="C80" s="266"/>
      <c r="D80" s="286" t="s">
        <v>1091</v>
      </c>
      <c r="E80" s="266"/>
    </row>
    <row r="81" spans="1:5" ht="26.25">
      <c r="A81" s="288" t="s">
        <v>874</v>
      </c>
      <c r="B81" s="289">
        <v>300</v>
      </c>
      <c r="C81" s="266"/>
      <c r="D81" s="266"/>
      <c r="E81" s="286" t="s">
        <v>1091</v>
      </c>
    </row>
    <row r="82" spans="1:5" ht="26.25">
      <c r="A82" s="288" t="s">
        <v>858</v>
      </c>
      <c r="B82" s="289">
        <v>2100</v>
      </c>
      <c r="C82" s="266"/>
      <c r="D82" s="286" t="s">
        <v>1091</v>
      </c>
      <c r="E82" s="266"/>
    </row>
    <row r="83" spans="1:5" ht="26.25">
      <c r="A83" s="288" t="s">
        <v>887</v>
      </c>
      <c r="B83" s="289">
        <v>1050</v>
      </c>
      <c r="C83" s="266"/>
      <c r="D83" s="266"/>
      <c r="E83" s="286" t="s">
        <v>1091</v>
      </c>
    </row>
    <row r="84" spans="1:5" ht="26.25">
      <c r="A84" s="288" t="s">
        <v>830</v>
      </c>
      <c r="B84" s="289">
        <v>850</v>
      </c>
      <c r="C84" s="266"/>
      <c r="D84" s="286" t="s">
        <v>1091</v>
      </c>
      <c r="E84" s="266"/>
    </row>
    <row r="85" spans="1:5" ht="26.25">
      <c r="A85" s="288" t="s">
        <v>870</v>
      </c>
      <c r="B85" s="289">
        <v>1050</v>
      </c>
      <c r="C85" s="266"/>
      <c r="D85" s="266"/>
      <c r="E85" s="286" t="s">
        <v>1091</v>
      </c>
    </row>
    <row r="86" spans="1:5" ht="26.25">
      <c r="A86" s="288" t="s">
        <v>853</v>
      </c>
      <c r="B86" s="289">
        <v>950</v>
      </c>
      <c r="C86" s="266"/>
      <c r="D86" s="286" t="s">
        <v>1091</v>
      </c>
      <c r="E86" s="266"/>
    </row>
    <row r="87" spans="1:5" ht="26.25">
      <c r="A87" s="288" t="s">
        <v>869</v>
      </c>
      <c r="B87" s="289">
        <v>950</v>
      </c>
      <c r="C87" s="266"/>
      <c r="D87" s="266"/>
      <c r="E87" s="286" t="s">
        <v>1091</v>
      </c>
    </row>
    <row r="88" spans="1:5" ht="26.25">
      <c r="A88" s="288" t="s">
        <v>886</v>
      </c>
      <c r="B88" s="289">
        <v>850</v>
      </c>
      <c r="C88" s="266"/>
      <c r="D88" s="266"/>
      <c r="E88" s="286" t="s">
        <v>1091</v>
      </c>
    </row>
    <row r="89" spans="1:5" ht="26.25">
      <c r="A89" s="288" t="s">
        <v>824</v>
      </c>
      <c r="B89" s="289">
        <v>700</v>
      </c>
      <c r="C89" s="266"/>
      <c r="D89" s="266"/>
      <c r="E89" s="286" t="s">
        <v>1091</v>
      </c>
    </row>
    <row r="90" spans="1:5" ht="26.25">
      <c r="A90" s="288" t="s">
        <v>885</v>
      </c>
      <c r="B90" s="289">
        <v>700</v>
      </c>
      <c r="C90" s="266"/>
      <c r="D90" s="286" t="s">
        <v>1091</v>
      </c>
      <c r="E90" s="266"/>
    </row>
    <row r="91" spans="1:5" ht="26.25">
      <c r="A91" s="288" t="s">
        <v>860</v>
      </c>
      <c r="B91" s="289">
        <v>600</v>
      </c>
      <c r="C91" s="266"/>
      <c r="D91" s="286" t="s">
        <v>1091</v>
      </c>
      <c r="E91" s="266"/>
    </row>
    <row r="92" spans="1:5" ht="26.25">
      <c r="A92" s="288" t="s">
        <v>867</v>
      </c>
      <c r="B92" s="289">
        <v>600</v>
      </c>
      <c r="C92" s="266"/>
      <c r="D92" s="286" t="s">
        <v>1091</v>
      </c>
      <c r="E92" s="266"/>
    </row>
    <row r="93" spans="1:5" ht="26.25">
      <c r="A93" s="288" t="s">
        <v>866</v>
      </c>
      <c r="B93" s="289">
        <v>550</v>
      </c>
      <c r="C93" s="266"/>
      <c r="D93" s="286" t="s">
        <v>1091</v>
      </c>
      <c r="E93" s="266"/>
    </row>
    <row r="94" spans="1:5">
      <c r="A94" s="288" t="s">
        <v>810</v>
      </c>
      <c r="B94" s="289">
        <v>500</v>
      </c>
      <c r="C94" s="266"/>
      <c r="D94" s="286" t="s">
        <v>1091</v>
      </c>
      <c r="E94" s="266"/>
    </row>
    <row r="95" spans="1:5" ht="26.25">
      <c r="A95" s="288" t="s">
        <v>868</v>
      </c>
      <c r="B95" s="289">
        <v>500</v>
      </c>
      <c r="C95" s="266"/>
      <c r="D95" s="286" t="s">
        <v>1091</v>
      </c>
      <c r="E95" s="266"/>
    </row>
    <row r="96" spans="1:5" ht="26.25">
      <c r="A96" s="288" t="s">
        <v>880</v>
      </c>
      <c r="B96" s="289">
        <v>350</v>
      </c>
      <c r="C96" s="266"/>
      <c r="D96" s="266"/>
      <c r="E96" s="286" t="s">
        <v>1091</v>
      </c>
    </row>
    <row r="97" spans="1:5" ht="26.25">
      <c r="A97" s="288" t="s">
        <v>873</v>
      </c>
      <c r="B97" s="290">
        <v>300</v>
      </c>
      <c r="C97" s="266"/>
      <c r="D97" s="266"/>
      <c r="E97" s="286" t="s">
        <v>1091</v>
      </c>
    </row>
    <row r="98" spans="1:5" ht="26.25">
      <c r="A98" s="288" t="s">
        <v>876</v>
      </c>
      <c r="B98" s="290">
        <v>300</v>
      </c>
      <c r="C98" s="266"/>
      <c r="D98" s="266"/>
      <c r="E98" s="286" t="s">
        <v>1091</v>
      </c>
    </row>
    <row r="99" spans="1:5" ht="26.25">
      <c r="A99" s="288" t="s">
        <v>883</v>
      </c>
      <c r="B99" s="290">
        <v>300</v>
      </c>
      <c r="C99" s="266"/>
      <c r="D99" s="266"/>
      <c r="E99" s="286" t="s">
        <v>1091</v>
      </c>
    </row>
    <row r="100" spans="1:5">
      <c r="A100" s="288" t="s">
        <v>882</v>
      </c>
      <c r="B100" s="290">
        <v>150</v>
      </c>
      <c r="C100" s="266"/>
      <c r="D100" s="286" t="s">
        <v>1091</v>
      </c>
      <c r="E100" s="26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G40" sqref="G40"/>
    </sheetView>
  </sheetViews>
  <sheetFormatPr baseColWidth="10" defaultRowHeight="15"/>
  <sheetData>
    <row r="1" spans="1:4" ht="15.75" thickBot="1">
      <c r="A1" s="996" t="s">
        <v>1497</v>
      </c>
      <c r="B1" s="996" t="s">
        <v>1498</v>
      </c>
      <c r="C1" s="998" t="s">
        <v>1499</v>
      </c>
      <c r="D1" s="999"/>
    </row>
    <row r="2" spans="1:4" ht="15.75" thickBot="1">
      <c r="A2" s="997"/>
      <c r="B2" s="997"/>
      <c r="C2" s="297" t="s">
        <v>456</v>
      </c>
      <c r="D2" s="297" t="s">
        <v>457</v>
      </c>
    </row>
    <row r="3" spans="1:4" ht="64.5" thickBot="1">
      <c r="A3" s="298" t="s">
        <v>1500</v>
      </c>
      <c r="B3" s="299" t="s">
        <v>1496</v>
      </c>
      <c r="C3" s="300" t="s">
        <v>1501</v>
      </c>
      <c r="D3" s="300"/>
    </row>
    <row r="4" spans="1:4" ht="51.75" thickBot="1">
      <c r="A4" s="298" t="s">
        <v>1500</v>
      </c>
      <c r="B4" s="299" t="s">
        <v>1502</v>
      </c>
      <c r="C4" s="300" t="s">
        <v>1503</v>
      </c>
      <c r="D4" s="300"/>
    </row>
    <row r="5" spans="1:4" ht="26.25" thickBot="1">
      <c r="A5" s="298" t="s">
        <v>1500</v>
      </c>
      <c r="B5" s="299" t="s">
        <v>1504</v>
      </c>
      <c r="C5" s="300"/>
      <c r="D5" s="300"/>
    </row>
    <row r="6" spans="1:4" ht="26.25" thickBot="1">
      <c r="A6" s="298" t="s">
        <v>1505</v>
      </c>
      <c r="B6" s="299" t="s">
        <v>1506</v>
      </c>
      <c r="C6" s="300"/>
      <c r="D6" s="300"/>
    </row>
    <row r="7" spans="1:4" ht="26.25" thickBot="1">
      <c r="A7" s="298" t="s">
        <v>1505</v>
      </c>
      <c r="B7" s="299" t="s">
        <v>1507</v>
      </c>
      <c r="C7" s="300"/>
      <c r="D7" s="300"/>
    </row>
    <row r="8" spans="1:4" ht="90" thickBot="1">
      <c r="A8" s="298" t="s">
        <v>1508</v>
      </c>
      <c r="B8" s="301" t="s">
        <v>1509</v>
      </c>
      <c r="C8" s="300" t="s">
        <v>1510</v>
      </c>
      <c r="D8" s="300" t="s">
        <v>1511</v>
      </c>
    </row>
    <row r="9" spans="1:4" ht="51">
      <c r="A9" s="985" t="s">
        <v>1508</v>
      </c>
      <c r="B9" s="302" t="s">
        <v>1512</v>
      </c>
      <c r="C9" s="988" t="s">
        <v>1510</v>
      </c>
      <c r="D9" s="988" t="s">
        <v>1513</v>
      </c>
    </row>
    <row r="10" spans="1:4" ht="26.25" thickBot="1">
      <c r="A10" s="987"/>
      <c r="B10" s="299" t="s">
        <v>1514</v>
      </c>
      <c r="C10" s="990"/>
      <c r="D10" s="990"/>
    </row>
    <row r="11" spans="1:4" ht="51">
      <c r="A11" s="985" t="s">
        <v>1508</v>
      </c>
      <c r="B11" s="302" t="s">
        <v>1515</v>
      </c>
      <c r="C11" s="988" t="s">
        <v>1516</v>
      </c>
      <c r="D11" s="988" t="s">
        <v>1510</v>
      </c>
    </row>
    <row r="12" spans="1:4" ht="26.25" thickBot="1">
      <c r="A12" s="987"/>
      <c r="B12" s="299" t="s">
        <v>1514</v>
      </c>
      <c r="C12" s="990"/>
      <c r="D12" s="990"/>
    </row>
    <row r="13" spans="1:4" ht="51">
      <c r="A13" s="985" t="s">
        <v>1508</v>
      </c>
      <c r="B13" s="302" t="s">
        <v>1517</v>
      </c>
      <c r="C13" s="988" t="s">
        <v>1516</v>
      </c>
      <c r="D13" s="985" t="s">
        <v>1518</v>
      </c>
    </row>
    <row r="14" spans="1:4" ht="26.25" thickBot="1">
      <c r="A14" s="987"/>
      <c r="B14" s="299" t="s">
        <v>1514</v>
      </c>
      <c r="C14" s="990"/>
      <c r="D14" s="987"/>
    </row>
    <row r="15" spans="1:4" ht="51">
      <c r="A15" s="985" t="s">
        <v>1508</v>
      </c>
      <c r="B15" s="302" t="s">
        <v>1519</v>
      </c>
      <c r="C15" s="988" t="s">
        <v>1516</v>
      </c>
      <c r="D15" s="988" t="s">
        <v>1516</v>
      </c>
    </row>
    <row r="16" spans="1:4" ht="26.25" thickBot="1">
      <c r="A16" s="987"/>
      <c r="B16" s="299" t="s">
        <v>1514</v>
      </c>
      <c r="C16" s="990"/>
      <c r="D16" s="990"/>
    </row>
    <row r="17" spans="1:4" ht="38.25">
      <c r="A17" s="985" t="s">
        <v>1508</v>
      </c>
      <c r="B17" s="302" t="s">
        <v>1520</v>
      </c>
      <c r="C17" s="988" t="s">
        <v>1521</v>
      </c>
      <c r="D17" s="988" t="s">
        <v>1516</v>
      </c>
    </row>
    <row r="18" spans="1:4">
      <c r="A18" s="986"/>
      <c r="B18" s="303" t="s">
        <v>1522</v>
      </c>
      <c r="C18" s="989"/>
      <c r="D18" s="989"/>
    </row>
    <row r="19" spans="1:4" ht="26.25" thickBot="1">
      <c r="A19" s="987"/>
      <c r="B19" s="299" t="s">
        <v>1514</v>
      </c>
      <c r="C19" s="990"/>
      <c r="D19" s="990"/>
    </row>
    <row r="20" spans="1:4" ht="63.75">
      <c r="A20" s="985" t="s">
        <v>1508</v>
      </c>
      <c r="B20" s="302" t="s">
        <v>1523</v>
      </c>
      <c r="C20" s="988" t="s">
        <v>1524</v>
      </c>
      <c r="D20" s="988" t="s">
        <v>1525</v>
      </c>
    </row>
    <row r="21" spans="1:4" ht="26.25" thickBot="1">
      <c r="A21" s="987"/>
      <c r="B21" s="299" t="s">
        <v>1514</v>
      </c>
      <c r="C21" s="990"/>
      <c r="D21" s="990"/>
    </row>
    <row r="22" spans="1:4" ht="51">
      <c r="A22" s="985" t="s">
        <v>1508</v>
      </c>
      <c r="B22" s="302" t="s">
        <v>1526</v>
      </c>
      <c r="C22" s="994">
        <v>43076</v>
      </c>
      <c r="D22" s="988" t="s">
        <v>1527</v>
      </c>
    </row>
    <row r="23" spans="1:4" ht="26.25" thickBot="1">
      <c r="A23" s="987"/>
      <c r="B23" s="299" t="s">
        <v>1514</v>
      </c>
      <c r="C23" s="995"/>
      <c r="D23" s="990"/>
    </row>
    <row r="24" spans="1:4" ht="51">
      <c r="A24" s="985" t="s">
        <v>1508</v>
      </c>
      <c r="B24" s="302" t="s">
        <v>1528</v>
      </c>
      <c r="C24" s="988" t="s">
        <v>1529</v>
      </c>
      <c r="D24" s="988" t="s">
        <v>1530</v>
      </c>
    </row>
    <row r="25" spans="1:4" ht="26.25" thickBot="1">
      <c r="A25" s="987"/>
      <c r="B25" s="299" t="s">
        <v>1514</v>
      </c>
      <c r="C25" s="990"/>
      <c r="D25" s="990"/>
    </row>
    <row r="26" spans="1:4" ht="63.75">
      <c r="A26" s="985" t="s">
        <v>1508</v>
      </c>
      <c r="B26" s="302" t="s">
        <v>1531</v>
      </c>
      <c r="C26" s="988" t="s">
        <v>1510</v>
      </c>
      <c r="D26" s="988" t="s">
        <v>1532</v>
      </c>
    </row>
    <row r="27" spans="1:4" ht="26.25" thickBot="1">
      <c r="A27" s="987"/>
      <c r="B27" s="299" t="s">
        <v>1533</v>
      </c>
      <c r="C27" s="990"/>
      <c r="D27" s="990"/>
    </row>
    <row r="28" spans="1:4" ht="63.75">
      <c r="A28" s="985" t="s">
        <v>1508</v>
      </c>
      <c r="B28" s="302" t="s">
        <v>1534</v>
      </c>
      <c r="C28" s="988" t="s">
        <v>1510</v>
      </c>
      <c r="D28" s="988" t="s">
        <v>1532</v>
      </c>
    </row>
    <row r="29" spans="1:4" ht="26.25" thickBot="1">
      <c r="A29" s="987"/>
      <c r="B29" s="299" t="s">
        <v>1533</v>
      </c>
      <c r="C29" s="990"/>
      <c r="D29" s="990"/>
    </row>
    <row r="30" spans="1:4" ht="51">
      <c r="A30" s="985" t="s">
        <v>1508</v>
      </c>
      <c r="B30" s="302" t="s">
        <v>1535</v>
      </c>
      <c r="C30" s="988" t="s">
        <v>1516</v>
      </c>
      <c r="D30" s="988" t="s">
        <v>1536</v>
      </c>
    </row>
    <row r="31" spans="1:4" ht="26.25" thickBot="1">
      <c r="A31" s="987"/>
      <c r="B31" s="299" t="s">
        <v>1514</v>
      </c>
      <c r="C31" s="990"/>
      <c r="D31" s="990"/>
    </row>
    <row r="32" spans="1:4" ht="127.5">
      <c r="A32" s="985" t="s">
        <v>1508</v>
      </c>
      <c r="B32" s="302" t="s">
        <v>1537</v>
      </c>
      <c r="C32" s="988" t="s">
        <v>1538</v>
      </c>
      <c r="D32" s="988" t="s">
        <v>1539</v>
      </c>
    </row>
    <row r="33" spans="1:4" ht="25.5">
      <c r="A33" s="986"/>
      <c r="B33" s="303" t="s">
        <v>1540</v>
      </c>
      <c r="C33" s="989"/>
      <c r="D33" s="989"/>
    </row>
    <row r="34" spans="1:4" ht="25.5">
      <c r="A34" s="986"/>
      <c r="B34" s="303" t="s">
        <v>1541</v>
      </c>
      <c r="C34" s="989"/>
      <c r="D34" s="989"/>
    </row>
    <row r="35" spans="1:4" ht="15.75" thickBot="1">
      <c r="A35" s="987"/>
      <c r="B35" s="301"/>
      <c r="C35" s="990"/>
      <c r="D35" s="990"/>
    </row>
    <row r="36" spans="1:4" ht="90" thickBot="1">
      <c r="A36" s="298" t="s">
        <v>1508</v>
      </c>
      <c r="B36" s="301" t="s">
        <v>1542</v>
      </c>
      <c r="C36" s="300" t="s">
        <v>1543</v>
      </c>
      <c r="D36" s="300" t="s">
        <v>1544</v>
      </c>
    </row>
    <row r="37" spans="1:4" ht="64.5" thickBot="1">
      <c r="A37" s="298" t="s">
        <v>1508</v>
      </c>
      <c r="B37" s="299" t="s">
        <v>1545</v>
      </c>
      <c r="C37" s="300" t="s">
        <v>1546</v>
      </c>
      <c r="D37" s="300" t="s">
        <v>1547</v>
      </c>
    </row>
    <row r="38" spans="1:4" ht="64.5" thickBot="1">
      <c r="A38" s="298" t="s">
        <v>1508</v>
      </c>
      <c r="B38" s="299" t="s">
        <v>1545</v>
      </c>
      <c r="C38" s="300" t="s">
        <v>1546</v>
      </c>
      <c r="D38" s="300" t="s">
        <v>1547</v>
      </c>
    </row>
    <row r="39" spans="1:4" ht="15.75" thickBot="1">
      <c r="A39" s="298"/>
      <c r="B39" s="301"/>
      <c r="C39" s="300"/>
      <c r="D39" s="300"/>
    </row>
    <row r="40" spans="1:4" ht="77.25" thickBot="1">
      <c r="A40" s="298" t="s">
        <v>1548</v>
      </c>
      <c r="B40" s="299" t="s">
        <v>1549</v>
      </c>
      <c r="C40" s="300" t="s">
        <v>1550</v>
      </c>
      <c r="D40" s="300" t="s">
        <v>1550</v>
      </c>
    </row>
    <row r="41" spans="1:4" ht="15.75" thickBot="1">
      <c r="A41" s="991" t="s">
        <v>1551</v>
      </c>
      <c r="B41" s="992"/>
      <c r="C41" s="992"/>
      <c r="D41" s="993"/>
    </row>
  </sheetData>
  <mergeCells count="40">
    <mergeCell ref="A1:A2"/>
    <mergeCell ref="B1:B2"/>
    <mergeCell ref="C1:D1"/>
    <mergeCell ref="A9:A10"/>
    <mergeCell ref="C9:C10"/>
    <mergeCell ref="D9:D10"/>
    <mergeCell ref="A11:A12"/>
    <mergeCell ref="C11:C12"/>
    <mergeCell ref="D11:D12"/>
    <mergeCell ref="A13:A14"/>
    <mergeCell ref="C13:C14"/>
    <mergeCell ref="D13:D14"/>
    <mergeCell ref="A15:A16"/>
    <mergeCell ref="C15:C16"/>
    <mergeCell ref="D15:D16"/>
    <mergeCell ref="A17:A19"/>
    <mergeCell ref="C17:C19"/>
    <mergeCell ref="D17:D19"/>
    <mergeCell ref="A20:A21"/>
    <mergeCell ref="C20:C21"/>
    <mergeCell ref="D20:D21"/>
    <mergeCell ref="A22:A23"/>
    <mergeCell ref="C22:C23"/>
    <mergeCell ref="D22:D23"/>
    <mergeCell ref="A24:A25"/>
    <mergeCell ref="C24:C25"/>
    <mergeCell ref="D24:D25"/>
    <mergeCell ref="A26:A27"/>
    <mergeCell ref="C26:C27"/>
    <mergeCell ref="D26:D27"/>
    <mergeCell ref="A32:A35"/>
    <mergeCell ref="C32:C35"/>
    <mergeCell ref="D32:D35"/>
    <mergeCell ref="A41:D41"/>
    <mergeCell ref="A28:A29"/>
    <mergeCell ref="C28:C29"/>
    <mergeCell ref="D28:D29"/>
    <mergeCell ref="A30:A31"/>
    <mergeCell ref="C30:C31"/>
    <mergeCell ref="D30: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FBM</vt:lpstr>
      <vt:lpstr>Hoja7</vt:lpstr>
      <vt:lpstr>INFORMACION HOTELERA</vt:lpstr>
      <vt:lpstr>ATRACTIVOS TURISTICS</vt:lpstr>
      <vt:lpstr>escenarios deportivos </vt:lpstr>
      <vt:lpstr>INDUSTRIA Y COMERCIO </vt:lpstr>
      <vt:lpstr>VIAS</vt:lpstr>
      <vt:lpstr>ruta</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Usuario de Windows</cp:lastModifiedBy>
  <cp:lastPrinted>2020-09-23T16:06:14Z</cp:lastPrinted>
  <dcterms:created xsi:type="dcterms:W3CDTF">2017-02-09T15:57:52Z</dcterms:created>
  <dcterms:modified xsi:type="dcterms:W3CDTF">2020-09-23T16:06:43Z</dcterms:modified>
</cp:coreProperties>
</file>